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1"/>
  <workbookPr updateLinks="never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radfritz1/Dropbox/BKF 128/Critical Folders/AATRU Website/Droplet Models/"/>
    </mc:Choice>
  </mc:AlternateContent>
  <xr:revisionPtr revIDLastSave="0" documentId="13_ncr:1_{94927861-CB36-B847-A55D-AD1D7D0AA2DD}" xr6:coauthVersionLast="46" xr6:coauthVersionMax="46" xr10:uidLastSave="{00000000-0000-0000-0000-000000000000}"/>
  <bookViews>
    <workbookView xWindow="52440" yWindow="1140" windowWidth="46520" windowHeight="23700" tabRatio="785" xr2:uid="{00000000-000D-0000-FFFF-FFFF00000000}"/>
  </bookViews>
  <sheets>
    <sheet name="UI" sheetId="7" r:id="rId1"/>
    <sheet name="Calc and Test All Setups" sheetId="5" r:id="rId2"/>
  </sheets>
  <definedNames>
    <definedName name="Airspeed">#REF!</definedName>
    <definedName name="Airspeeds">#REF!</definedName>
    <definedName name="Angle">#REF!</definedName>
    <definedName name="CCDFactors">#REF!</definedName>
    <definedName name="CVC">#REF!</definedName>
    <definedName name="DV0.1">#REF!</definedName>
    <definedName name="DV0.5">#REF!</definedName>
    <definedName name="DV0.9">#REF!</definedName>
    <definedName name="Fixed_Wing___40°_FF_Lg_Orifice">#REF!</definedName>
    <definedName name="FM">#REF!</definedName>
    <definedName name="FW40FFLG">#REF!</definedName>
    <definedName name="Less100">#REF!</definedName>
    <definedName name="Less200">#REF!</definedName>
    <definedName name="MC">#REF!</definedName>
    <definedName name="NFRTab">#REF!</definedName>
    <definedName name="Orifice">#REF!</definedName>
    <definedName name="RS">#REF!</definedName>
    <definedName name="VCXC">#REF!</definedName>
    <definedName name="VFF">#REF!</definedName>
  </definedNames>
  <calcPr calcId="191029"/>
  <customWorkbookViews>
    <customWorkbookView name="Administrator - Personal View" guid="{CD17FB03-8870-11D2-8172-00C04FC29620}" mergeInterval="0" personalView="1" maximized="1" windowWidth="1276" windowHeight="835" activeSheetId="1"/>
  </customWorkbookView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P3" i="5" l="1"/>
  <c r="AP4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193" i="5"/>
  <c r="AP194" i="5"/>
  <c r="AP195" i="5"/>
  <c r="AP196" i="5"/>
  <c r="AP197" i="5"/>
  <c r="AP198" i="5"/>
  <c r="AP199" i="5"/>
  <c r="AP200" i="5"/>
  <c r="AP201" i="5"/>
  <c r="AP202" i="5"/>
  <c r="AP203" i="5"/>
  <c r="AP204" i="5"/>
  <c r="AP205" i="5"/>
  <c r="AP206" i="5"/>
  <c r="AP207" i="5"/>
  <c r="AP208" i="5"/>
  <c r="AP209" i="5"/>
  <c r="AP210" i="5"/>
  <c r="AP211" i="5"/>
  <c r="AP212" i="5"/>
  <c r="AP213" i="5"/>
  <c r="AP214" i="5"/>
  <c r="AP215" i="5"/>
  <c r="AP216" i="5"/>
  <c r="AP217" i="5"/>
  <c r="AP218" i="5"/>
  <c r="AP219" i="5"/>
  <c r="AP220" i="5"/>
  <c r="AP221" i="5"/>
  <c r="AP222" i="5"/>
  <c r="AP223" i="5"/>
  <c r="AP224" i="5"/>
  <c r="AP225" i="5"/>
  <c r="AP226" i="5"/>
  <c r="AP227" i="5"/>
  <c r="AP228" i="5"/>
  <c r="AP229" i="5"/>
  <c r="AP230" i="5"/>
  <c r="AP231" i="5"/>
  <c r="AP232" i="5"/>
  <c r="AP233" i="5"/>
  <c r="AP234" i="5"/>
  <c r="AP235" i="5"/>
  <c r="AP236" i="5"/>
  <c r="AP237" i="5"/>
  <c r="AP238" i="5"/>
  <c r="AP239" i="5"/>
  <c r="AP240" i="5"/>
  <c r="AP241" i="5"/>
  <c r="AP242" i="5"/>
  <c r="AP243" i="5"/>
  <c r="AP244" i="5"/>
  <c r="AP245" i="5"/>
  <c r="AP246" i="5"/>
  <c r="AP247" i="5"/>
  <c r="AP248" i="5"/>
  <c r="AP249" i="5"/>
  <c r="AP250" i="5"/>
  <c r="AP251" i="5"/>
  <c r="AP252" i="5"/>
  <c r="AP253" i="5"/>
  <c r="AP254" i="5"/>
  <c r="AP255" i="5"/>
  <c r="AP256" i="5"/>
  <c r="AP257" i="5"/>
  <c r="AP258" i="5"/>
  <c r="AP259" i="5"/>
  <c r="AP260" i="5"/>
  <c r="AP261" i="5"/>
  <c r="AP262" i="5"/>
  <c r="AP263" i="5"/>
  <c r="AP264" i="5"/>
  <c r="AP265" i="5"/>
  <c r="AP266" i="5"/>
  <c r="AP267" i="5"/>
  <c r="AP268" i="5"/>
  <c r="AP269" i="5"/>
  <c r="AP270" i="5"/>
  <c r="AP271" i="5"/>
  <c r="AP272" i="5"/>
  <c r="AP273" i="5"/>
  <c r="AP274" i="5"/>
  <c r="AP275" i="5"/>
  <c r="AP276" i="5"/>
  <c r="AP277" i="5"/>
  <c r="AP278" i="5"/>
  <c r="AP279" i="5"/>
  <c r="AP280" i="5"/>
  <c r="AP281" i="5"/>
  <c r="AP282" i="5"/>
  <c r="AP283" i="5"/>
  <c r="AP284" i="5"/>
  <c r="AP285" i="5"/>
  <c r="AP286" i="5"/>
  <c r="AP287" i="5"/>
  <c r="AP288" i="5"/>
  <c r="AP289" i="5"/>
  <c r="AP290" i="5"/>
  <c r="AP291" i="5"/>
  <c r="AP292" i="5"/>
  <c r="AP293" i="5"/>
  <c r="AP294" i="5"/>
  <c r="AP295" i="5"/>
  <c r="AP296" i="5"/>
  <c r="AP297" i="5"/>
  <c r="AP298" i="5"/>
  <c r="AP299" i="5"/>
  <c r="AP300" i="5"/>
  <c r="AP301" i="5"/>
  <c r="AP302" i="5"/>
  <c r="AP303" i="5"/>
  <c r="AP304" i="5"/>
  <c r="AP305" i="5"/>
  <c r="AP306" i="5"/>
  <c r="AP307" i="5"/>
  <c r="AP308" i="5"/>
  <c r="AP309" i="5"/>
  <c r="AP310" i="5"/>
  <c r="AP311" i="5"/>
  <c r="AP312" i="5"/>
  <c r="AP313" i="5"/>
  <c r="AP314" i="5"/>
  <c r="AP315" i="5"/>
  <c r="AP316" i="5"/>
  <c r="AP317" i="5"/>
  <c r="AP318" i="5"/>
  <c r="AP319" i="5"/>
  <c r="AP320" i="5"/>
  <c r="AP321" i="5"/>
  <c r="AP322" i="5"/>
  <c r="AP323" i="5"/>
  <c r="AP324" i="5"/>
  <c r="AP325" i="5"/>
  <c r="AP326" i="5"/>
  <c r="AP327" i="5"/>
  <c r="AP328" i="5"/>
  <c r="AP329" i="5"/>
  <c r="AP330" i="5"/>
  <c r="AP331" i="5"/>
  <c r="AP332" i="5"/>
  <c r="AP333" i="5"/>
  <c r="AP334" i="5"/>
  <c r="AP335" i="5"/>
  <c r="AP336" i="5"/>
  <c r="AP337" i="5"/>
  <c r="AP338" i="5"/>
  <c r="AP339" i="5"/>
  <c r="AP340" i="5"/>
  <c r="AP341" i="5"/>
  <c r="AP342" i="5"/>
  <c r="AP343" i="5"/>
  <c r="AP344" i="5"/>
  <c r="AP345" i="5"/>
  <c r="AP346" i="5"/>
  <c r="AP347" i="5"/>
  <c r="AP348" i="5"/>
  <c r="AP349" i="5"/>
  <c r="AP350" i="5"/>
  <c r="AP351" i="5"/>
  <c r="AP352" i="5"/>
  <c r="AP353" i="5"/>
  <c r="AP354" i="5"/>
  <c r="AP355" i="5"/>
  <c r="AP356" i="5"/>
  <c r="AP357" i="5"/>
  <c r="AP358" i="5"/>
  <c r="AP359" i="5"/>
  <c r="AP360" i="5"/>
  <c r="AP361" i="5"/>
  <c r="AP362" i="5"/>
  <c r="AP363" i="5"/>
  <c r="AP364" i="5"/>
  <c r="AP365" i="5"/>
  <c r="AP366" i="5"/>
  <c r="AP367" i="5"/>
  <c r="AP368" i="5"/>
  <c r="AP369" i="5"/>
  <c r="AP370" i="5"/>
  <c r="AP371" i="5"/>
  <c r="AP372" i="5"/>
  <c r="AP373" i="5"/>
  <c r="AP374" i="5"/>
  <c r="AP375" i="5"/>
  <c r="AP376" i="5"/>
  <c r="AP377" i="5"/>
  <c r="AP378" i="5"/>
  <c r="AP379" i="5"/>
  <c r="AP380" i="5"/>
  <c r="AP381" i="5"/>
  <c r="AP382" i="5"/>
  <c r="AP383" i="5"/>
  <c r="AP384" i="5"/>
  <c r="AP385" i="5"/>
  <c r="AP386" i="5"/>
  <c r="AP387" i="5"/>
  <c r="AP388" i="5"/>
  <c r="AP389" i="5"/>
  <c r="AP390" i="5"/>
  <c r="AP391" i="5"/>
  <c r="AP392" i="5"/>
  <c r="AP393" i="5"/>
  <c r="AP394" i="5"/>
  <c r="AP395" i="5"/>
  <c r="AP396" i="5"/>
  <c r="AP397" i="5"/>
  <c r="AP398" i="5"/>
  <c r="AP399" i="5"/>
  <c r="AP400" i="5"/>
  <c r="AP401" i="5"/>
  <c r="AP402" i="5"/>
  <c r="AP403" i="5"/>
  <c r="AP404" i="5"/>
  <c r="AP405" i="5"/>
  <c r="AP406" i="5"/>
  <c r="AP407" i="5"/>
  <c r="AP408" i="5"/>
  <c r="AP409" i="5"/>
  <c r="AP410" i="5"/>
  <c r="AP411" i="5"/>
  <c r="AP412" i="5"/>
  <c r="AP413" i="5"/>
  <c r="AP414" i="5"/>
  <c r="AP415" i="5"/>
  <c r="AP416" i="5"/>
  <c r="AP417" i="5"/>
  <c r="AP418" i="5"/>
  <c r="AP419" i="5"/>
  <c r="AP420" i="5"/>
  <c r="AP421" i="5"/>
  <c r="AP422" i="5"/>
  <c r="AP423" i="5"/>
  <c r="AP424" i="5"/>
  <c r="AP425" i="5"/>
  <c r="AP426" i="5"/>
  <c r="AP427" i="5"/>
  <c r="AP428" i="5"/>
  <c r="AP429" i="5"/>
  <c r="AP430" i="5"/>
  <c r="AP431" i="5"/>
  <c r="AP432" i="5"/>
  <c r="AP433" i="5"/>
  <c r="AP434" i="5"/>
  <c r="AP435" i="5"/>
  <c r="AP436" i="5"/>
  <c r="AP437" i="5"/>
  <c r="AP438" i="5"/>
  <c r="AP439" i="5"/>
  <c r="AP440" i="5"/>
  <c r="AP441" i="5"/>
  <c r="AP442" i="5"/>
  <c r="AP443" i="5"/>
  <c r="AP444" i="5"/>
  <c r="AP445" i="5"/>
  <c r="AP446" i="5"/>
  <c r="AP447" i="5"/>
  <c r="AP448" i="5"/>
  <c r="AP449" i="5"/>
  <c r="AP450" i="5"/>
  <c r="AP451" i="5"/>
  <c r="AP452" i="5"/>
  <c r="AP453" i="5"/>
  <c r="AP454" i="5"/>
  <c r="AP455" i="5"/>
  <c r="AP456" i="5"/>
  <c r="AP457" i="5"/>
  <c r="AP458" i="5"/>
  <c r="AP459" i="5"/>
  <c r="AP460" i="5"/>
  <c r="AP461" i="5"/>
  <c r="AP462" i="5"/>
  <c r="AP463" i="5"/>
  <c r="AP464" i="5"/>
  <c r="AP465" i="5"/>
  <c r="AP466" i="5"/>
  <c r="AP467" i="5"/>
  <c r="AP468" i="5"/>
  <c r="AP469" i="5"/>
  <c r="AP470" i="5"/>
  <c r="AP471" i="5"/>
  <c r="AP472" i="5"/>
  <c r="AP473" i="5"/>
  <c r="AP474" i="5"/>
  <c r="AP475" i="5"/>
  <c r="AP476" i="5"/>
  <c r="AP477" i="5"/>
  <c r="AP478" i="5"/>
  <c r="AP479" i="5"/>
  <c r="AP480" i="5"/>
  <c r="AP481" i="5"/>
  <c r="AP482" i="5"/>
  <c r="AP483" i="5"/>
  <c r="AP484" i="5"/>
  <c r="AP485" i="5"/>
  <c r="AP486" i="5"/>
  <c r="AP487" i="5"/>
  <c r="AP488" i="5"/>
  <c r="AP489" i="5"/>
  <c r="AP490" i="5"/>
  <c r="AP491" i="5"/>
  <c r="AP492" i="5"/>
  <c r="AP493" i="5"/>
  <c r="AP494" i="5"/>
  <c r="AP495" i="5"/>
  <c r="AP496" i="5"/>
  <c r="AP497" i="5"/>
  <c r="AP498" i="5"/>
  <c r="AP499" i="5"/>
  <c r="AP500" i="5"/>
  <c r="AP501" i="5"/>
  <c r="AP502" i="5"/>
  <c r="AP503" i="5"/>
  <c r="AP504" i="5"/>
  <c r="AP505" i="5"/>
  <c r="AP506" i="5"/>
  <c r="AP507" i="5"/>
  <c r="AP508" i="5"/>
  <c r="AP509" i="5"/>
  <c r="AP510" i="5"/>
  <c r="AP511" i="5"/>
  <c r="AP512" i="5"/>
  <c r="AP513" i="5"/>
  <c r="AP514" i="5"/>
  <c r="AP515" i="5"/>
  <c r="AP516" i="5"/>
  <c r="AP517" i="5"/>
  <c r="AP518" i="5"/>
  <c r="AP519" i="5"/>
  <c r="AP520" i="5"/>
  <c r="AP521" i="5"/>
  <c r="AP522" i="5"/>
  <c r="AP523" i="5"/>
  <c r="AP524" i="5"/>
  <c r="AP525" i="5"/>
  <c r="AP526" i="5"/>
  <c r="AP527" i="5"/>
  <c r="AP528" i="5"/>
  <c r="AP529" i="5"/>
  <c r="AP530" i="5"/>
  <c r="AP531" i="5"/>
  <c r="AP532" i="5"/>
  <c r="AP533" i="5"/>
  <c r="AP534" i="5"/>
  <c r="AP535" i="5"/>
  <c r="AP536" i="5"/>
  <c r="AP537" i="5"/>
  <c r="AP538" i="5"/>
  <c r="AP539" i="5"/>
  <c r="AP540" i="5"/>
  <c r="AP541" i="5"/>
  <c r="AP542" i="5"/>
  <c r="AP543" i="5"/>
  <c r="AP544" i="5"/>
  <c r="AP545" i="5"/>
  <c r="AP546" i="5"/>
  <c r="AP547" i="5"/>
  <c r="AP548" i="5"/>
  <c r="AP549" i="5"/>
  <c r="AP550" i="5"/>
  <c r="AP551" i="5"/>
  <c r="AP552" i="5"/>
  <c r="AP553" i="5"/>
  <c r="AP554" i="5"/>
  <c r="AP555" i="5"/>
  <c r="AP556" i="5"/>
  <c r="AP557" i="5"/>
  <c r="AP558" i="5"/>
  <c r="AP559" i="5"/>
  <c r="AP560" i="5"/>
  <c r="AP561" i="5"/>
  <c r="AP562" i="5"/>
  <c r="AP563" i="5"/>
  <c r="AP564" i="5"/>
  <c r="AP565" i="5"/>
  <c r="AP566" i="5"/>
  <c r="AP567" i="5"/>
  <c r="AP568" i="5"/>
  <c r="AP569" i="5"/>
  <c r="AP570" i="5"/>
  <c r="AP571" i="5"/>
  <c r="AP572" i="5"/>
  <c r="AP573" i="5"/>
  <c r="AP574" i="5"/>
  <c r="AP575" i="5"/>
  <c r="AP576" i="5"/>
  <c r="AP577" i="5"/>
  <c r="AP578" i="5"/>
  <c r="AP579" i="5"/>
  <c r="AP580" i="5"/>
  <c r="AP581" i="5"/>
  <c r="AP582" i="5"/>
  <c r="AP583" i="5"/>
  <c r="AP584" i="5"/>
  <c r="AP585" i="5"/>
  <c r="AP586" i="5"/>
  <c r="AP587" i="5"/>
  <c r="AP588" i="5"/>
  <c r="AP589" i="5"/>
  <c r="AP590" i="5"/>
  <c r="AP591" i="5"/>
  <c r="AP592" i="5"/>
  <c r="AP593" i="5"/>
  <c r="AP594" i="5"/>
  <c r="AP595" i="5"/>
  <c r="AP596" i="5"/>
  <c r="AP597" i="5"/>
  <c r="AP598" i="5"/>
  <c r="AP599" i="5"/>
  <c r="AP600" i="5"/>
  <c r="AP601" i="5"/>
  <c r="AP602" i="5"/>
  <c r="AP603" i="5"/>
  <c r="AP604" i="5"/>
  <c r="AP605" i="5"/>
  <c r="AP606" i="5"/>
  <c r="AP607" i="5"/>
  <c r="AP608" i="5"/>
  <c r="AP609" i="5"/>
  <c r="AP610" i="5"/>
  <c r="AP611" i="5"/>
  <c r="AP612" i="5"/>
  <c r="AP613" i="5"/>
  <c r="AP614" i="5"/>
  <c r="AP615" i="5"/>
  <c r="AP616" i="5"/>
  <c r="AP617" i="5"/>
  <c r="AP618" i="5"/>
  <c r="AP619" i="5"/>
  <c r="AP620" i="5"/>
  <c r="AP621" i="5"/>
  <c r="AP622" i="5"/>
  <c r="AP623" i="5"/>
  <c r="AP624" i="5"/>
  <c r="AP625" i="5"/>
  <c r="AP626" i="5"/>
  <c r="AP627" i="5"/>
  <c r="AP628" i="5"/>
  <c r="AP629" i="5"/>
  <c r="AP630" i="5"/>
  <c r="AP631" i="5"/>
  <c r="AP632" i="5"/>
  <c r="AP633" i="5"/>
  <c r="AP634" i="5"/>
  <c r="AP635" i="5"/>
  <c r="AP636" i="5"/>
  <c r="AP637" i="5"/>
  <c r="AP638" i="5"/>
  <c r="AP639" i="5"/>
  <c r="AP640" i="5"/>
  <c r="AP641" i="5"/>
  <c r="AP642" i="5"/>
  <c r="AP643" i="5"/>
  <c r="AP644" i="5"/>
  <c r="AP645" i="5"/>
  <c r="AP646" i="5"/>
  <c r="AP647" i="5"/>
  <c r="AP648" i="5"/>
  <c r="AP649" i="5"/>
  <c r="AP650" i="5"/>
  <c r="AP651" i="5"/>
  <c r="AP652" i="5"/>
  <c r="AP653" i="5"/>
  <c r="AP654" i="5"/>
  <c r="AP655" i="5"/>
  <c r="AP656" i="5"/>
  <c r="AP657" i="5"/>
  <c r="AP658" i="5"/>
  <c r="AP659" i="5"/>
  <c r="AP660" i="5"/>
  <c r="AP661" i="5"/>
  <c r="AP662" i="5"/>
  <c r="AP663" i="5"/>
  <c r="AP664" i="5"/>
  <c r="AP665" i="5"/>
  <c r="AP666" i="5"/>
  <c r="AP667" i="5"/>
  <c r="AP668" i="5"/>
  <c r="AP669" i="5"/>
  <c r="AP670" i="5"/>
  <c r="AP671" i="5"/>
  <c r="AP672" i="5"/>
  <c r="AP673" i="5"/>
  <c r="AP674" i="5"/>
  <c r="AP675" i="5"/>
  <c r="AP676" i="5"/>
  <c r="AP677" i="5"/>
  <c r="AP678" i="5"/>
  <c r="AP679" i="5"/>
  <c r="AP680" i="5"/>
  <c r="AP681" i="5"/>
  <c r="AP682" i="5"/>
  <c r="AP683" i="5"/>
  <c r="AP684" i="5"/>
  <c r="AP685" i="5"/>
  <c r="AP686" i="5"/>
  <c r="AP687" i="5"/>
  <c r="AP688" i="5"/>
  <c r="AP689" i="5"/>
  <c r="AP690" i="5"/>
  <c r="AP691" i="5"/>
  <c r="AP692" i="5"/>
  <c r="AP693" i="5"/>
  <c r="AP694" i="5"/>
  <c r="AP695" i="5"/>
  <c r="AP696" i="5"/>
  <c r="AP697" i="5"/>
  <c r="AP698" i="5"/>
  <c r="AP699" i="5"/>
  <c r="AP700" i="5"/>
  <c r="AP701" i="5"/>
  <c r="AP702" i="5"/>
  <c r="AP703" i="5"/>
  <c r="AP704" i="5"/>
  <c r="AP705" i="5"/>
  <c r="AP706" i="5"/>
  <c r="AP707" i="5"/>
  <c r="AP708" i="5"/>
  <c r="AP709" i="5"/>
  <c r="AP710" i="5"/>
  <c r="AP711" i="5"/>
  <c r="AP712" i="5"/>
  <c r="AP713" i="5"/>
  <c r="AP714" i="5"/>
  <c r="AP715" i="5"/>
  <c r="AP716" i="5"/>
  <c r="AP717" i="5"/>
  <c r="AP718" i="5"/>
  <c r="AP719" i="5"/>
  <c r="AP720" i="5"/>
  <c r="AP721" i="5"/>
  <c r="AP722" i="5"/>
  <c r="AP723" i="5"/>
  <c r="AP724" i="5"/>
  <c r="AP725" i="5"/>
  <c r="AP726" i="5"/>
  <c r="AP727" i="5"/>
  <c r="AP728" i="5"/>
  <c r="AP729" i="5"/>
  <c r="AP730" i="5"/>
  <c r="AP731" i="5"/>
  <c r="AP732" i="5"/>
  <c r="AP733" i="5"/>
  <c r="AP734" i="5"/>
  <c r="AP735" i="5"/>
  <c r="AP736" i="5"/>
  <c r="AP737" i="5"/>
  <c r="AP738" i="5"/>
  <c r="AP739" i="5"/>
  <c r="AP740" i="5"/>
  <c r="AP741" i="5"/>
  <c r="AP742" i="5"/>
  <c r="AP743" i="5"/>
  <c r="AP744" i="5"/>
  <c r="AP745" i="5"/>
  <c r="AP746" i="5"/>
  <c r="AP747" i="5"/>
  <c r="AP748" i="5"/>
  <c r="AP749" i="5"/>
  <c r="AP750" i="5"/>
  <c r="AP751" i="5"/>
  <c r="AP752" i="5"/>
  <c r="AP753" i="5"/>
  <c r="AP754" i="5"/>
  <c r="AP755" i="5"/>
  <c r="AP756" i="5"/>
  <c r="AP757" i="5"/>
  <c r="AP758" i="5"/>
  <c r="AP759" i="5"/>
  <c r="AP760" i="5"/>
  <c r="AP761" i="5"/>
  <c r="AP762" i="5"/>
  <c r="AP763" i="5"/>
  <c r="AP764" i="5"/>
  <c r="AP765" i="5"/>
  <c r="AP766" i="5"/>
  <c r="AP767" i="5"/>
  <c r="AP768" i="5"/>
  <c r="AP769" i="5"/>
  <c r="AP770" i="5"/>
  <c r="AP771" i="5"/>
  <c r="AP772" i="5"/>
  <c r="AP773" i="5"/>
  <c r="AP774" i="5"/>
  <c r="AP775" i="5"/>
  <c r="AP776" i="5"/>
  <c r="AP777" i="5"/>
  <c r="AP778" i="5"/>
  <c r="AP779" i="5"/>
  <c r="AP780" i="5"/>
  <c r="AP781" i="5"/>
  <c r="AP782" i="5"/>
  <c r="AP783" i="5"/>
  <c r="AP784" i="5"/>
  <c r="AP785" i="5"/>
  <c r="AP786" i="5"/>
  <c r="AP787" i="5"/>
  <c r="AP788" i="5"/>
  <c r="AP789" i="5"/>
  <c r="AP790" i="5"/>
  <c r="AP791" i="5"/>
  <c r="AP792" i="5"/>
  <c r="AP793" i="5"/>
  <c r="AP794" i="5"/>
  <c r="AP795" i="5"/>
  <c r="AP796" i="5"/>
  <c r="AP797" i="5"/>
  <c r="AP798" i="5"/>
  <c r="AP799" i="5"/>
  <c r="AP800" i="5"/>
  <c r="AP801" i="5"/>
  <c r="AP802" i="5"/>
  <c r="AP803" i="5"/>
  <c r="AP804" i="5"/>
  <c r="AP805" i="5"/>
  <c r="AP806" i="5"/>
  <c r="AP807" i="5"/>
  <c r="AP808" i="5"/>
  <c r="AP809" i="5"/>
  <c r="AP810" i="5"/>
  <c r="AP811" i="5"/>
  <c r="AP812" i="5"/>
  <c r="AP813" i="5"/>
  <c r="AP814" i="5"/>
  <c r="AP815" i="5"/>
  <c r="AP816" i="5"/>
  <c r="AP817" i="5"/>
  <c r="AP818" i="5"/>
  <c r="AP819" i="5"/>
  <c r="AP820" i="5"/>
  <c r="AP2" i="5"/>
  <c r="AO3" i="5"/>
  <c r="AO4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6" i="5"/>
  <c r="AO137" i="5"/>
  <c r="AO138" i="5"/>
  <c r="AO139" i="5"/>
  <c r="AO140" i="5"/>
  <c r="AO141" i="5"/>
  <c r="AO142" i="5"/>
  <c r="AO143" i="5"/>
  <c r="AO144" i="5"/>
  <c r="AO145" i="5"/>
  <c r="AO146" i="5"/>
  <c r="AO147" i="5"/>
  <c r="AO148" i="5"/>
  <c r="AO149" i="5"/>
  <c r="AO150" i="5"/>
  <c r="AO151" i="5"/>
  <c r="AO152" i="5"/>
  <c r="AO153" i="5"/>
  <c r="AO154" i="5"/>
  <c r="AO155" i="5"/>
  <c r="AO156" i="5"/>
  <c r="AO157" i="5"/>
  <c r="AO158" i="5"/>
  <c r="AO159" i="5"/>
  <c r="AO160" i="5"/>
  <c r="AO161" i="5"/>
  <c r="AO162" i="5"/>
  <c r="AO163" i="5"/>
  <c r="AO164" i="5"/>
  <c r="AO165" i="5"/>
  <c r="AO166" i="5"/>
  <c r="AO167" i="5"/>
  <c r="AO168" i="5"/>
  <c r="AO169" i="5"/>
  <c r="AO170" i="5"/>
  <c r="AO171" i="5"/>
  <c r="AO172" i="5"/>
  <c r="AO173" i="5"/>
  <c r="AO174" i="5"/>
  <c r="AO175" i="5"/>
  <c r="AO176" i="5"/>
  <c r="AO177" i="5"/>
  <c r="AO178" i="5"/>
  <c r="AO179" i="5"/>
  <c r="AO180" i="5"/>
  <c r="AO181" i="5"/>
  <c r="AO182" i="5"/>
  <c r="AO183" i="5"/>
  <c r="AO184" i="5"/>
  <c r="AO185" i="5"/>
  <c r="AO186" i="5"/>
  <c r="AO187" i="5"/>
  <c r="AO188" i="5"/>
  <c r="AO189" i="5"/>
  <c r="AO190" i="5"/>
  <c r="AO191" i="5"/>
  <c r="AO192" i="5"/>
  <c r="AO193" i="5"/>
  <c r="AO194" i="5"/>
  <c r="AO195" i="5"/>
  <c r="AO196" i="5"/>
  <c r="AO197" i="5"/>
  <c r="AO198" i="5"/>
  <c r="AO199" i="5"/>
  <c r="AO200" i="5"/>
  <c r="AO201" i="5"/>
  <c r="AO202" i="5"/>
  <c r="AO203" i="5"/>
  <c r="AO204" i="5"/>
  <c r="AO205" i="5"/>
  <c r="AO206" i="5"/>
  <c r="AO207" i="5"/>
  <c r="AO208" i="5"/>
  <c r="AO209" i="5"/>
  <c r="AO210" i="5"/>
  <c r="AO211" i="5"/>
  <c r="AO212" i="5"/>
  <c r="AO213" i="5"/>
  <c r="AO214" i="5"/>
  <c r="AO215" i="5"/>
  <c r="AO216" i="5"/>
  <c r="AO217" i="5"/>
  <c r="AO218" i="5"/>
  <c r="AO219" i="5"/>
  <c r="AO220" i="5"/>
  <c r="AO221" i="5"/>
  <c r="AO222" i="5"/>
  <c r="AO223" i="5"/>
  <c r="AO224" i="5"/>
  <c r="AO225" i="5"/>
  <c r="AO226" i="5"/>
  <c r="AO227" i="5"/>
  <c r="AO228" i="5"/>
  <c r="AO229" i="5"/>
  <c r="AO230" i="5"/>
  <c r="AO231" i="5"/>
  <c r="AO232" i="5"/>
  <c r="AO233" i="5"/>
  <c r="AO234" i="5"/>
  <c r="AO235" i="5"/>
  <c r="AO236" i="5"/>
  <c r="AO237" i="5"/>
  <c r="AO238" i="5"/>
  <c r="AO239" i="5"/>
  <c r="AO240" i="5"/>
  <c r="AO241" i="5"/>
  <c r="AO242" i="5"/>
  <c r="AO243" i="5"/>
  <c r="AO244" i="5"/>
  <c r="AO245" i="5"/>
  <c r="AO246" i="5"/>
  <c r="AO247" i="5"/>
  <c r="AO248" i="5"/>
  <c r="AO249" i="5"/>
  <c r="AO250" i="5"/>
  <c r="AO251" i="5"/>
  <c r="AO252" i="5"/>
  <c r="AO253" i="5"/>
  <c r="AO254" i="5"/>
  <c r="AO255" i="5"/>
  <c r="AO256" i="5"/>
  <c r="AO257" i="5"/>
  <c r="AO258" i="5"/>
  <c r="AO259" i="5"/>
  <c r="AO260" i="5"/>
  <c r="AO261" i="5"/>
  <c r="AO262" i="5"/>
  <c r="AO263" i="5"/>
  <c r="AO264" i="5"/>
  <c r="AO265" i="5"/>
  <c r="AO266" i="5"/>
  <c r="AO267" i="5"/>
  <c r="AO268" i="5"/>
  <c r="AO269" i="5"/>
  <c r="AO270" i="5"/>
  <c r="AO271" i="5"/>
  <c r="AO272" i="5"/>
  <c r="AO273" i="5"/>
  <c r="AO274" i="5"/>
  <c r="AO275" i="5"/>
  <c r="AO276" i="5"/>
  <c r="AO277" i="5"/>
  <c r="AO278" i="5"/>
  <c r="AO279" i="5"/>
  <c r="AO280" i="5"/>
  <c r="AO281" i="5"/>
  <c r="AO282" i="5"/>
  <c r="AO283" i="5"/>
  <c r="AO284" i="5"/>
  <c r="AO285" i="5"/>
  <c r="AO286" i="5"/>
  <c r="AO287" i="5"/>
  <c r="AO288" i="5"/>
  <c r="AO289" i="5"/>
  <c r="AO290" i="5"/>
  <c r="AO291" i="5"/>
  <c r="AO292" i="5"/>
  <c r="AO293" i="5"/>
  <c r="AO294" i="5"/>
  <c r="AO295" i="5"/>
  <c r="AO296" i="5"/>
  <c r="AO297" i="5"/>
  <c r="AO298" i="5"/>
  <c r="AO299" i="5"/>
  <c r="AO300" i="5"/>
  <c r="AO301" i="5"/>
  <c r="AO302" i="5"/>
  <c r="AO303" i="5"/>
  <c r="AO304" i="5"/>
  <c r="AO305" i="5"/>
  <c r="AO306" i="5"/>
  <c r="AO307" i="5"/>
  <c r="AO308" i="5"/>
  <c r="AO309" i="5"/>
  <c r="AO310" i="5"/>
  <c r="AO311" i="5"/>
  <c r="AO312" i="5"/>
  <c r="AO313" i="5"/>
  <c r="AO314" i="5"/>
  <c r="AO315" i="5"/>
  <c r="AO316" i="5"/>
  <c r="AO317" i="5"/>
  <c r="AO318" i="5"/>
  <c r="AO319" i="5"/>
  <c r="AO320" i="5"/>
  <c r="AO321" i="5"/>
  <c r="AO322" i="5"/>
  <c r="AO323" i="5"/>
  <c r="AO324" i="5"/>
  <c r="AO325" i="5"/>
  <c r="AO326" i="5"/>
  <c r="AO327" i="5"/>
  <c r="AO328" i="5"/>
  <c r="AO329" i="5"/>
  <c r="AO330" i="5"/>
  <c r="AO331" i="5"/>
  <c r="AO332" i="5"/>
  <c r="AO333" i="5"/>
  <c r="AO334" i="5"/>
  <c r="AO335" i="5"/>
  <c r="AO336" i="5"/>
  <c r="AO337" i="5"/>
  <c r="AO338" i="5"/>
  <c r="AO339" i="5"/>
  <c r="AO340" i="5"/>
  <c r="AO341" i="5"/>
  <c r="AO342" i="5"/>
  <c r="AO343" i="5"/>
  <c r="AO344" i="5"/>
  <c r="AO345" i="5"/>
  <c r="AO346" i="5"/>
  <c r="AO347" i="5"/>
  <c r="AO348" i="5"/>
  <c r="AO349" i="5"/>
  <c r="AO350" i="5"/>
  <c r="AO351" i="5"/>
  <c r="AO352" i="5"/>
  <c r="AO353" i="5"/>
  <c r="AO354" i="5"/>
  <c r="AO355" i="5"/>
  <c r="AO356" i="5"/>
  <c r="AO357" i="5"/>
  <c r="AO358" i="5"/>
  <c r="AO359" i="5"/>
  <c r="AO360" i="5"/>
  <c r="AO361" i="5"/>
  <c r="AO362" i="5"/>
  <c r="AO363" i="5"/>
  <c r="AO364" i="5"/>
  <c r="AO365" i="5"/>
  <c r="AO366" i="5"/>
  <c r="AO367" i="5"/>
  <c r="AO368" i="5"/>
  <c r="AO369" i="5"/>
  <c r="AO370" i="5"/>
  <c r="AO371" i="5"/>
  <c r="AO372" i="5"/>
  <c r="AO373" i="5"/>
  <c r="AO374" i="5"/>
  <c r="AO375" i="5"/>
  <c r="AO376" i="5"/>
  <c r="AO377" i="5"/>
  <c r="AO378" i="5"/>
  <c r="AO379" i="5"/>
  <c r="AO380" i="5"/>
  <c r="AO381" i="5"/>
  <c r="AO382" i="5"/>
  <c r="AO383" i="5"/>
  <c r="AO384" i="5"/>
  <c r="AO385" i="5"/>
  <c r="AO386" i="5"/>
  <c r="AO387" i="5"/>
  <c r="AO388" i="5"/>
  <c r="AO389" i="5"/>
  <c r="AO390" i="5"/>
  <c r="AO391" i="5"/>
  <c r="AO392" i="5"/>
  <c r="AO393" i="5"/>
  <c r="AO394" i="5"/>
  <c r="AO395" i="5"/>
  <c r="AO396" i="5"/>
  <c r="AO397" i="5"/>
  <c r="AO398" i="5"/>
  <c r="AO399" i="5"/>
  <c r="AO400" i="5"/>
  <c r="AO401" i="5"/>
  <c r="AO402" i="5"/>
  <c r="AO403" i="5"/>
  <c r="AO404" i="5"/>
  <c r="AO405" i="5"/>
  <c r="AO406" i="5"/>
  <c r="AO407" i="5"/>
  <c r="AO408" i="5"/>
  <c r="AO409" i="5"/>
  <c r="AO410" i="5"/>
  <c r="AO411" i="5"/>
  <c r="AO412" i="5"/>
  <c r="AO413" i="5"/>
  <c r="AO414" i="5"/>
  <c r="AO415" i="5"/>
  <c r="AO416" i="5"/>
  <c r="AO417" i="5"/>
  <c r="AO418" i="5"/>
  <c r="AO419" i="5"/>
  <c r="AO420" i="5"/>
  <c r="AO421" i="5"/>
  <c r="AO422" i="5"/>
  <c r="AO423" i="5"/>
  <c r="AO424" i="5"/>
  <c r="AO425" i="5"/>
  <c r="AO426" i="5"/>
  <c r="AO427" i="5"/>
  <c r="AO428" i="5"/>
  <c r="AO429" i="5"/>
  <c r="AO430" i="5"/>
  <c r="AO431" i="5"/>
  <c r="AO432" i="5"/>
  <c r="AO433" i="5"/>
  <c r="AO434" i="5"/>
  <c r="AO435" i="5"/>
  <c r="AO436" i="5"/>
  <c r="AO437" i="5"/>
  <c r="AO438" i="5"/>
  <c r="AO439" i="5"/>
  <c r="AO440" i="5"/>
  <c r="AO441" i="5"/>
  <c r="AO442" i="5"/>
  <c r="AO443" i="5"/>
  <c r="AO444" i="5"/>
  <c r="AO445" i="5"/>
  <c r="AO446" i="5"/>
  <c r="AO447" i="5"/>
  <c r="AO448" i="5"/>
  <c r="AO449" i="5"/>
  <c r="AO450" i="5"/>
  <c r="AO451" i="5"/>
  <c r="AO452" i="5"/>
  <c r="AO453" i="5"/>
  <c r="AO454" i="5"/>
  <c r="AO455" i="5"/>
  <c r="AO456" i="5"/>
  <c r="AO457" i="5"/>
  <c r="AO458" i="5"/>
  <c r="AO459" i="5"/>
  <c r="AO460" i="5"/>
  <c r="AO461" i="5"/>
  <c r="AO462" i="5"/>
  <c r="AO463" i="5"/>
  <c r="AO464" i="5"/>
  <c r="AO465" i="5"/>
  <c r="AO466" i="5"/>
  <c r="AO467" i="5"/>
  <c r="AO468" i="5"/>
  <c r="AO469" i="5"/>
  <c r="AO470" i="5"/>
  <c r="AO471" i="5"/>
  <c r="AO472" i="5"/>
  <c r="AO473" i="5"/>
  <c r="AO474" i="5"/>
  <c r="AO475" i="5"/>
  <c r="AO476" i="5"/>
  <c r="AO477" i="5"/>
  <c r="AO478" i="5"/>
  <c r="AO479" i="5"/>
  <c r="AO480" i="5"/>
  <c r="AO481" i="5"/>
  <c r="AO482" i="5"/>
  <c r="AO483" i="5"/>
  <c r="AO484" i="5"/>
  <c r="AO485" i="5"/>
  <c r="AO486" i="5"/>
  <c r="AO487" i="5"/>
  <c r="AO488" i="5"/>
  <c r="AO489" i="5"/>
  <c r="AO490" i="5"/>
  <c r="AO491" i="5"/>
  <c r="AO492" i="5"/>
  <c r="AO493" i="5"/>
  <c r="AO494" i="5"/>
  <c r="AO495" i="5"/>
  <c r="AO496" i="5"/>
  <c r="AO497" i="5"/>
  <c r="AO498" i="5"/>
  <c r="AO499" i="5"/>
  <c r="AO500" i="5"/>
  <c r="AO501" i="5"/>
  <c r="AO502" i="5"/>
  <c r="AO503" i="5"/>
  <c r="AO504" i="5"/>
  <c r="AO505" i="5"/>
  <c r="AO506" i="5"/>
  <c r="AO507" i="5"/>
  <c r="AO508" i="5"/>
  <c r="AO509" i="5"/>
  <c r="AO510" i="5"/>
  <c r="AO511" i="5"/>
  <c r="AO512" i="5"/>
  <c r="AO513" i="5"/>
  <c r="AO514" i="5"/>
  <c r="AO515" i="5"/>
  <c r="AO516" i="5"/>
  <c r="AO517" i="5"/>
  <c r="AO518" i="5"/>
  <c r="AO519" i="5"/>
  <c r="AO520" i="5"/>
  <c r="AO521" i="5"/>
  <c r="AO522" i="5"/>
  <c r="AO523" i="5"/>
  <c r="AO524" i="5"/>
  <c r="AO525" i="5"/>
  <c r="AO526" i="5"/>
  <c r="AO527" i="5"/>
  <c r="AO528" i="5"/>
  <c r="AO529" i="5"/>
  <c r="AO530" i="5"/>
  <c r="AO531" i="5"/>
  <c r="AO532" i="5"/>
  <c r="AO533" i="5"/>
  <c r="AO534" i="5"/>
  <c r="AO535" i="5"/>
  <c r="AO536" i="5"/>
  <c r="AO537" i="5"/>
  <c r="AO538" i="5"/>
  <c r="AO539" i="5"/>
  <c r="AO540" i="5"/>
  <c r="AO541" i="5"/>
  <c r="AO542" i="5"/>
  <c r="AO543" i="5"/>
  <c r="AO544" i="5"/>
  <c r="AO545" i="5"/>
  <c r="AO546" i="5"/>
  <c r="AO547" i="5"/>
  <c r="AO548" i="5"/>
  <c r="AO549" i="5"/>
  <c r="AO550" i="5"/>
  <c r="AO551" i="5"/>
  <c r="AO552" i="5"/>
  <c r="AO553" i="5"/>
  <c r="AO554" i="5"/>
  <c r="AO555" i="5"/>
  <c r="AO556" i="5"/>
  <c r="AO557" i="5"/>
  <c r="AO558" i="5"/>
  <c r="AO559" i="5"/>
  <c r="AO560" i="5"/>
  <c r="AO561" i="5"/>
  <c r="AO562" i="5"/>
  <c r="AO563" i="5"/>
  <c r="AO564" i="5"/>
  <c r="AO565" i="5"/>
  <c r="AO566" i="5"/>
  <c r="AO567" i="5"/>
  <c r="AO568" i="5"/>
  <c r="AO569" i="5"/>
  <c r="AO570" i="5"/>
  <c r="AO571" i="5"/>
  <c r="AO572" i="5"/>
  <c r="AO573" i="5"/>
  <c r="AO574" i="5"/>
  <c r="AO575" i="5"/>
  <c r="AO576" i="5"/>
  <c r="AO577" i="5"/>
  <c r="AO578" i="5"/>
  <c r="AO579" i="5"/>
  <c r="AO580" i="5"/>
  <c r="AO581" i="5"/>
  <c r="AO582" i="5"/>
  <c r="AO583" i="5"/>
  <c r="AO584" i="5"/>
  <c r="AO585" i="5"/>
  <c r="AO586" i="5"/>
  <c r="AO587" i="5"/>
  <c r="AO588" i="5"/>
  <c r="AO589" i="5"/>
  <c r="AO590" i="5"/>
  <c r="AO591" i="5"/>
  <c r="AO592" i="5"/>
  <c r="AO593" i="5"/>
  <c r="AO594" i="5"/>
  <c r="AO595" i="5"/>
  <c r="AO596" i="5"/>
  <c r="AO597" i="5"/>
  <c r="AO598" i="5"/>
  <c r="AO599" i="5"/>
  <c r="AO600" i="5"/>
  <c r="AO601" i="5"/>
  <c r="AO602" i="5"/>
  <c r="AO603" i="5"/>
  <c r="AO604" i="5"/>
  <c r="AO605" i="5"/>
  <c r="AO606" i="5"/>
  <c r="AO607" i="5"/>
  <c r="AO608" i="5"/>
  <c r="AO609" i="5"/>
  <c r="AO610" i="5"/>
  <c r="AO611" i="5"/>
  <c r="AO612" i="5"/>
  <c r="AO613" i="5"/>
  <c r="AO614" i="5"/>
  <c r="AO615" i="5"/>
  <c r="AO616" i="5"/>
  <c r="AO617" i="5"/>
  <c r="AO618" i="5"/>
  <c r="AO619" i="5"/>
  <c r="AO620" i="5"/>
  <c r="AO621" i="5"/>
  <c r="AO622" i="5"/>
  <c r="AO623" i="5"/>
  <c r="AO624" i="5"/>
  <c r="AO625" i="5"/>
  <c r="AO626" i="5"/>
  <c r="AO627" i="5"/>
  <c r="AO628" i="5"/>
  <c r="AO629" i="5"/>
  <c r="AO630" i="5"/>
  <c r="AO631" i="5"/>
  <c r="AO632" i="5"/>
  <c r="AO633" i="5"/>
  <c r="AO634" i="5"/>
  <c r="AO635" i="5"/>
  <c r="AO636" i="5"/>
  <c r="AO637" i="5"/>
  <c r="AO638" i="5"/>
  <c r="AO639" i="5"/>
  <c r="AO640" i="5"/>
  <c r="AO641" i="5"/>
  <c r="AO642" i="5"/>
  <c r="AO643" i="5"/>
  <c r="AO644" i="5"/>
  <c r="AO645" i="5"/>
  <c r="AO646" i="5"/>
  <c r="AO647" i="5"/>
  <c r="AO648" i="5"/>
  <c r="AO649" i="5"/>
  <c r="AO650" i="5"/>
  <c r="AO651" i="5"/>
  <c r="AO652" i="5"/>
  <c r="AO653" i="5"/>
  <c r="AO654" i="5"/>
  <c r="AO655" i="5"/>
  <c r="AO656" i="5"/>
  <c r="AO657" i="5"/>
  <c r="AO658" i="5"/>
  <c r="AO659" i="5"/>
  <c r="AO660" i="5"/>
  <c r="AO661" i="5"/>
  <c r="AO662" i="5"/>
  <c r="AO663" i="5"/>
  <c r="AO664" i="5"/>
  <c r="AO665" i="5"/>
  <c r="AO666" i="5"/>
  <c r="AO667" i="5"/>
  <c r="AO668" i="5"/>
  <c r="AO669" i="5"/>
  <c r="AO670" i="5"/>
  <c r="AO671" i="5"/>
  <c r="AO672" i="5"/>
  <c r="AO673" i="5"/>
  <c r="AO674" i="5"/>
  <c r="AO675" i="5"/>
  <c r="AO676" i="5"/>
  <c r="AO677" i="5"/>
  <c r="AO678" i="5"/>
  <c r="AO679" i="5"/>
  <c r="AO680" i="5"/>
  <c r="AO681" i="5"/>
  <c r="AO682" i="5"/>
  <c r="AO683" i="5"/>
  <c r="AO684" i="5"/>
  <c r="AO685" i="5"/>
  <c r="AO686" i="5"/>
  <c r="AO687" i="5"/>
  <c r="AO688" i="5"/>
  <c r="AO689" i="5"/>
  <c r="AO690" i="5"/>
  <c r="AO691" i="5"/>
  <c r="AO692" i="5"/>
  <c r="AO693" i="5"/>
  <c r="AO694" i="5"/>
  <c r="AO695" i="5"/>
  <c r="AO696" i="5"/>
  <c r="AO697" i="5"/>
  <c r="AO698" i="5"/>
  <c r="AO699" i="5"/>
  <c r="AO700" i="5"/>
  <c r="AO701" i="5"/>
  <c r="AO702" i="5"/>
  <c r="AO703" i="5"/>
  <c r="AO704" i="5"/>
  <c r="AO705" i="5"/>
  <c r="AO706" i="5"/>
  <c r="AO707" i="5"/>
  <c r="AO708" i="5"/>
  <c r="AO709" i="5"/>
  <c r="AO710" i="5"/>
  <c r="AO711" i="5"/>
  <c r="AO712" i="5"/>
  <c r="AO713" i="5"/>
  <c r="AO714" i="5"/>
  <c r="AO715" i="5"/>
  <c r="AO716" i="5"/>
  <c r="AO717" i="5"/>
  <c r="AO718" i="5"/>
  <c r="AO719" i="5"/>
  <c r="AO720" i="5"/>
  <c r="AO721" i="5"/>
  <c r="AO722" i="5"/>
  <c r="AO723" i="5"/>
  <c r="AO724" i="5"/>
  <c r="AO725" i="5"/>
  <c r="AO726" i="5"/>
  <c r="AO727" i="5"/>
  <c r="AO728" i="5"/>
  <c r="AO729" i="5"/>
  <c r="AO730" i="5"/>
  <c r="AO731" i="5"/>
  <c r="AO732" i="5"/>
  <c r="AO733" i="5"/>
  <c r="AO734" i="5"/>
  <c r="AO735" i="5"/>
  <c r="AO736" i="5"/>
  <c r="AO737" i="5"/>
  <c r="AO738" i="5"/>
  <c r="AO739" i="5"/>
  <c r="AO740" i="5"/>
  <c r="AO741" i="5"/>
  <c r="AO742" i="5"/>
  <c r="AO743" i="5"/>
  <c r="AO744" i="5"/>
  <c r="AO745" i="5"/>
  <c r="AO746" i="5"/>
  <c r="AO747" i="5"/>
  <c r="AO748" i="5"/>
  <c r="AO749" i="5"/>
  <c r="AO750" i="5"/>
  <c r="AO751" i="5"/>
  <c r="AO752" i="5"/>
  <c r="AO753" i="5"/>
  <c r="AO754" i="5"/>
  <c r="AO755" i="5"/>
  <c r="AO756" i="5"/>
  <c r="AO757" i="5"/>
  <c r="AO758" i="5"/>
  <c r="AO759" i="5"/>
  <c r="AO760" i="5"/>
  <c r="AO761" i="5"/>
  <c r="AO762" i="5"/>
  <c r="AO763" i="5"/>
  <c r="AO764" i="5"/>
  <c r="AO765" i="5"/>
  <c r="AO766" i="5"/>
  <c r="AO767" i="5"/>
  <c r="AO768" i="5"/>
  <c r="AO769" i="5"/>
  <c r="AO770" i="5"/>
  <c r="AO771" i="5"/>
  <c r="AO772" i="5"/>
  <c r="AO773" i="5"/>
  <c r="AO774" i="5"/>
  <c r="AO775" i="5"/>
  <c r="AO776" i="5"/>
  <c r="AO777" i="5"/>
  <c r="AO778" i="5"/>
  <c r="AO779" i="5"/>
  <c r="AO780" i="5"/>
  <c r="AO781" i="5"/>
  <c r="AO782" i="5"/>
  <c r="AO783" i="5"/>
  <c r="AO784" i="5"/>
  <c r="AO785" i="5"/>
  <c r="AO786" i="5"/>
  <c r="AO787" i="5"/>
  <c r="AO788" i="5"/>
  <c r="AO789" i="5"/>
  <c r="AO790" i="5"/>
  <c r="AO791" i="5"/>
  <c r="AO792" i="5"/>
  <c r="AO793" i="5"/>
  <c r="AO794" i="5"/>
  <c r="AO795" i="5"/>
  <c r="AO796" i="5"/>
  <c r="AO797" i="5"/>
  <c r="AO798" i="5"/>
  <c r="AO799" i="5"/>
  <c r="AO800" i="5"/>
  <c r="AO801" i="5"/>
  <c r="AO802" i="5"/>
  <c r="AO803" i="5"/>
  <c r="AO804" i="5"/>
  <c r="AO805" i="5"/>
  <c r="AO806" i="5"/>
  <c r="AO807" i="5"/>
  <c r="AO808" i="5"/>
  <c r="AO809" i="5"/>
  <c r="AO810" i="5"/>
  <c r="AO811" i="5"/>
  <c r="AO812" i="5"/>
  <c r="AO813" i="5"/>
  <c r="AO814" i="5"/>
  <c r="AO815" i="5"/>
  <c r="AO816" i="5"/>
  <c r="AO817" i="5"/>
  <c r="AO818" i="5"/>
  <c r="AO819" i="5"/>
  <c r="AO820" i="5"/>
  <c r="AO2" i="5"/>
  <c r="AN3" i="5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3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6" i="5"/>
  <c r="AN137" i="5"/>
  <c r="AN138" i="5"/>
  <c r="AN139" i="5"/>
  <c r="AN140" i="5"/>
  <c r="AN141" i="5"/>
  <c r="AN142" i="5"/>
  <c r="AN143" i="5"/>
  <c r="AN144" i="5"/>
  <c r="AN145" i="5"/>
  <c r="AN146" i="5"/>
  <c r="AN147" i="5"/>
  <c r="AN148" i="5"/>
  <c r="AN149" i="5"/>
  <c r="AN150" i="5"/>
  <c r="AN151" i="5"/>
  <c r="AN152" i="5"/>
  <c r="AN153" i="5"/>
  <c r="AN154" i="5"/>
  <c r="AN155" i="5"/>
  <c r="AN156" i="5"/>
  <c r="AN157" i="5"/>
  <c r="AN158" i="5"/>
  <c r="AN159" i="5"/>
  <c r="AN160" i="5"/>
  <c r="AN161" i="5"/>
  <c r="AN162" i="5"/>
  <c r="AN163" i="5"/>
  <c r="AN164" i="5"/>
  <c r="AN165" i="5"/>
  <c r="AN166" i="5"/>
  <c r="AN167" i="5"/>
  <c r="AN168" i="5"/>
  <c r="AN169" i="5"/>
  <c r="AN170" i="5"/>
  <c r="AN171" i="5"/>
  <c r="AN172" i="5"/>
  <c r="AN173" i="5"/>
  <c r="AN174" i="5"/>
  <c r="AN175" i="5"/>
  <c r="AN176" i="5"/>
  <c r="AN177" i="5"/>
  <c r="AN178" i="5"/>
  <c r="AN179" i="5"/>
  <c r="AN180" i="5"/>
  <c r="AN181" i="5"/>
  <c r="AN182" i="5"/>
  <c r="AN183" i="5"/>
  <c r="AN184" i="5"/>
  <c r="AN185" i="5"/>
  <c r="AN186" i="5"/>
  <c r="AN187" i="5"/>
  <c r="AN188" i="5"/>
  <c r="AN189" i="5"/>
  <c r="AN190" i="5"/>
  <c r="AN191" i="5"/>
  <c r="AN192" i="5"/>
  <c r="AN193" i="5"/>
  <c r="AN194" i="5"/>
  <c r="AN195" i="5"/>
  <c r="AN196" i="5"/>
  <c r="AN197" i="5"/>
  <c r="AN198" i="5"/>
  <c r="AN199" i="5"/>
  <c r="AN200" i="5"/>
  <c r="AN201" i="5"/>
  <c r="AN202" i="5"/>
  <c r="AN203" i="5"/>
  <c r="AN204" i="5"/>
  <c r="AN205" i="5"/>
  <c r="AN206" i="5"/>
  <c r="AN207" i="5"/>
  <c r="AN208" i="5"/>
  <c r="AN209" i="5"/>
  <c r="AN210" i="5"/>
  <c r="AN211" i="5"/>
  <c r="AN212" i="5"/>
  <c r="AN213" i="5"/>
  <c r="AN214" i="5"/>
  <c r="AN215" i="5"/>
  <c r="AN216" i="5"/>
  <c r="AN217" i="5"/>
  <c r="AN218" i="5"/>
  <c r="AN219" i="5"/>
  <c r="AN220" i="5"/>
  <c r="AN221" i="5"/>
  <c r="AN222" i="5"/>
  <c r="AN223" i="5"/>
  <c r="AN224" i="5"/>
  <c r="AN225" i="5"/>
  <c r="AN226" i="5"/>
  <c r="AN227" i="5"/>
  <c r="AN228" i="5"/>
  <c r="AN229" i="5"/>
  <c r="AN230" i="5"/>
  <c r="AN231" i="5"/>
  <c r="AN232" i="5"/>
  <c r="AN233" i="5"/>
  <c r="AN234" i="5"/>
  <c r="AN235" i="5"/>
  <c r="AN236" i="5"/>
  <c r="AN237" i="5"/>
  <c r="AN238" i="5"/>
  <c r="AN239" i="5"/>
  <c r="AN240" i="5"/>
  <c r="AN241" i="5"/>
  <c r="AN242" i="5"/>
  <c r="AN243" i="5"/>
  <c r="AN244" i="5"/>
  <c r="AN245" i="5"/>
  <c r="AN246" i="5"/>
  <c r="AN247" i="5"/>
  <c r="AN248" i="5"/>
  <c r="AN249" i="5"/>
  <c r="AN250" i="5"/>
  <c r="AN251" i="5"/>
  <c r="AN252" i="5"/>
  <c r="AN253" i="5"/>
  <c r="AN254" i="5"/>
  <c r="AN255" i="5"/>
  <c r="AN256" i="5"/>
  <c r="AN257" i="5"/>
  <c r="AN258" i="5"/>
  <c r="AN259" i="5"/>
  <c r="AN260" i="5"/>
  <c r="AN261" i="5"/>
  <c r="AN262" i="5"/>
  <c r="AN263" i="5"/>
  <c r="AN264" i="5"/>
  <c r="AN265" i="5"/>
  <c r="AN266" i="5"/>
  <c r="AN267" i="5"/>
  <c r="AN268" i="5"/>
  <c r="AN269" i="5"/>
  <c r="AN270" i="5"/>
  <c r="AN271" i="5"/>
  <c r="AN272" i="5"/>
  <c r="AN273" i="5"/>
  <c r="AN274" i="5"/>
  <c r="AN275" i="5"/>
  <c r="AN276" i="5"/>
  <c r="AN277" i="5"/>
  <c r="AN278" i="5"/>
  <c r="AN279" i="5"/>
  <c r="AN280" i="5"/>
  <c r="AN281" i="5"/>
  <c r="AN282" i="5"/>
  <c r="AN283" i="5"/>
  <c r="AN284" i="5"/>
  <c r="AN285" i="5"/>
  <c r="AN286" i="5"/>
  <c r="AN287" i="5"/>
  <c r="AN288" i="5"/>
  <c r="AN289" i="5"/>
  <c r="AN290" i="5"/>
  <c r="AN291" i="5"/>
  <c r="AN292" i="5"/>
  <c r="AN293" i="5"/>
  <c r="AN294" i="5"/>
  <c r="AN295" i="5"/>
  <c r="AN296" i="5"/>
  <c r="AN297" i="5"/>
  <c r="AN298" i="5"/>
  <c r="AN299" i="5"/>
  <c r="AN300" i="5"/>
  <c r="AN301" i="5"/>
  <c r="AN302" i="5"/>
  <c r="AN303" i="5"/>
  <c r="AN304" i="5"/>
  <c r="AN305" i="5"/>
  <c r="AN306" i="5"/>
  <c r="AN307" i="5"/>
  <c r="AN308" i="5"/>
  <c r="AN309" i="5"/>
  <c r="AN310" i="5"/>
  <c r="AN311" i="5"/>
  <c r="AN312" i="5"/>
  <c r="AN313" i="5"/>
  <c r="AN314" i="5"/>
  <c r="AN315" i="5"/>
  <c r="AN316" i="5"/>
  <c r="AN317" i="5"/>
  <c r="AN318" i="5"/>
  <c r="AN319" i="5"/>
  <c r="AN320" i="5"/>
  <c r="AN321" i="5"/>
  <c r="AN322" i="5"/>
  <c r="AN323" i="5"/>
  <c r="AN324" i="5"/>
  <c r="AN325" i="5"/>
  <c r="AN326" i="5"/>
  <c r="AN327" i="5"/>
  <c r="AN328" i="5"/>
  <c r="AN329" i="5"/>
  <c r="AN330" i="5"/>
  <c r="AN331" i="5"/>
  <c r="AN332" i="5"/>
  <c r="AN333" i="5"/>
  <c r="AN334" i="5"/>
  <c r="AN335" i="5"/>
  <c r="AN336" i="5"/>
  <c r="AN337" i="5"/>
  <c r="AN338" i="5"/>
  <c r="AN339" i="5"/>
  <c r="AN340" i="5"/>
  <c r="AN341" i="5"/>
  <c r="AN342" i="5"/>
  <c r="AN343" i="5"/>
  <c r="AN344" i="5"/>
  <c r="AN345" i="5"/>
  <c r="AN346" i="5"/>
  <c r="AN347" i="5"/>
  <c r="AN348" i="5"/>
  <c r="AN349" i="5"/>
  <c r="AN350" i="5"/>
  <c r="AN351" i="5"/>
  <c r="AN352" i="5"/>
  <c r="AN353" i="5"/>
  <c r="AN354" i="5"/>
  <c r="AN355" i="5"/>
  <c r="AN356" i="5"/>
  <c r="AN357" i="5"/>
  <c r="AN358" i="5"/>
  <c r="AN359" i="5"/>
  <c r="AN360" i="5"/>
  <c r="AN361" i="5"/>
  <c r="AN362" i="5"/>
  <c r="AN363" i="5"/>
  <c r="AN364" i="5"/>
  <c r="AN365" i="5"/>
  <c r="AN366" i="5"/>
  <c r="AN367" i="5"/>
  <c r="AN368" i="5"/>
  <c r="AN369" i="5"/>
  <c r="AN370" i="5"/>
  <c r="AN371" i="5"/>
  <c r="AN372" i="5"/>
  <c r="AN373" i="5"/>
  <c r="AN374" i="5"/>
  <c r="AN375" i="5"/>
  <c r="AN376" i="5"/>
  <c r="AN377" i="5"/>
  <c r="AN378" i="5"/>
  <c r="AN379" i="5"/>
  <c r="AN380" i="5"/>
  <c r="AN381" i="5"/>
  <c r="AN382" i="5"/>
  <c r="AN383" i="5"/>
  <c r="AN384" i="5"/>
  <c r="AN385" i="5"/>
  <c r="AN386" i="5"/>
  <c r="AN387" i="5"/>
  <c r="AN388" i="5"/>
  <c r="AN389" i="5"/>
  <c r="AN390" i="5"/>
  <c r="AN391" i="5"/>
  <c r="AN392" i="5"/>
  <c r="AN393" i="5"/>
  <c r="AN394" i="5"/>
  <c r="AN395" i="5"/>
  <c r="AN396" i="5"/>
  <c r="AN397" i="5"/>
  <c r="AN398" i="5"/>
  <c r="AN399" i="5"/>
  <c r="AN400" i="5"/>
  <c r="AN401" i="5"/>
  <c r="AN402" i="5"/>
  <c r="AN403" i="5"/>
  <c r="AN404" i="5"/>
  <c r="AN405" i="5"/>
  <c r="AN406" i="5"/>
  <c r="AN407" i="5"/>
  <c r="AN408" i="5"/>
  <c r="AN409" i="5"/>
  <c r="AN410" i="5"/>
  <c r="AN411" i="5"/>
  <c r="AN412" i="5"/>
  <c r="AN413" i="5"/>
  <c r="AN414" i="5"/>
  <c r="AN415" i="5"/>
  <c r="AN416" i="5"/>
  <c r="AN417" i="5"/>
  <c r="AN418" i="5"/>
  <c r="AN419" i="5"/>
  <c r="AN420" i="5"/>
  <c r="AN421" i="5"/>
  <c r="AN422" i="5"/>
  <c r="AN423" i="5"/>
  <c r="AN424" i="5"/>
  <c r="AN425" i="5"/>
  <c r="AN426" i="5"/>
  <c r="AN427" i="5"/>
  <c r="AN428" i="5"/>
  <c r="AN429" i="5"/>
  <c r="AN430" i="5"/>
  <c r="AN431" i="5"/>
  <c r="AN432" i="5"/>
  <c r="AN433" i="5"/>
  <c r="AN434" i="5"/>
  <c r="AN435" i="5"/>
  <c r="AN436" i="5"/>
  <c r="AN437" i="5"/>
  <c r="AN438" i="5"/>
  <c r="AN439" i="5"/>
  <c r="AN440" i="5"/>
  <c r="AN441" i="5"/>
  <c r="AN442" i="5"/>
  <c r="AN443" i="5"/>
  <c r="AN444" i="5"/>
  <c r="AN445" i="5"/>
  <c r="AN446" i="5"/>
  <c r="AN447" i="5"/>
  <c r="AN448" i="5"/>
  <c r="AN449" i="5"/>
  <c r="AN450" i="5"/>
  <c r="AN451" i="5"/>
  <c r="AN452" i="5"/>
  <c r="AN453" i="5"/>
  <c r="AN454" i="5"/>
  <c r="AN455" i="5"/>
  <c r="AN456" i="5"/>
  <c r="AN457" i="5"/>
  <c r="AN458" i="5"/>
  <c r="AN459" i="5"/>
  <c r="AN460" i="5"/>
  <c r="AN461" i="5"/>
  <c r="AN462" i="5"/>
  <c r="AN463" i="5"/>
  <c r="AN464" i="5"/>
  <c r="AN465" i="5"/>
  <c r="AN466" i="5"/>
  <c r="AN467" i="5"/>
  <c r="AN468" i="5"/>
  <c r="AN469" i="5"/>
  <c r="AN470" i="5"/>
  <c r="AN471" i="5"/>
  <c r="AN472" i="5"/>
  <c r="AN473" i="5"/>
  <c r="AN474" i="5"/>
  <c r="AN475" i="5"/>
  <c r="AN476" i="5"/>
  <c r="AN477" i="5"/>
  <c r="AN478" i="5"/>
  <c r="AN479" i="5"/>
  <c r="AN480" i="5"/>
  <c r="AN481" i="5"/>
  <c r="AN482" i="5"/>
  <c r="AN483" i="5"/>
  <c r="AN484" i="5"/>
  <c r="AN485" i="5"/>
  <c r="AN486" i="5"/>
  <c r="AN487" i="5"/>
  <c r="AN488" i="5"/>
  <c r="AN489" i="5"/>
  <c r="AN490" i="5"/>
  <c r="AN491" i="5"/>
  <c r="AN492" i="5"/>
  <c r="AN493" i="5"/>
  <c r="AN494" i="5"/>
  <c r="AN495" i="5"/>
  <c r="AN496" i="5"/>
  <c r="AN497" i="5"/>
  <c r="AN498" i="5"/>
  <c r="AN499" i="5"/>
  <c r="AN500" i="5"/>
  <c r="AN501" i="5"/>
  <c r="AN502" i="5"/>
  <c r="AN503" i="5"/>
  <c r="AN504" i="5"/>
  <c r="AN505" i="5"/>
  <c r="AN506" i="5"/>
  <c r="AN507" i="5"/>
  <c r="AN508" i="5"/>
  <c r="AN509" i="5"/>
  <c r="AN510" i="5"/>
  <c r="AN511" i="5"/>
  <c r="AN512" i="5"/>
  <c r="AN513" i="5"/>
  <c r="AN514" i="5"/>
  <c r="AN515" i="5"/>
  <c r="AN516" i="5"/>
  <c r="AN517" i="5"/>
  <c r="AN518" i="5"/>
  <c r="AN519" i="5"/>
  <c r="AN520" i="5"/>
  <c r="AN521" i="5"/>
  <c r="AN522" i="5"/>
  <c r="AN523" i="5"/>
  <c r="AN524" i="5"/>
  <c r="AN525" i="5"/>
  <c r="AN526" i="5"/>
  <c r="AN527" i="5"/>
  <c r="AN528" i="5"/>
  <c r="AN529" i="5"/>
  <c r="AN530" i="5"/>
  <c r="AN531" i="5"/>
  <c r="AN532" i="5"/>
  <c r="AN533" i="5"/>
  <c r="AN534" i="5"/>
  <c r="AN535" i="5"/>
  <c r="AN536" i="5"/>
  <c r="AN537" i="5"/>
  <c r="AN538" i="5"/>
  <c r="AN539" i="5"/>
  <c r="AN540" i="5"/>
  <c r="AN541" i="5"/>
  <c r="AN542" i="5"/>
  <c r="AN543" i="5"/>
  <c r="AN544" i="5"/>
  <c r="AN545" i="5"/>
  <c r="AN546" i="5"/>
  <c r="AN547" i="5"/>
  <c r="AN548" i="5"/>
  <c r="AN549" i="5"/>
  <c r="AN550" i="5"/>
  <c r="AN551" i="5"/>
  <c r="AN552" i="5"/>
  <c r="AN553" i="5"/>
  <c r="AN554" i="5"/>
  <c r="AN555" i="5"/>
  <c r="AN556" i="5"/>
  <c r="AN557" i="5"/>
  <c r="AN558" i="5"/>
  <c r="AN559" i="5"/>
  <c r="AN560" i="5"/>
  <c r="AN561" i="5"/>
  <c r="AN562" i="5"/>
  <c r="AN563" i="5"/>
  <c r="AN564" i="5"/>
  <c r="AN565" i="5"/>
  <c r="AN566" i="5"/>
  <c r="AN567" i="5"/>
  <c r="AN568" i="5"/>
  <c r="AN569" i="5"/>
  <c r="AN570" i="5"/>
  <c r="AN571" i="5"/>
  <c r="AN572" i="5"/>
  <c r="AN573" i="5"/>
  <c r="AN574" i="5"/>
  <c r="AN575" i="5"/>
  <c r="AN576" i="5"/>
  <c r="AN577" i="5"/>
  <c r="AN578" i="5"/>
  <c r="AN579" i="5"/>
  <c r="AN580" i="5"/>
  <c r="AN581" i="5"/>
  <c r="AN582" i="5"/>
  <c r="AN583" i="5"/>
  <c r="AN584" i="5"/>
  <c r="AN585" i="5"/>
  <c r="AN586" i="5"/>
  <c r="AN587" i="5"/>
  <c r="AN588" i="5"/>
  <c r="AN589" i="5"/>
  <c r="AN590" i="5"/>
  <c r="AN591" i="5"/>
  <c r="AN592" i="5"/>
  <c r="AN593" i="5"/>
  <c r="AN594" i="5"/>
  <c r="AN595" i="5"/>
  <c r="AN596" i="5"/>
  <c r="AN597" i="5"/>
  <c r="AN598" i="5"/>
  <c r="AN599" i="5"/>
  <c r="AN600" i="5"/>
  <c r="AN601" i="5"/>
  <c r="AN602" i="5"/>
  <c r="AN603" i="5"/>
  <c r="AN604" i="5"/>
  <c r="AN605" i="5"/>
  <c r="AN606" i="5"/>
  <c r="AN607" i="5"/>
  <c r="AN608" i="5"/>
  <c r="AN609" i="5"/>
  <c r="AN610" i="5"/>
  <c r="AN611" i="5"/>
  <c r="AN612" i="5"/>
  <c r="AN613" i="5"/>
  <c r="AN614" i="5"/>
  <c r="AN615" i="5"/>
  <c r="AN616" i="5"/>
  <c r="AN617" i="5"/>
  <c r="AN618" i="5"/>
  <c r="AN619" i="5"/>
  <c r="AN620" i="5"/>
  <c r="AN621" i="5"/>
  <c r="AN622" i="5"/>
  <c r="AN623" i="5"/>
  <c r="AN624" i="5"/>
  <c r="AN625" i="5"/>
  <c r="AN626" i="5"/>
  <c r="AN627" i="5"/>
  <c r="AN628" i="5"/>
  <c r="AN629" i="5"/>
  <c r="AN630" i="5"/>
  <c r="AN631" i="5"/>
  <c r="AN632" i="5"/>
  <c r="AN633" i="5"/>
  <c r="AN634" i="5"/>
  <c r="AN635" i="5"/>
  <c r="AN636" i="5"/>
  <c r="AN637" i="5"/>
  <c r="AN638" i="5"/>
  <c r="AN639" i="5"/>
  <c r="AN640" i="5"/>
  <c r="AN641" i="5"/>
  <c r="AN642" i="5"/>
  <c r="AN643" i="5"/>
  <c r="AN644" i="5"/>
  <c r="AN645" i="5"/>
  <c r="AN646" i="5"/>
  <c r="AN647" i="5"/>
  <c r="AN648" i="5"/>
  <c r="AN649" i="5"/>
  <c r="AN650" i="5"/>
  <c r="AN651" i="5"/>
  <c r="AN652" i="5"/>
  <c r="AN653" i="5"/>
  <c r="AN654" i="5"/>
  <c r="AN655" i="5"/>
  <c r="AN656" i="5"/>
  <c r="AN657" i="5"/>
  <c r="AN658" i="5"/>
  <c r="AN659" i="5"/>
  <c r="AN660" i="5"/>
  <c r="AN661" i="5"/>
  <c r="AN662" i="5"/>
  <c r="AN663" i="5"/>
  <c r="AN664" i="5"/>
  <c r="AN665" i="5"/>
  <c r="AN666" i="5"/>
  <c r="AN667" i="5"/>
  <c r="AN668" i="5"/>
  <c r="AN669" i="5"/>
  <c r="AN670" i="5"/>
  <c r="AN671" i="5"/>
  <c r="AN672" i="5"/>
  <c r="AN673" i="5"/>
  <c r="AN674" i="5"/>
  <c r="AN675" i="5"/>
  <c r="AN676" i="5"/>
  <c r="AN677" i="5"/>
  <c r="AN678" i="5"/>
  <c r="AN679" i="5"/>
  <c r="AN680" i="5"/>
  <c r="AN681" i="5"/>
  <c r="AN682" i="5"/>
  <c r="AN683" i="5"/>
  <c r="AN684" i="5"/>
  <c r="AN685" i="5"/>
  <c r="AN686" i="5"/>
  <c r="AN687" i="5"/>
  <c r="AN688" i="5"/>
  <c r="AN689" i="5"/>
  <c r="AN690" i="5"/>
  <c r="AN691" i="5"/>
  <c r="AN692" i="5"/>
  <c r="AN693" i="5"/>
  <c r="AN694" i="5"/>
  <c r="AN695" i="5"/>
  <c r="AN696" i="5"/>
  <c r="AN697" i="5"/>
  <c r="AN698" i="5"/>
  <c r="AN699" i="5"/>
  <c r="AN700" i="5"/>
  <c r="AN701" i="5"/>
  <c r="AN702" i="5"/>
  <c r="AN703" i="5"/>
  <c r="AN704" i="5"/>
  <c r="AN705" i="5"/>
  <c r="AN706" i="5"/>
  <c r="AN707" i="5"/>
  <c r="AN708" i="5"/>
  <c r="AN709" i="5"/>
  <c r="AN710" i="5"/>
  <c r="AN711" i="5"/>
  <c r="AN712" i="5"/>
  <c r="AN713" i="5"/>
  <c r="AN714" i="5"/>
  <c r="AN715" i="5"/>
  <c r="AN716" i="5"/>
  <c r="AN717" i="5"/>
  <c r="AN718" i="5"/>
  <c r="AN719" i="5"/>
  <c r="AN720" i="5"/>
  <c r="AN721" i="5"/>
  <c r="AN722" i="5"/>
  <c r="AN723" i="5"/>
  <c r="AN724" i="5"/>
  <c r="AN725" i="5"/>
  <c r="AN726" i="5"/>
  <c r="AN727" i="5"/>
  <c r="AN728" i="5"/>
  <c r="AN729" i="5"/>
  <c r="AN730" i="5"/>
  <c r="AN731" i="5"/>
  <c r="AN732" i="5"/>
  <c r="AN733" i="5"/>
  <c r="AN734" i="5"/>
  <c r="AN735" i="5"/>
  <c r="AN736" i="5"/>
  <c r="AN737" i="5"/>
  <c r="AN738" i="5"/>
  <c r="AN739" i="5"/>
  <c r="AN740" i="5"/>
  <c r="AN741" i="5"/>
  <c r="AN742" i="5"/>
  <c r="AN743" i="5"/>
  <c r="AN744" i="5"/>
  <c r="AN745" i="5"/>
  <c r="AN746" i="5"/>
  <c r="AN747" i="5"/>
  <c r="AN748" i="5"/>
  <c r="AN749" i="5"/>
  <c r="AN750" i="5"/>
  <c r="AN751" i="5"/>
  <c r="AN752" i="5"/>
  <c r="AN753" i="5"/>
  <c r="AN754" i="5"/>
  <c r="AN755" i="5"/>
  <c r="AN756" i="5"/>
  <c r="AN757" i="5"/>
  <c r="AN758" i="5"/>
  <c r="AN759" i="5"/>
  <c r="AN760" i="5"/>
  <c r="AN761" i="5"/>
  <c r="AN762" i="5"/>
  <c r="AN763" i="5"/>
  <c r="AN764" i="5"/>
  <c r="AN765" i="5"/>
  <c r="AN766" i="5"/>
  <c r="AN767" i="5"/>
  <c r="AN768" i="5"/>
  <c r="AN769" i="5"/>
  <c r="AN770" i="5"/>
  <c r="AN771" i="5"/>
  <c r="AN772" i="5"/>
  <c r="AN773" i="5"/>
  <c r="AN774" i="5"/>
  <c r="AN775" i="5"/>
  <c r="AN776" i="5"/>
  <c r="AN777" i="5"/>
  <c r="AN778" i="5"/>
  <c r="AN779" i="5"/>
  <c r="AN780" i="5"/>
  <c r="AN781" i="5"/>
  <c r="AN782" i="5"/>
  <c r="AN783" i="5"/>
  <c r="AN784" i="5"/>
  <c r="AN785" i="5"/>
  <c r="AN786" i="5"/>
  <c r="AN787" i="5"/>
  <c r="AN788" i="5"/>
  <c r="AN789" i="5"/>
  <c r="AN790" i="5"/>
  <c r="AN791" i="5"/>
  <c r="AN792" i="5"/>
  <c r="AN793" i="5"/>
  <c r="AN794" i="5"/>
  <c r="AN795" i="5"/>
  <c r="AN796" i="5"/>
  <c r="AN797" i="5"/>
  <c r="AN798" i="5"/>
  <c r="AN799" i="5"/>
  <c r="AN800" i="5"/>
  <c r="AN801" i="5"/>
  <c r="AN802" i="5"/>
  <c r="AN803" i="5"/>
  <c r="AN804" i="5"/>
  <c r="AN805" i="5"/>
  <c r="AN806" i="5"/>
  <c r="AN807" i="5"/>
  <c r="AN808" i="5"/>
  <c r="AN809" i="5"/>
  <c r="AN810" i="5"/>
  <c r="AN811" i="5"/>
  <c r="AN812" i="5"/>
  <c r="AN813" i="5"/>
  <c r="AN814" i="5"/>
  <c r="AN815" i="5"/>
  <c r="AN816" i="5"/>
  <c r="AN817" i="5"/>
  <c r="AN818" i="5"/>
  <c r="AN819" i="5"/>
  <c r="AN820" i="5"/>
  <c r="AN2" i="5"/>
  <c r="AM3" i="5"/>
  <c r="AM4" i="5"/>
  <c r="AM5" i="5"/>
  <c r="AM6" i="5"/>
  <c r="AM7" i="5"/>
  <c r="AM8" i="5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314" i="5"/>
  <c r="AM315" i="5"/>
  <c r="AM316" i="5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372" i="5"/>
  <c r="AM373" i="5"/>
  <c r="AM374" i="5"/>
  <c r="AM375" i="5"/>
  <c r="AM376" i="5"/>
  <c r="AM377" i="5"/>
  <c r="AM378" i="5"/>
  <c r="AM379" i="5"/>
  <c r="AM380" i="5"/>
  <c r="AM381" i="5"/>
  <c r="AM382" i="5"/>
  <c r="AM383" i="5"/>
  <c r="AM384" i="5"/>
  <c r="AM385" i="5"/>
  <c r="AM386" i="5"/>
  <c r="AM387" i="5"/>
  <c r="AM388" i="5"/>
  <c r="AM389" i="5"/>
  <c r="AM390" i="5"/>
  <c r="AM391" i="5"/>
  <c r="AM392" i="5"/>
  <c r="AM393" i="5"/>
  <c r="AM394" i="5"/>
  <c r="AM395" i="5"/>
  <c r="AM396" i="5"/>
  <c r="AM397" i="5"/>
  <c r="AM398" i="5"/>
  <c r="AM399" i="5"/>
  <c r="AM400" i="5"/>
  <c r="AM401" i="5"/>
  <c r="AM402" i="5"/>
  <c r="AM403" i="5"/>
  <c r="AM404" i="5"/>
  <c r="AM405" i="5"/>
  <c r="AM406" i="5"/>
  <c r="AM407" i="5"/>
  <c r="AM408" i="5"/>
  <c r="AM409" i="5"/>
  <c r="AM410" i="5"/>
  <c r="AM411" i="5"/>
  <c r="AM412" i="5"/>
  <c r="AM413" i="5"/>
  <c r="AM414" i="5"/>
  <c r="AM415" i="5"/>
  <c r="AM416" i="5"/>
  <c r="AM417" i="5"/>
  <c r="AM418" i="5"/>
  <c r="AM419" i="5"/>
  <c r="AM420" i="5"/>
  <c r="AM421" i="5"/>
  <c r="AM422" i="5"/>
  <c r="AM423" i="5"/>
  <c r="AM424" i="5"/>
  <c r="AM425" i="5"/>
  <c r="AM426" i="5"/>
  <c r="AM427" i="5"/>
  <c r="AM428" i="5"/>
  <c r="AM429" i="5"/>
  <c r="AM430" i="5"/>
  <c r="AM431" i="5"/>
  <c r="AM432" i="5"/>
  <c r="AM433" i="5"/>
  <c r="AM434" i="5"/>
  <c r="AM435" i="5"/>
  <c r="AM436" i="5"/>
  <c r="AM437" i="5"/>
  <c r="AM438" i="5"/>
  <c r="AM439" i="5"/>
  <c r="AM440" i="5"/>
  <c r="AM441" i="5"/>
  <c r="AM442" i="5"/>
  <c r="AM443" i="5"/>
  <c r="AM444" i="5"/>
  <c r="AM445" i="5"/>
  <c r="AM446" i="5"/>
  <c r="AM447" i="5"/>
  <c r="AM448" i="5"/>
  <c r="AM449" i="5"/>
  <c r="AM450" i="5"/>
  <c r="AM451" i="5"/>
  <c r="AM452" i="5"/>
  <c r="AM453" i="5"/>
  <c r="AM454" i="5"/>
  <c r="AM455" i="5"/>
  <c r="AM456" i="5"/>
  <c r="AM457" i="5"/>
  <c r="AM458" i="5"/>
  <c r="AM459" i="5"/>
  <c r="AM460" i="5"/>
  <c r="AM461" i="5"/>
  <c r="AM462" i="5"/>
  <c r="AM463" i="5"/>
  <c r="AM464" i="5"/>
  <c r="AM465" i="5"/>
  <c r="AM466" i="5"/>
  <c r="AM467" i="5"/>
  <c r="AM468" i="5"/>
  <c r="AM469" i="5"/>
  <c r="AM470" i="5"/>
  <c r="AM471" i="5"/>
  <c r="AM472" i="5"/>
  <c r="AM473" i="5"/>
  <c r="AM474" i="5"/>
  <c r="AM475" i="5"/>
  <c r="AM476" i="5"/>
  <c r="AM477" i="5"/>
  <c r="AM478" i="5"/>
  <c r="AM479" i="5"/>
  <c r="AM480" i="5"/>
  <c r="AM481" i="5"/>
  <c r="AM482" i="5"/>
  <c r="AM483" i="5"/>
  <c r="AM484" i="5"/>
  <c r="AM485" i="5"/>
  <c r="AM486" i="5"/>
  <c r="AM487" i="5"/>
  <c r="AM488" i="5"/>
  <c r="AM489" i="5"/>
  <c r="AM490" i="5"/>
  <c r="AM491" i="5"/>
  <c r="AM492" i="5"/>
  <c r="AM493" i="5"/>
  <c r="AM494" i="5"/>
  <c r="AM495" i="5"/>
  <c r="AM496" i="5"/>
  <c r="AM497" i="5"/>
  <c r="AM498" i="5"/>
  <c r="AM499" i="5"/>
  <c r="AM500" i="5"/>
  <c r="AM501" i="5"/>
  <c r="AM502" i="5"/>
  <c r="AM503" i="5"/>
  <c r="AM504" i="5"/>
  <c r="AM505" i="5"/>
  <c r="AM506" i="5"/>
  <c r="AM507" i="5"/>
  <c r="AM508" i="5"/>
  <c r="AM509" i="5"/>
  <c r="AM510" i="5"/>
  <c r="AM511" i="5"/>
  <c r="AM512" i="5"/>
  <c r="AM513" i="5"/>
  <c r="AM514" i="5"/>
  <c r="AM515" i="5"/>
  <c r="AM516" i="5"/>
  <c r="AM517" i="5"/>
  <c r="AM518" i="5"/>
  <c r="AM519" i="5"/>
  <c r="AM520" i="5"/>
  <c r="AM521" i="5"/>
  <c r="AM522" i="5"/>
  <c r="AM523" i="5"/>
  <c r="AM524" i="5"/>
  <c r="AM525" i="5"/>
  <c r="AM526" i="5"/>
  <c r="AM527" i="5"/>
  <c r="AM528" i="5"/>
  <c r="AM529" i="5"/>
  <c r="AM530" i="5"/>
  <c r="AM531" i="5"/>
  <c r="AM532" i="5"/>
  <c r="AM533" i="5"/>
  <c r="AM534" i="5"/>
  <c r="AM535" i="5"/>
  <c r="AM536" i="5"/>
  <c r="AM537" i="5"/>
  <c r="AM538" i="5"/>
  <c r="AM539" i="5"/>
  <c r="AM540" i="5"/>
  <c r="AM541" i="5"/>
  <c r="AM542" i="5"/>
  <c r="AM543" i="5"/>
  <c r="AM544" i="5"/>
  <c r="AM545" i="5"/>
  <c r="AM546" i="5"/>
  <c r="AM547" i="5"/>
  <c r="AM548" i="5"/>
  <c r="AM549" i="5"/>
  <c r="AM550" i="5"/>
  <c r="AM551" i="5"/>
  <c r="AM552" i="5"/>
  <c r="AM553" i="5"/>
  <c r="AM554" i="5"/>
  <c r="AM555" i="5"/>
  <c r="AM556" i="5"/>
  <c r="AM557" i="5"/>
  <c r="AM558" i="5"/>
  <c r="AM559" i="5"/>
  <c r="AM560" i="5"/>
  <c r="AM561" i="5"/>
  <c r="AM562" i="5"/>
  <c r="AM563" i="5"/>
  <c r="AM564" i="5"/>
  <c r="AM565" i="5"/>
  <c r="AM566" i="5"/>
  <c r="AM567" i="5"/>
  <c r="AM568" i="5"/>
  <c r="AM569" i="5"/>
  <c r="AM570" i="5"/>
  <c r="AM571" i="5"/>
  <c r="AM572" i="5"/>
  <c r="AM573" i="5"/>
  <c r="AM574" i="5"/>
  <c r="AM575" i="5"/>
  <c r="AM576" i="5"/>
  <c r="AM577" i="5"/>
  <c r="AM578" i="5"/>
  <c r="AM579" i="5"/>
  <c r="AM580" i="5"/>
  <c r="AM581" i="5"/>
  <c r="AM582" i="5"/>
  <c r="AM583" i="5"/>
  <c r="AM584" i="5"/>
  <c r="AM585" i="5"/>
  <c r="AM586" i="5"/>
  <c r="AM587" i="5"/>
  <c r="AM588" i="5"/>
  <c r="AM589" i="5"/>
  <c r="AM590" i="5"/>
  <c r="AM591" i="5"/>
  <c r="AM592" i="5"/>
  <c r="AM593" i="5"/>
  <c r="AM594" i="5"/>
  <c r="AM595" i="5"/>
  <c r="AM596" i="5"/>
  <c r="AM597" i="5"/>
  <c r="AM598" i="5"/>
  <c r="AM599" i="5"/>
  <c r="AM600" i="5"/>
  <c r="AM601" i="5"/>
  <c r="AM602" i="5"/>
  <c r="AM603" i="5"/>
  <c r="AM604" i="5"/>
  <c r="AM605" i="5"/>
  <c r="AM606" i="5"/>
  <c r="AM607" i="5"/>
  <c r="AM608" i="5"/>
  <c r="AM609" i="5"/>
  <c r="AM610" i="5"/>
  <c r="AM611" i="5"/>
  <c r="AM612" i="5"/>
  <c r="AM613" i="5"/>
  <c r="AM614" i="5"/>
  <c r="AM615" i="5"/>
  <c r="AM616" i="5"/>
  <c r="AM617" i="5"/>
  <c r="AM618" i="5"/>
  <c r="AM619" i="5"/>
  <c r="AM620" i="5"/>
  <c r="AM621" i="5"/>
  <c r="AM622" i="5"/>
  <c r="AM623" i="5"/>
  <c r="AM624" i="5"/>
  <c r="AM625" i="5"/>
  <c r="AM626" i="5"/>
  <c r="AM627" i="5"/>
  <c r="AM628" i="5"/>
  <c r="AM629" i="5"/>
  <c r="AM630" i="5"/>
  <c r="AM631" i="5"/>
  <c r="AM632" i="5"/>
  <c r="AM633" i="5"/>
  <c r="AM634" i="5"/>
  <c r="AM635" i="5"/>
  <c r="AM636" i="5"/>
  <c r="AM637" i="5"/>
  <c r="AM638" i="5"/>
  <c r="AM639" i="5"/>
  <c r="AM640" i="5"/>
  <c r="AM641" i="5"/>
  <c r="AM642" i="5"/>
  <c r="AM643" i="5"/>
  <c r="AM644" i="5"/>
  <c r="AM645" i="5"/>
  <c r="AM646" i="5"/>
  <c r="AM647" i="5"/>
  <c r="AM648" i="5"/>
  <c r="AM649" i="5"/>
  <c r="AM650" i="5"/>
  <c r="AM651" i="5"/>
  <c r="AM652" i="5"/>
  <c r="AM653" i="5"/>
  <c r="AM654" i="5"/>
  <c r="AM655" i="5"/>
  <c r="AM656" i="5"/>
  <c r="AM657" i="5"/>
  <c r="AM658" i="5"/>
  <c r="AM659" i="5"/>
  <c r="AM660" i="5"/>
  <c r="AM661" i="5"/>
  <c r="AM662" i="5"/>
  <c r="AM663" i="5"/>
  <c r="AM664" i="5"/>
  <c r="AM665" i="5"/>
  <c r="AM666" i="5"/>
  <c r="AM667" i="5"/>
  <c r="AM668" i="5"/>
  <c r="AM669" i="5"/>
  <c r="AM670" i="5"/>
  <c r="AM671" i="5"/>
  <c r="AM672" i="5"/>
  <c r="AM673" i="5"/>
  <c r="AM674" i="5"/>
  <c r="AM675" i="5"/>
  <c r="AM676" i="5"/>
  <c r="AM677" i="5"/>
  <c r="AM678" i="5"/>
  <c r="AM679" i="5"/>
  <c r="AM680" i="5"/>
  <c r="AM681" i="5"/>
  <c r="AM682" i="5"/>
  <c r="AM683" i="5"/>
  <c r="AM684" i="5"/>
  <c r="AM685" i="5"/>
  <c r="AM686" i="5"/>
  <c r="AM687" i="5"/>
  <c r="AM688" i="5"/>
  <c r="AM689" i="5"/>
  <c r="AM690" i="5"/>
  <c r="AM691" i="5"/>
  <c r="AM692" i="5"/>
  <c r="AM693" i="5"/>
  <c r="AM694" i="5"/>
  <c r="AM695" i="5"/>
  <c r="AM696" i="5"/>
  <c r="AM697" i="5"/>
  <c r="AM698" i="5"/>
  <c r="AM699" i="5"/>
  <c r="AM700" i="5"/>
  <c r="AM701" i="5"/>
  <c r="AM702" i="5"/>
  <c r="AM703" i="5"/>
  <c r="AM704" i="5"/>
  <c r="AM705" i="5"/>
  <c r="AM706" i="5"/>
  <c r="AM707" i="5"/>
  <c r="AM708" i="5"/>
  <c r="AM709" i="5"/>
  <c r="AM710" i="5"/>
  <c r="AM711" i="5"/>
  <c r="AM712" i="5"/>
  <c r="AM713" i="5"/>
  <c r="AM714" i="5"/>
  <c r="AM715" i="5"/>
  <c r="AM716" i="5"/>
  <c r="AM717" i="5"/>
  <c r="AM718" i="5"/>
  <c r="AM719" i="5"/>
  <c r="AM720" i="5"/>
  <c r="AM721" i="5"/>
  <c r="AM722" i="5"/>
  <c r="AM723" i="5"/>
  <c r="AM724" i="5"/>
  <c r="AM725" i="5"/>
  <c r="AM726" i="5"/>
  <c r="AM727" i="5"/>
  <c r="AM728" i="5"/>
  <c r="AM729" i="5"/>
  <c r="AM730" i="5"/>
  <c r="AM731" i="5"/>
  <c r="AM732" i="5"/>
  <c r="AM733" i="5"/>
  <c r="AM734" i="5"/>
  <c r="AM735" i="5"/>
  <c r="AM736" i="5"/>
  <c r="AM737" i="5"/>
  <c r="AM738" i="5"/>
  <c r="AM739" i="5"/>
  <c r="AM740" i="5"/>
  <c r="AM741" i="5"/>
  <c r="AM742" i="5"/>
  <c r="AM743" i="5"/>
  <c r="AM744" i="5"/>
  <c r="AM745" i="5"/>
  <c r="AM746" i="5"/>
  <c r="AM747" i="5"/>
  <c r="AM748" i="5"/>
  <c r="AM749" i="5"/>
  <c r="AM750" i="5"/>
  <c r="AM751" i="5"/>
  <c r="AM752" i="5"/>
  <c r="AM753" i="5"/>
  <c r="AM754" i="5"/>
  <c r="AM755" i="5"/>
  <c r="AM756" i="5"/>
  <c r="AM757" i="5"/>
  <c r="AM758" i="5"/>
  <c r="AM759" i="5"/>
  <c r="AM760" i="5"/>
  <c r="AM761" i="5"/>
  <c r="AM762" i="5"/>
  <c r="AM763" i="5"/>
  <c r="AM764" i="5"/>
  <c r="AM765" i="5"/>
  <c r="AM766" i="5"/>
  <c r="AM767" i="5"/>
  <c r="AM768" i="5"/>
  <c r="AM769" i="5"/>
  <c r="AM770" i="5"/>
  <c r="AM771" i="5"/>
  <c r="AM772" i="5"/>
  <c r="AM773" i="5"/>
  <c r="AM774" i="5"/>
  <c r="AM775" i="5"/>
  <c r="AM776" i="5"/>
  <c r="AM777" i="5"/>
  <c r="AM778" i="5"/>
  <c r="AM779" i="5"/>
  <c r="AM780" i="5"/>
  <c r="AM781" i="5"/>
  <c r="AM782" i="5"/>
  <c r="AM783" i="5"/>
  <c r="AM784" i="5"/>
  <c r="AM785" i="5"/>
  <c r="AM786" i="5"/>
  <c r="AM787" i="5"/>
  <c r="AM788" i="5"/>
  <c r="AM789" i="5"/>
  <c r="AM790" i="5"/>
  <c r="AM791" i="5"/>
  <c r="AM792" i="5"/>
  <c r="AM793" i="5"/>
  <c r="AM794" i="5"/>
  <c r="AM795" i="5"/>
  <c r="AM796" i="5"/>
  <c r="AM797" i="5"/>
  <c r="AM798" i="5"/>
  <c r="AM799" i="5"/>
  <c r="AM800" i="5"/>
  <c r="AM801" i="5"/>
  <c r="AM802" i="5"/>
  <c r="AM803" i="5"/>
  <c r="AM804" i="5"/>
  <c r="AM805" i="5"/>
  <c r="AM806" i="5"/>
  <c r="AM807" i="5"/>
  <c r="AM808" i="5"/>
  <c r="AM809" i="5"/>
  <c r="AM810" i="5"/>
  <c r="AM811" i="5"/>
  <c r="AM812" i="5"/>
  <c r="AM813" i="5"/>
  <c r="AM814" i="5"/>
  <c r="AM815" i="5"/>
  <c r="AM816" i="5"/>
  <c r="AM817" i="5"/>
  <c r="AM818" i="5"/>
  <c r="AM819" i="5"/>
  <c r="AM820" i="5"/>
  <c r="AM2" i="5"/>
  <c r="B7" i="5"/>
  <c r="C7" i="5" s="1"/>
  <c r="B3" i="5"/>
  <c r="AR3" i="5"/>
  <c r="E10" i="5"/>
  <c r="AA9" i="5" s="1"/>
  <c r="AS9" i="5" s="1"/>
  <c r="AA3" i="5"/>
  <c r="AS3" i="5"/>
  <c r="AR4" i="5"/>
  <c r="AR5" i="5"/>
  <c r="AR6" i="5"/>
  <c r="AR7" i="5"/>
  <c r="AR8" i="5"/>
  <c r="AA8" i="5"/>
  <c r="AS8" i="5"/>
  <c r="AR9" i="5"/>
  <c r="AR10" i="5"/>
  <c r="AR11" i="5"/>
  <c r="AR12" i="5"/>
  <c r="AR13" i="5"/>
  <c r="AR14" i="5"/>
  <c r="AA14" i="5"/>
  <c r="AS14" i="5" s="1"/>
  <c r="AR15" i="5"/>
  <c r="AR16" i="5"/>
  <c r="AR17" i="5"/>
  <c r="AR18" i="5"/>
  <c r="AR19" i="5"/>
  <c r="AA19" i="5"/>
  <c r="AS19" i="5"/>
  <c r="AR20" i="5"/>
  <c r="AR21" i="5"/>
  <c r="AR22" i="5"/>
  <c r="AR23" i="5"/>
  <c r="AR24" i="5"/>
  <c r="AA24" i="5"/>
  <c r="AS24" i="5"/>
  <c r="AR25" i="5"/>
  <c r="AR26" i="5"/>
  <c r="AR27" i="5"/>
  <c r="AR28" i="5"/>
  <c r="AR29" i="5"/>
  <c r="AR30" i="5"/>
  <c r="AA30" i="5"/>
  <c r="AS30" i="5" s="1"/>
  <c r="AR31" i="5"/>
  <c r="AR32" i="5"/>
  <c r="AR33" i="5"/>
  <c r="AR34" i="5"/>
  <c r="AR35" i="5"/>
  <c r="AA35" i="5"/>
  <c r="AS35" i="5" s="1"/>
  <c r="AR36" i="5"/>
  <c r="AR37" i="5"/>
  <c r="AR38" i="5"/>
  <c r="AR39" i="5"/>
  <c r="AR40" i="5"/>
  <c r="AA40" i="5"/>
  <c r="AS40" i="5" s="1"/>
  <c r="AR41" i="5"/>
  <c r="AR42" i="5"/>
  <c r="AR43" i="5"/>
  <c r="AR44" i="5"/>
  <c r="AR45" i="5"/>
  <c r="AR46" i="5"/>
  <c r="AA46" i="5"/>
  <c r="AS46" i="5" s="1"/>
  <c r="AR47" i="5"/>
  <c r="AR48" i="5"/>
  <c r="AA48" i="5"/>
  <c r="AR49" i="5"/>
  <c r="AR50" i="5"/>
  <c r="AR51" i="5"/>
  <c r="AA51" i="5"/>
  <c r="AS51" i="5"/>
  <c r="AR52" i="5"/>
  <c r="AR53" i="5"/>
  <c r="AR54" i="5"/>
  <c r="AR55" i="5"/>
  <c r="AR56" i="5"/>
  <c r="AA56" i="5"/>
  <c r="AS56" i="5"/>
  <c r="AR57" i="5"/>
  <c r="AR58" i="5"/>
  <c r="AR59" i="5"/>
  <c r="AR60" i="5"/>
  <c r="AR61" i="5"/>
  <c r="AA61" i="5"/>
  <c r="AS61" i="5"/>
  <c r="AR62" i="5"/>
  <c r="AA62" i="5"/>
  <c r="AR63" i="5"/>
  <c r="AR64" i="5"/>
  <c r="AA64" i="5"/>
  <c r="AS64" i="5" s="1"/>
  <c r="AR65" i="5"/>
  <c r="AA65" i="5"/>
  <c r="Y65" i="5" s="1"/>
  <c r="AS65" i="5"/>
  <c r="AR66" i="5"/>
  <c r="AR67" i="5"/>
  <c r="AA67" i="5"/>
  <c r="AS67" i="5"/>
  <c r="AR68" i="5"/>
  <c r="AA68" i="5"/>
  <c r="AR69" i="5"/>
  <c r="AR70" i="5"/>
  <c r="AA70" i="5"/>
  <c r="AS70" i="5" s="1"/>
  <c r="AR71" i="5"/>
  <c r="AA71" i="5"/>
  <c r="AS71" i="5" s="1"/>
  <c r="AR72" i="5"/>
  <c r="AA72" i="5"/>
  <c r="AR73" i="5"/>
  <c r="AR74" i="5"/>
  <c r="AA74" i="5"/>
  <c r="AS74" i="5" s="1"/>
  <c r="AR75" i="5"/>
  <c r="AA75" i="5"/>
  <c r="Y75" i="5" s="1"/>
  <c r="AS75" i="5"/>
  <c r="AR76" i="5"/>
  <c r="AR77" i="5"/>
  <c r="AA77" i="5"/>
  <c r="AS77" i="5"/>
  <c r="AR78" i="5"/>
  <c r="AA78" i="5"/>
  <c r="AR79" i="5"/>
  <c r="AR80" i="5"/>
  <c r="AA80" i="5"/>
  <c r="AS80" i="5" s="1"/>
  <c r="AR81" i="5"/>
  <c r="AA81" i="5"/>
  <c r="AR82" i="5"/>
  <c r="AR83" i="5"/>
  <c r="AA83" i="5"/>
  <c r="AS83" i="5"/>
  <c r="AR84" i="5"/>
  <c r="AA84" i="5"/>
  <c r="AS84" i="5"/>
  <c r="AR85" i="5"/>
  <c r="AR86" i="5"/>
  <c r="AA86" i="5"/>
  <c r="AS86" i="5" s="1"/>
  <c r="AR87" i="5"/>
  <c r="AA87" i="5"/>
  <c r="Y87" i="5" s="1"/>
  <c r="Z87" i="5" s="1"/>
  <c r="AD87" i="5" s="1"/>
  <c r="AS87" i="5"/>
  <c r="AR88" i="5"/>
  <c r="AA88" i="5"/>
  <c r="AS88" i="5" s="1"/>
  <c r="AR89" i="5"/>
  <c r="AA89" i="5"/>
  <c r="AS89" i="5"/>
  <c r="AR90" i="5"/>
  <c r="AA90" i="5"/>
  <c r="AR91" i="5"/>
  <c r="AA91" i="5"/>
  <c r="AS91" i="5" s="1"/>
  <c r="AR92" i="5"/>
  <c r="AA92" i="5"/>
  <c r="AS92" i="5" s="1"/>
  <c r="AR93" i="5"/>
  <c r="AA93" i="5"/>
  <c r="AS93" i="5"/>
  <c r="AR94" i="5"/>
  <c r="AA94" i="5"/>
  <c r="AS94" i="5" s="1"/>
  <c r="AR95" i="5"/>
  <c r="AA95" i="5"/>
  <c r="AS95" i="5"/>
  <c r="AR96" i="5"/>
  <c r="AA96" i="5"/>
  <c r="AS96" i="5" s="1"/>
  <c r="AR97" i="5"/>
  <c r="AA97" i="5"/>
  <c r="AS97" i="5" s="1"/>
  <c r="AR98" i="5"/>
  <c r="AA98" i="5"/>
  <c r="AS98" i="5" s="1"/>
  <c r="AR99" i="5"/>
  <c r="AA99" i="5"/>
  <c r="AS99" i="5"/>
  <c r="AR100" i="5"/>
  <c r="AA100" i="5"/>
  <c r="AR101" i="5"/>
  <c r="AA101" i="5"/>
  <c r="AS101" i="5"/>
  <c r="AR102" i="5"/>
  <c r="AA102" i="5"/>
  <c r="AS102" i="5" s="1"/>
  <c r="AR103" i="5"/>
  <c r="AA103" i="5"/>
  <c r="AR104" i="5"/>
  <c r="AA104" i="5"/>
  <c r="AS104" i="5" s="1"/>
  <c r="AR105" i="5"/>
  <c r="AA105" i="5"/>
  <c r="AS105" i="5"/>
  <c r="AR106" i="5"/>
  <c r="AA106" i="5"/>
  <c r="AR107" i="5"/>
  <c r="AA107" i="5"/>
  <c r="AS107" i="5"/>
  <c r="AR108" i="5"/>
  <c r="AA108" i="5"/>
  <c r="AS108" i="5" s="1"/>
  <c r="AR109" i="5"/>
  <c r="AA109" i="5"/>
  <c r="AS109" i="5"/>
  <c r="AR110" i="5"/>
  <c r="AA110" i="5"/>
  <c r="AS110" i="5"/>
  <c r="AR111" i="5"/>
  <c r="AA111" i="5"/>
  <c r="AS111" i="5"/>
  <c r="AR112" i="5"/>
  <c r="AA112" i="5"/>
  <c r="AS112" i="5" s="1"/>
  <c r="AR113" i="5"/>
  <c r="AA113" i="5"/>
  <c r="AS113" i="5"/>
  <c r="AR114" i="5"/>
  <c r="AA114" i="5"/>
  <c r="AS114" i="5" s="1"/>
  <c r="AR115" i="5"/>
  <c r="AA115" i="5"/>
  <c r="Y115" i="5" s="1"/>
  <c r="AS115" i="5"/>
  <c r="AR116" i="5"/>
  <c r="AA116" i="5"/>
  <c r="AS116" i="5"/>
  <c r="AR117" i="5"/>
  <c r="AA117" i="5"/>
  <c r="AS117" i="5"/>
  <c r="AR118" i="5"/>
  <c r="AA118" i="5"/>
  <c r="AS118" i="5" s="1"/>
  <c r="AR119" i="5"/>
  <c r="AA119" i="5"/>
  <c r="AS119" i="5"/>
  <c r="AR120" i="5"/>
  <c r="AA120" i="5"/>
  <c r="AS120" i="5" s="1"/>
  <c r="AR121" i="5"/>
  <c r="AA121" i="5"/>
  <c r="AS121" i="5" s="1"/>
  <c r="AR122" i="5"/>
  <c r="AA122" i="5"/>
  <c r="AS122" i="5" s="1"/>
  <c r="AR123" i="5"/>
  <c r="AA123" i="5"/>
  <c r="AS123" i="5"/>
  <c r="AR124" i="5"/>
  <c r="AA124" i="5"/>
  <c r="AR125" i="5"/>
  <c r="AA125" i="5"/>
  <c r="AS125" i="5"/>
  <c r="AR126" i="5"/>
  <c r="AA126" i="5"/>
  <c r="AS126" i="5" s="1"/>
  <c r="AR127" i="5"/>
  <c r="AA127" i="5"/>
  <c r="Y127" i="5" s="1"/>
  <c r="Z127" i="5" s="1"/>
  <c r="AD127" i="5" s="1"/>
  <c r="AS127" i="5"/>
  <c r="AR128" i="5"/>
  <c r="AA128" i="5"/>
  <c r="AS128" i="5"/>
  <c r="AR129" i="5"/>
  <c r="AA129" i="5"/>
  <c r="AS129" i="5"/>
  <c r="AR130" i="5"/>
  <c r="AA130" i="5"/>
  <c r="AR131" i="5"/>
  <c r="AA131" i="5"/>
  <c r="AS131" i="5"/>
  <c r="AR132" i="5"/>
  <c r="AA132" i="5"/>
  <c r="AS132" i="5"/>
  <c r="AR133" i="5"/>
  <c r="AA133" i="5"/>
  <c r="AR134" i="5"/>
  <c r="AA134" i="5"/>
  <c r="AS134" i="5"/>
  <c r="AR135" i="5"/>
  <c r="AA135" i="5"/>
  <c r="AS135" i="5" s="1"/>
  <c r="AR136" i="5"/>
  <c r="AA136" i="5"/>
  <c r="AS136" i="5" s="1"/>
  <c r="AR137" i="5"/>
  <c r="AA137" i="5"/>
  <c r="AS137" i="5" s="1"/>
  <c r="AR138" i="5"/>
  <c r="AA138" i="5"/>
  <c r="AS138" i="5" s="1"/>
  <c r="AR139" i="5"/>
  <c r="AA139" i="5"/>
  <c r="Y139" i="5" s="1"/>
  <c r="Z139" i="5" s="1"/>
  <c r="AS139" i="5"/>
  <c r="AR140" i="5"/>
  <c r="AA140" i="5"/>
  <c r="AS140" i="5"/>
  <c r="AR141" i="5"/>
  <c r="AA141" i="5"/>
  <c r="AS141" i="5"/>
  <c r="AR142" i="5"/>
  <c r="AA142" i="5"/>
  <c r="AS142" i="5" s="1"/>
  <c r="AR143" i="5"/>
  <c r="AA143" i="5"/>
  <c r="AS143" i="5"/>
  <c r="AR144" i="5"/>
  <c r="AA144" i="5"/>
  <c r="AS144" i="5"/>
  <c r="AR145" i="5"/>
  <c r="AA145" i="5"/>
  <c r="AS145" i="5"/>
  <c r="AR146" i="5"/>
  <c r="AA146" i="5"/>
  <c r="AS146" i="5" s="1"/>
  <c r="AR147" i="5"/>
  <c r="AA147" i="5"/>
  <c r="AS147" i="5"/>
  <c r="AR148" i="5"/>
  <c r="AA148" i="5"/>
  <c r="AS148" i="5" s="1"/>
  <c r="AR149" i="5"/>
  <c r="AA149" i="5"/>
  <c r="AS149" i="5" s="1"/>
  <c r="AR150" i="5"/>
  <c r="AA150" i="5"/>
  <c r="Y150" i="5" s="1"/>
  <c r="AR151" i="5"/>
  <c r="AA151" i="5"/>
  <c r="AS151" i="5" s="1"/>
  <c r="AR152" i="5"/>
  <c r="AA152" i="5"/>
  <c r="AS152" i="5"/>
  <c r="AR153" i="5"/>
  <c r="AA153" i="5"/>
  <c r="Y153" i="5" s="1"/>
  <c r="Z153" i="5" s="1"/>
  <c r="AD153" i="5" s="1"/>
  <c r="AR154" i="5"/>
  <c r="AA154" i="5"/>
  <c r="AS154" i="5" s="1"/>
  <c r="AR155" i="5"/>
  <c r="AA155" i="5"/>
  <c r="AS155" i="5"/>
  <c r="AR156" i="5"/>
  <c r="AA156" i="5"/>
  <c r="AR157" i="5"/>
  <c r="AA157" i="5"/>
  <c r="AS157" i="5" s="1"/>
  <c r="AR158" i="5"/>
  <c r="AA158" i="5"/>
  <c r="AS158" i="5"/>
  <c r="AR159" i="5"/>
  <c r="AA159" i="5"/>
  <c r="AS159" i="5"/>
  <c r="AR160" i="5"/>
  <c r="AA160" i="5"/>
  <c r="AS160" i="5" s="1"/>
  <c r="AR161" i="5"/>
  <c r="AA161" i="5"/>
  <c r="AS161" i="5"/>
  <c r="AR162" i="5"/>
  <c r="AA162" i="5"/>
  <c r="AS162" i="5" s="1"/>
  <c r="AR163" i="5"/>
  <c r="AA163" i="5"/>
  <c r="AS163" i="5" s="1"/>
  <c r="AR164" i="5"/>
  <c r="AA164" i="5"/>
  <c r="AS164" i="5" s="1"/>
  <c r="AR165" i="5"/>
  <c r="AA165" i="5"/>
  <c r="AS165" i="5" s="1"/>
  <c r="AR166" i="5"/>
  <c r="AA166" i="5"/>
  <c r="AS166" i="5" s="1"/>
  <c r="AR167" i="5"/>
  <c r="AA167" i="5"/>
  <c r="AS167" i="5"/>
  <c r="AR168" i="5"/>
  <c r="AA168" i="5"/>
  <c r="AS168" i="5"/>
  <c r="AR169" i="5"/>
  <c r="AA169" i="5"/>
  <c r="AS169" i="5" s="1"/>
  <c r="AR170" i="5"/>
  <c r="AA170" i="5"/>
  <c r="AS170" i="5" s="1"/>
  <c r="AR171" i="5"/>
  <c r="AA171" i="5"/>
  <c r="AS171" i="5"/>
  <c r="AR172" i="5"/>
  <c r="AA172" i="5"/>
  <c r="AR173" i="5"/>
  <c r="AA173" i="5"/>
  <c r="AS173" i="5" s="1"/>
  <c r="AR174" i="5"/>
  <c r="AA174" i="5"/>
  <c r="AS174" i="5"/>
  <c r="AR175" i="5"/>
  <c r="AA175" i="5"/>
  <c r="AS175" i="5" s="1"/>
  <c r="AR176" i="5"/>
  <c r="AA176" i="5"/>
  <c r="AS176" i="5"/>
  <c r="AR177" i="5"/>
  <c r="AA177" i="5"/>
  <c r="AS177" i="5" s="1"/>
  <c r="AR178" i="5"/>
  <c r="AA178" i="5"/>
  <c r="AS178" i="5" s="1"/>
  <c r="AR179" i="5"/>
  <c r="AA179" i="5"/>
  <c r="AS179" i="5"/>
  <c r="AR180" i="5"/>
  <c r="AA180" i="5"/>
  <c r="AS180" i="5" s="1"/>
  <c r="AR181" i="5"/>
  <c r="AA181" i="5"/>
  <c r="AS181" i="5"/>
  <c r="AR182" i="5"/>
  <c r="AA182" i="5"/>
  <c r="AS182" i="5" s="1"/>
  <c r="AR183" i="5"/>
  <c r="AA183" i="5"/>
  <c r="AS183" i="5"/>
  <c r="AR184" i="5"/>
  <c r="AA184" i="5"/>
  <c r="AS184" i="5"/>
  <c r="AR185" i="5"/>
  <c r="AA185" i="5"/>
  <c r="AS185" i="5" s="1"/>
  <c r="AR186" i="5"/>
  <c r="AA186" i="5"/>
  <c r="AS186" i="5"/>
  <c r="AR187" i="5"/>
  <c r="AA187" i="5"/>
  <c r="Y187" i="5" s="1"/>
  <c r="Z187" i="5" s="1"/>
  <c r="AD187" i="5" s="1"/>
  <c r="AS187" i="5"/>
  <c r="AR188" i="5"/>
  <c r="AA188" i="5"/>
  <c r="AS188" i="5" s="1"/>
  <c r="AR189" i="5"/>
  <c r="AA189" i="5"/>
  <c r="AS189" i="5"/>
  <c r="AR190" i="5"/>
  <c r="AA190" i="5"/>
  <c r="AS190" i="5" s="1"/>
  <c r="AR191" i="5"/>
  <c r="AA191" i="5"/>
  <c r="AS191" i="5"/>
  <c r="AR192" i="5"/>
  <c r="AA192" i="5"/>
  <c r="AS192" i="5"/>
  <c r="AR193" i="5"/>
  <c r="AA193" i="5"/>
  <c r="Y193" i="5" s="1"/>
  <c r="Z193" i="5" s="1"/>
  <c r="AD193" i="5" s="1"/>
  <c r="AS193" i="5"/>
  <c r="AR194" i="5"/>
  <c r="AA194" i="5"/>
  <c r="AS194" i="5" s="1"/>
  <c r="AR195" i="5"/>
  <c r="AA195" i="5"/>
  <c r="AS195" i="5"/>
  <c r="AR196" i="5"/>
  <c r="AA196" i="5"/>
  <c r="AS196" i="5" s="1"/>
  <c r="AR197" i="5"/>
  <c r="AA197" i="5"/>
  <c r="AS197" i="5" s="1"/>
  <c r="AR198" i="5"/>
  <c r="AA198" i="5"/>
  <c r="AS198" i="5" s="1"/>
  <c r="AR199" i="5"/>
  <c r="AA199" i="5"/>
  <c r="Y199" i="5" s="1"/>
  <c r="AR200" i="5"/>
  <c r="AA200" i="5"/>
  <c r="AS200" i="5" s="1"/>
  <c r="AR201" i="5"/>
  <c r="AA201" i="5"/>
  <c r="AS201" i="5"/>
  <c r="AR202" i="5"/>
  <c r="AA202" i="5"/>
  <c r="AS202" i="5" s="1"/>
  <c r="AR203" i="5"/>
  <c r="AA203" i="5"/>
  <c r="AS203" i="5"/>
  <c r="AR204" i="5"/>
  <c r="AA204" i="5"/>
  <c r="AS204" i="5" s="1"/>
  <c r="AR205" i="5"/>
  <c r="AA205" i="5"/>
  <c r="AS205" i="5" s="1"/>
  <c r="AR206" i="5"/>
  <c r="AA206" i="5"/>
  <c r="AS206" i="5" s="1"/>
  <c r="AR207" i="5"/>
  <c r="AA207" i="5"/>
  <c r="AS207" i="5" s="1"/>
  <c r="AR208" i="5"/>
  <c r="AA208" i="5"/>
  <c r="AR209" i="5"/>
  <c r="AA209" i="5"/>
  <c r="AS209" i="5" s="1"/>
  <c r="AR210" i="5"/>
  <c r="AA210" i="5"/>
  <c r="AS210" i="5"/>
  <c r="AR211" i="5"/>
  <c r="AA211" i="5"/>
  <c r="AR212" i="5"/>
  <c r="AA212" i="5"/>
  <c r="AS212" i="5"/>
  <c r="AR213" i="5"/>
  <c r="AA213" i="5"/>
  <c r="AS213" i="5"/>
  <c r="AR214" i="5"/>
  <c r="AA214" i="5"/>
  <c r="AS214" i="5" s="1"/>
  <c r="AR215" i="5"/>
  <c r="AA215" i="5"/>
  <c r="AS215" i="5"/>
  <c r="AR216" i="5"/>
  <c r="AA216" i="5"/>
  <c r="AS216" i="5"/>
  <c r="AR217" i="5"/>
  <c r="AA217" i="5"/>
  <c r="AS217" i="5" s="1"/>
  <c r="AR218" i="5"/>
  <c r="AA218" i="5"/>
  <c r="AS218" i="5"/>
  <c r="AR219" i="5"/>
  <c r="AA219" i="5"/>
  <c r="AS219" i="5"/>
  <c r="AR220" i="5"/>
  <c r="AA220" i="5"/>
  <c r="AS220" i="5" s="1"/>
  <c r="AR221" i="5"/>
  <c r="AA221" i="5"/>
  <c r="AS221" i="5" s="1"/>
  <c r="AR222" i="5"/>
  <c r="AA222" i="5"/>
  <c r="AS222" i="5" s="1"/>
  <c r="AR223" i="5"/>
  <c r="AA223" i="5"/>
  <c r="AS223" i="5" s="1"/>
  <c r="AR224" i="5"/>
  <c r="AA224" i="5"/>
  <c r="AS224" i="5"/>
  <c r="AR225" i="5"/>
  <c r="AA225" i="5"/>
  <c r="AS225" i="5"/>
  <c r="AR226" i="5"/>
  <c r="AA226" i="5"/>
  <c r="AS226" i="5" s="1"/>
  <c r="AR227" i="5"/>
  <c r="AA227" i="5"/>
  <c r="AS227" i="5" s="1"/>
  <c r="AR228" i="5"/>
  <c r="AA228" i="5"/>
  <c r="AS228" i="5" s="1"/>
  <c r="AR229" i="5"/>
  <c r="AA229" i="5"/>
  <c r="AS229" i="5"/>
  <c r="AR230" i="5"/>
  <c r="AA230" i="5"/>
  <c r="AS230" i="5" s="1"/>
  <c r="AR231" i="5"/>
  <c r="AA231" i="5"/>
  <c r="AS231" i="5" s="1"/>
  <c r="AR232" i="5"/>
  <c r="AA232" i="5"/>
  <c r="AS232" i="5"/>
  <c r="AR233" i="5"/>
  <c r="AA233" i="5"/>
  <c r="AS233" i="5"/>
  <c r="AR234" i="5"/>
  <c r="AA234" i="5"/>
  <c r="AS234" i="5" s="1"/>
  <c r="AR235" i="5"/>
  <c r="AA235" i="5"/>
  <c r="AS235" i="5"/>
  <c r="AR236" i="5"/>
  <c r="AA236" i="5"/>
  <c r="AS236" i="5"/>
  <c r="AR237" i="5"/>
  <c r="AA237" i="5"/>
  <c r="AS237" i="5" s="1"/>
  <c r="AR238" i="5"/>
  <c r="AA238" i="5"/>
  <c r="AS238" i="5" s="1"/>
  <c r="AR239" i="5"/>
  <c r="AA239" i="5"/>
  <c r="AS239" i="5"/>
  <c r="AR240" i="5"/>
  <c r="AA240" i="5"/>
  <c r="AS240" i="5" s="1"/>
  <c r="AR241" i="5"/>
  <c r="AA241" i="5"/>
  <c r="AS241" i="5"/>
  <c r="AR242" i="5"/>
  <c r="AA242" i="5"/>
  <c r="AS242" i="5"/>
  <c r="AR243" i="5"/>
  <c r="AA243" i="5"/>
  <c r="AS243" i="5" s="1"/>
  <c r="AR244" i="5"/>
  <c r="AA244" i="5"/>
  <c r="AS244" i="5" s="1"/>
  <c r="AR245" i="5"/>
  <c r="AA245" i="5"/>
  <c r="AS245" i="5"/>
  <c r="AR246" i="5"/>
  <c r="AA246" i="5"/>
  <c r="AS246" i="5" s="1"/>
  <c r="AR247" i="5"/>
  <c r="AA247" i="5"/>
  <c r="AS247" i="5"/>
  <c r="AR248" i="5"/>
  <c r="AA248" i="5"/>
  <c r="AS248" i="5"/>
  <c r="AR249" i="5"/>
  <c r="AA249" i="5"/>
  <c r="AS249" i="5" s="1"/>
  <c r="AR250" i="5"/>
  <c r="AA250" i="5"/>
  <c r="AS250" i="5"/>
  <c r="AR251" i="5"/>
  <c r="AA251" i="5"/>
  <c r="AS251" i="5" s="1"/>
  <c r="AR252" i="5"/>
  <c r="AA252" i="5"/>
  <c r="AS252" i="5" s="1"/>
  <c r="AR253" i="5"/>
  <c r="AA253" i="5"/>
  <c r="AS253" i="5"/>
  <c r="AR254" i="5"/>
  <c r="AA254" i="5"/>
  <c r="AS254" i="5" s="1"/>
  <c r="AR255" i="5"/>
  <c r="AA255" i="5"/>
  <c r="AS255" i="5" s="1"/>
  <c r="AR256" i="5"/>
  <c r="AA256" i="5"/>
  <c r="AS256" i="5"/>
  <c r="AR257" i="5"/>
  <c r="AA257" i="5"/>
  <c r="AS257" i="5" s="1"/>
  <c r="AR258" i="5"/>
  <c r="AA258" i="5"/>
  <c r="AS258" i="5" s="1"/>
  <c r="AR259" i="5"/>
  <c r="AA259" i="5"/>
  <c r="AS259" i="5"/>
  <c r="AR260" i="5"/>
  <c r="AA260" i="5"/>
  <c r="AS260" i="5"/>
  <c r="AR261" i="5"/>
  <c r="AA261" i="5"/>
  <c r="AS261" i="5"/>
  <c r="AR262" i="5"/>
  <c r="AA262" i="5"/>
  <c r="AS262" i="5" s="1"/>
  <c r="AR263" i="5"/>
  <c r="AA263" i="5"/>
  <c r="AS263" i="5"/>
  <c r="AR264" i="5"/>
  <c r="AA264" i="5"/>
  <c r="AS264" i="5"/>
  <c r="AR265" i="5"/>
  <c r="AA265" i="5"/>
  <c r="AS265" i="5" s="1"/>
  <c r="AR266" i="5"/>
  <c r="AA266" i="5"/>
  <c r="AS266" i="5"/>
  <c r="AR267" i="5"/>
  <c r="AA267" i="5"/>
  <c r="AS267" i="5"/>
  <c r="AR268" i="5"/>
  <c r="AA268" i="5"/>
  <c r="AS268" i="5" s="1"/>
  <c r="AR269" i="5"/>
  <c r="AA269" i="5"/>
  <c r="AS269" i="5" s="1"/>
  <c r="AR270" i="5"/>
  <c r="AA270" i="5"/>
  <c r="AS270" i="5" s="1"/>
  <c r="AR271" i="5"/>
  <c r="AA271" i="5"/>
  <c r="AS271" i="5"/>
  <c r="AR272" i="5"/>
  <c r="AA272" i="5"/>
  <c r="AS272" i="5" s="1"/>
  <c r="AR273" i="5"/>
  <c r="AA273" i="5"/>
  <c r="AS273" i="5"/>
  <c r="AR274" i="5"/>
  <c r="AA274" i="5"/>
  <c r="AS274" i="5"/>
  <c r="AR275" i="5"/>
  <c r="AA275" i="5"/>
  <c r="AS275" i="5" s="1"/>
  <c r="AR276" i="5"/>
  <c r="AA276" i="5"/>
  <c r="AS276" i="5"/>
  <c r="AR277" i="5"/>
  <c r="AA277" i="5"/>
  <c r="AS277" i="5"/>
  <c r="AR278" i="5"/>
  <c r="AA278" i="5"/>
  <c r="AS278" i="5" s="1"/>
  <c r="AR279" i="5"/>
  <c r="AA279" i="5"/>
  <c r="AS279" i="5"/>
  <c r="AR280" i="5"/>
  <c r="AA280" i="5"/>
  <c r="AS280" i="5" s="1"/>
  <c r="AR281" i="5"/>
  <c r="AA281" i="5"/>
  <c r="AS281" i="5" s="1"/>
  <c r="AR282" i="5"/>
  <c r="AA282" i="5"/>
  <c r="AS282" i="5" s="1"/>
  <c r="AR283" i="5"/>
  <c r="AA283" i="5"/>
  <c r="AS283" i="5"/>
  <c r="AR284" i="5"/>
  <c r="AA284" i="5"/>
  <c r="AS284" i="5" s="1"/>
  <c r="AR285" i="5"/>
  <c r="AA285" i="5"/>
  <c r="AS285" i="5"/>
  <c r="AR286" i="5"/>
  <c r="AA286" i="5"/>
  <c r="AS286" i="5" s="1"/>
  <c r="AR287" i="5"/>
  <c r="AA287" i="5"/>
  <c r="AS287" i="5" s="1"/>
  <c r="AR288" i="5"/>
  <c r="AA288" i="5"/>
  <c r="AS288" i="5" s="1"/>
  <c r="AR289" i="5"/>
  <c r="AA289" i="5"/>
  <c r="AS289" i="5"/>
  <c r="AR290" i="5"/>
  <c r="AA290" i="5"/>
  <c r="AS290" i="5" s="1"/>
  <c r="AR291" i="5"/>
  <c r="AA291" i="5"/>
  <c r="AS291" i="5"/>
  <c r="AR292" i="5"/>
  <c r="AA292" i="5"/>
  <c r="AS292" i="5"/>
  <c r="AR293" i="5"/>
  <c r="AA293" i="5"/>
  <c r="AS293" i="5" s="1"/>
  <c r="AR294" i="5"/>
  <c r="AA294" i="5"/>
  <c r="AS294" i="5" s="1"/>
  <c r="AR295" i="5"/>
  <c r="AA295" i="5"/>
  <c r="AS295" i="5"/>
  <c r="AR296" i="5"/>
  <c r="AA296" i="5"/>
  <c r="AS296" i="5" s="1"/>
  <c r="AR297" i="5"/>
  <c r="AA297" i="5"/>
  <c r="AS297" i="5" s="1"/>
  <c r="AR298" i="5"/>
  <c r="AA298" i="5"/>
  <c r="AS298" i="5"/>
  <c r="AR299" i="5"/>
  <c r="AA299" i="5"/>
  <c r="AS299" i="5" s="1"/>
  <c r="AR300" i="5"/>
  <c r="AA300" i="5"/>
  <c r="AS300" i="5"/>
  <c r="AR301" i="5"/>
  <c r="AA301" i="5"/>
  <c r="AS301" i="5"/>
  <c r="AR302" i="5"/>
  <c r="AA302" i="5"/>
  <c r="AS302" i="5" s="1"/>
  <c r="AR303" i="5"/>
  <c r="AA303" i="5"/>
  <c r="AS303" i="5"/>
  <c r="AR304" i="5"/>
  <c r="AA304" i="5"/>
  <c r="AS304" i="5"/>
  <c r="AR305" i="5"/>
  <c r="AA305" i="5"/>
  <c r="AS305" i="5"/>
  <c r="AR306" i="5"/>
  <c r="AA306" i="5"/>
  <c r="AS306" i="5" s="1"/>
  <c r="AR307" i="5"/>
  <c r="AA307" i="5"/>
  <c r="AS307" i="5" s="1"/>
  <c r="AR308" i="5"/>
  <c r="AA308" i="5"/>
  <c r="AS308" i="5" s="1"/>
  <c r="AR309" i="5"/>
  <c r="AA309" i="5"/>
  <c r="AS309" i="5"/>
  <c r="AR310" i="5"/>
  <c r="AA310" i="5"/>
  <c r="AS310" i="5" s="1"/>
  <c r="AR311" i="5"/>
  <c r="AA311" i="5"/>
  <c r="AS311" i="5" s="1"/>
  <c r="AR312" i="5"/>
  <c r="AA312" i="5"/>
  <c r="AS312" i="5"/>
  <c r="AR313" i="5"/>
  <c r="AA313" i="5"/>
  <c r="AS313" i="5"/>
  <c r="AR314" i="5"/>
  <c r="AA314" i="5"/>
  <c r="AS314" i="5" s="1"/>
  <c r="AR315" i="5"/>
  <c r="AA315" i="5"/>
  <c r="AS315" i="5" s="1"/>
  <c r="AR316" i="5"/>
  <c r="AA316" i="5"/>
  <c r="AS316" i="5" s="1"/>
  <c r="AR317" i="5"/>
  <c r="AA317" i="5"/>
  <c r="AS317" i="5" s="1"/>
  <c r="AR318" i="5"/>
  <c r="AA318" i="5"/>
  <c r="AS318" i="5" s="1"/>
  <c r="AR319" i="5"/>
  <c r="AA319" i="5"/>
  <c r="AS319" i="5"/>
  <c r="AR320" i="5"/>
  <c r="AA320" i="5"/>
  <c r="AS320" i="5" s="1"/>
  <c r="AR321" i="5"/>
  <c r="AA321" i="5"/>
  <c r="AS321" i="5" s="1"/>
  <c r="AR322" i="5"/>
  <c r="AA322" i="5"/>
  <c r="AR323" i="5"/>
  <c r="AA323" i="5"/>
  <c r="AS323" i="5" s="1"/>
  <c r="AR324" i="5"/>
  <c r="AA324" i="5"/>
  <c r="AS324" i="5"/>
  <c r="AR325" i="5"/>
  <c r="AA325" i="5"/>
  <c r="AS325" i="5" s="1"/>
  <c r="AR326" i="5"/>
  <c r="AA326" i="5"/>
  <c r="AS326" i="5" s="1"/>
  <c r="AR327" i="5"/>
  <c r="AA327" i="5"/>
  <c r="AS327" i="5"/>
  <c r="AR328" i="5"/>
  <c r="AA328" i="5"/>
  <c r="AS328" i="5" s="1"/>
  <c r="AR329" i="5"/>
  <c r="AA329" i="5"/>
  <c r="AS329" i="5" s="1"/>
  <c r="AR330" i="5"/>
  <c r="AA330" i="5"/>
  <c r="AS330" i="5" s="1"/>
  <c r="AR331" i="5"/>
  <c r="AA331" i="5"/>
  <c r="AS331" i="5"/>
  <c r="AR332" i="5"/>
  <c r="AA332" i="5"/>
  <c r="AS332" i="5" s="1"/>
  <c r="AR333" i="5"/>
  <c r="AA333" i="5"/>
  <c r="AS333" i="5" s="1"/>
  <c r="AR334" i="5"/>
  <c r="AA334" i="5"/>
  <c r="AS334" i="5" s="1"/>
  <c r="AR335" i="5"/>
  <c r="AA335" i="5"/>
  <c r="AS335" i="5" s="1"/>
  <c r="AR336" i="5"/>
  <c r="AA336" i="5"/>
  <c r="AS336" i="5" s="1"/>
  <c r="AR337" i="5"/>
  <c r="AA337" i="5"/>
  <c r="AS337" i="5" s="1"/>
  <c r="AR338" i="5"/>
  <c r="AA338" i="5"/>
  <c r="AS338" i="5"/>
  <c r="AR339" i="5"/>
  <c r="AA339" i="5"/>
  <c r="AS339" i="5"/>
  <c r="AR340" i="5"/>
  <c r="AA340" i="5"/>
  <c r="AS340" i="5" s="1"/>
  <c r="AR341" i="5"/>
  <c r="AA341" i="5"/>
  <c r="AS341" i="5"/>
  <c r="AR342" i="5"/>
  <c r="AA342" i="5"/>
  <c r="AS342" i="5" s="1"/>
  <c r="AR343" i="5"/>
  <c r="AA343" i="5"/>
  <c r="AS343" i="5" s="1"/>
  <c r="AR344" i="5"/>
  <c r="AA344" i="5"/>
  <c r="AS344" i="5"/>
  <c r="AR345" i="5"/>
  <c r="AA345" i="5"/>
  <c r="AS345" i="5" s="1"/>
  <c r="AR346" i="5"/>
  <c r="AA346" i="5"/>
  <c r="AS346" i="5" s="1"/>
  <c r="AR347" i="5"/>
  <c r="AA347" i="5"/>
  <c r="AS347" i="5"/>
  <c r="AR348" i="5"/>
  <c r="AA348" i="5"/>
  <c r="AS348" i="5" s="1"/>
  <c r="AR349" i="5"/>
  <c r="AA349" i="5"/>
  <c r="AS349" i="5" s="1"/>
  <c r="AR350" i="5"/>
  <c r="AA350" i="5"/>
  <c r="AS350" i="5" s="1"/>
  <c r="AR351" i="5"/>
  <c r="AA351" i="5"/>
  <c r="AS351" i="5" s="1"/>
  <c r="AR352" i="5"/>
  <c r="AA352" i="5"/>
  <c r="AS352" i="5" s="1"/>
  <c r="AR353" i="5"/>
  <c r="AA353" i="5"/>
  <c r="AS353" i="5" s="1"/>
  <c r="AR354" i="5"/>
  <c r="AA354" i="5"/>
  <c r="AS354" i="5"/>
  <c r="AR355" i="5"/>
  <c r="AA355" i="5"/>
  <c r="AR356" i="5"/>
  <c r="AA356" i="5"/>
  <c r="AS356" i="5"/>
  <c r="AR357" i="5"/>
  <c r="AA357" i="5"/>
  <c r="AS357" i="5"/>
  <c r="AR358" i="5"/>
  <c r="AA358" i="5"/>
  <c r="AS358" i="5" s="1"/>
  <c r="AR359" i="5"/>
  <c r="AA359" i="5"/>
  <c r="AS359" i="5"/>
  <c r="AR360" i="5"/>
  <c r="AA360" i="5"/>
  <c r="AS360" i="5" s="1"/>
  <c r="AR361" i="5"/>
  <c r="AA361" i="5"/>
  <c r="AS361" i="5" s="1"/>
  <c r="AR362" i="5"/>
  <c r="AA362" i="5"/>
  <c r="AS362" i="5" s="1"/>
  <c r="AR363" i="5"/>
  <c r="AA363" i="5"/>
  <c r="AS363" i="5" s="1"/>
  <c r="AR364" i="5"/>
  <c r="AA364" i="5"/>
  <c r="AS364" i="5"/>
  <c r="AR365" i="5"/>
  <c r="AA365" i="5"/>
  <c r="AS365" i="5" s="1"/>
  <c r="AR366" i="5"/>
  <c r="AA366" i="5"/>
  <c r="AS366" i="5" s="1"/>
  <c r="AR367" i="5"/>
  <c r="AA367" i="5"/>
  <c r="AS367" i="5"/>
  <c r="AR368" i="5"/>
  <c r="AA368" i="5"/>
  <c r="AS368" i="5" s="1"/>
  <c r="AR369" i="5"/>
  <c r="AA369" i="5"/>
  <c r="AS369" i="5" s="1"/>
  <c r="AR370" i="5"/>
  <c r="AA370" i="5"/>
  <c r="AS370" i="5"/>
  <c r="AR371" i="5"/>
  <c r="AA371" i="5"/>
  <c r="AS371" i="5" s="1"/>
  <c r="AR372" i="5"/>
  <c r="AA372" i="5"/>
  <c r="AS372" i="5"/>
  <c r="AR373" i="5"/>
  <c r="AA373" i="5"/>
  <c r="AS373" i="5"/>
  <c r="AR374" i="5"/>
  <c r="AA374" i="5"/>
  <c r="AS374" i="5" s="1"/>
  <c r="AR375" i="5"/>
  <c r="AA375" i="5"/>
  <c r="AS375" i="5"/>
  <c r="AR376" i="5"/>
  <c r="AA376" i="5"/>
  <c r="AS376" i="5"/>
  <c r="AR377" i="5"/>
  <c r="AA377" i="5"/>
  <c r="AS377" i="5" s="1"/>
  <c r="AR378" i="5"/>
  <c r="AA378" i="5"/>
  <c r="AS378" i="5"/>
  <c r="AR379" i="5"/>
  <c r="AA379" i="5"/>
  <c r="AS379" i="5" s="1"/>
  <c r="AR380" i="5"/>
  <c r="AA380" i="5"/>
  <c r="AS380" i="5" s="1"/>
  <c r="AR381" i="5"/>
  <c r="AA381" i="5"/>
  <c r="AS381" i="5" s="1"/>
  <c r="AR382" i="5"/>
  <c r="AA382" i="5"/>
  <c r="AS382" i="5" s="1"/>
  <c r="AR383" i="5"/>
  <c r="AA383" i="5"/>
  <c r="AS383" i="5"/>
  <c r="AR384" i="5"/>
  <c r="AA384" i="5"/>
  <c r="AS384" i="5" s="1"/>
  <c r="AR385" i="5"/>
  <c r="AA385" i="5"/>
  <c r="AS385" i="5"/>
  <c r="AR386" i="5"/>
  <c r="AA386" i="5"/>
  <c r="AS386" i="5"/>
  <c r="AR387" i="5"/>
  <c r="AA387" i="5"/>
  <c r="AS387" i="5" s="1"/>
  <c r="AR388" i="5"/>
  <c r="AA388" i="5"/>
  <c r="AS388" i="5"/>
  <c r="AR389" i="5"/>
  <c r="AA389" i="5"/>
  <c r="AS389" i="5" s="1"/>
  <c r="AR390" i="5"/>
  <c r="AA390" i="5"/>
  <c r="AS390" i="5" s="1"/>
  <c r="AR391" i="5"/>
  <c r="AA391" i="5"/>
  <c r="AS391" i="5" s="1"/>
  <c r="AR392" i="5"/>
  <c r="AA392" i="5"/>
  <c r="AS392" i="5" s="1"/>
  <c r="AR393" i="5"/>
  <c r="AA393" i="5"/>
  <c r="AS393" i="5" s="1"/>
  <c r="AR394" i="5"/>
  <c r="AA394" i="5"/>
  <c r="AS394" i="5"/>
  <c r="AR395" i="5"/>
  <c r="AA395" i="5"/>
  <c r="AS395" i="5" s="1"/>
  <c r="AR396" i="5"/>
  <c r="AA396" i="5"/>
  <c r="AS396" i="5" s="1"/>
  <c r="AR397" i="5"/>
  <c r="AA397" i="5"/>
  <c r="AS397" i="5"/>
  <c r="AR398" i="5"/>
  <c r="AA398" i="5"/>
  <c r="AS398" i="5" s="1"/>
  <c r="AR399" i="5"/>
  <c r="AA399" i="5"/>
  <c r="AS399" i="5"/>
  <c r="AR400" i="5"/>
  <c r="AA400" i="5"/>
  <c r="AS400" i="5" s="1"/>
  <c r="AR401" i="5"/>
  <c r="AA401" i="5"/>
  <c r="AS401" i="5" s="1"/>
  <c r="AR402" i="5"/>
  <c r="AA402" i="5"/>
  <c r="AS402" i="5"/>
  <c r="AR403" i="5"/>
  <c r="AA403" i="5"/>
  <c r="AS403" i="5"/>
  <c r="AR404" i="5"/>
  <c r="AA404" i="5"/>
  <c r="AS404" i="5" s="1"/>
  <c r="AR405" i="5"/>
  <c r="AA405" i="5"/>
  <c r="AS405" i="5" s="1"/>
  <c r="AR406" i="5"/>
  <c r="AA406" i="5"/>
  <c r="AS406" i="5" s="1"/>
  <c r="AR407" i="5"/>
  <c r="AA407" i="5"/>
  <c r="AS407" i="5" s="1"/>
  <c r="AR408" i="5"/>
  <c r="AA408" i="5"/>
  <c r="AS408" i="5"/>
  <c r="AR409" i="5"/>
  <c r="AA409" i="5"/>
  <c r="AS409" i="5" s="1"/>
  <c r="AR410" i="5"/>
  <c r="AA410" i="5"/>
  <c r="AS410" i="5"/>
  <c r="AR411" i="5"/>
  <c r="AA411" i="5"/>
  <c r="AS411" i="5"/>
  <c r="AR412" i="5"/>
  <c r="AA412" i="5"/>
  <c r="AS412" i="5" s="1"/>
  <c r="AR413" i="5"/>
  <c r="AA413" i="5"/>
  <c r="AS413" i="5" s="1"/>
  <c r="AR414" i="5"/>
  <c r="AA414" i="5"/>
  <c r="AS414" i="5" s="1"/>
  <c r="AR415" i="5"/>
  <c r="AA415" i="5"/>
  <c r="AR416" i="5"/>
  <c r="AA416" i="5"/>
  <c r="AS416" i="5" s="1"/>
  <c r="AR417" i="5"/>
  <c r="AA417" i="5"/>
  <c r="AS417" i="5"/>
  <c r="AR418" i="5"/>
  <c r="AA418" i="5"/>
  <c r="AR419" i="5"/>
  <c r="AA419" i="5"/>
  <c r="AS419" i="5"/>
  <c r="AR420" i="5"/>
  <c r="AA420" i="5"/>
  <c r="AS420" i="5"/>
  <c r="AR421" i="5"/>
  <c r="AA421" i="5"/>
  <c r="AS421" i="5" s="1"/>
  <c r="AR422" i="5"/>
  <c r="AA422" i="5"/>
  <c r="AS422" i="5"/>
  <c r="AR423" i="5"/>
  <c r="AA423" i="5"/>
  <c r="AS423" i="5"/>
  <c r="AR424" i="5"/>
  <c r="AA424" i="5"/>
  <c r="AS424" i="5" s="1"/>
  <c r="AR425" i="5"/>
  <c r="AA425" i="5"/>
  <c r="AS425" i="5"/>
  <c r="AR426" i="5"/>
  <c r="AA426" i="5"/>
  <c r="AS426" i="5" s="1"/>
  <c r="AR427" i="5"/>
  <c r="AA427" i="5"/>
  <c r="AR428" i="5"/>
  <c r="AA428" i="5"/>
  <c r="AS428" i="5"/>
  <c r="AR429" i="5"/>
  <c r="AA429" i="5"/>
  <c r="AS429" i="5" s="1"/>
  <c r="AR430" i="5"/>
  <c r="AA430" i="5"/>
  <c r="AS430" i="5" s="1"/>
  <c r="AR431" i="5"/>
  <c r="AA431" i="5"/>
  <c r="AS431" i="5"/>
  <c r="AR432" i="5"/>
  <c r="AA432" i="5"/>
  <c r="AS432" i="5" s="1"/>
  <c r="AR433" i="5"/>
  <c r="AA433" i="5"/>
  <c r="AS433" i="5" s="1"/>
  <c r="AR434" i="5"/>
  <c r="AA434" i="5"/>
  <c r="AS434" i="5"/>
  <c r="AR435" i="5"/>
  <c r="AA435" i="5"/>
  <c r="AS435" i="5" s="1"/>
  <c r="AR436" i="5"/>
  <c r="AA436" i="5"/>
  <c r="AS436" i="5" s="1"/>
  <c r="AR437" i="5"/>
  <c r="AA437" i="5"/>
  <c r="AS437" i="5" s="1"/>
  <c r="AR438" i="5"/>
  <c r="AA438" i="5"/>
  <c r="AS438" i="5"/>
  <c r="AR439" i="5"/>
  <c r="AA439" i="5"/>
  <c r="AR440" i="5"/>
  <c r="AA440" i="5"/>
  <c r="AS440" i="5" s="1"/>
  <c r="AR441" i="5"/>
  <c r="AA441" i="5"/>
  <c r="AS441" i="5"/>
  <c r="AR442" i="5"/>
  <c r="AA442" i="5"/>
  <c r="AS442" i="5" s="1"/>
  <c r="AR443" i="5"/>
  <c r="AA443" i="5"/>
  <c r="AS443" i="5" s="1"/>
  <c r="AR444" i="5"/>
  <c r="AA444" i="5"/>
  <c r="AS444" i="5"/>
  <c r="AR445" i="5"/>
  <c r="AA445" i="5"/>
  <c r="AS445" i="5" s="1"/>
  <c r="AR446" i="5"/>
  <c r="AA446" i="5"/>
  <c r="AS446" i="5"/>
  <c r="AR447" i="5"/>
  <c r="AA447" i="5"/>
  <c r="AS447" i="5" s="1"/>
  <c r="AR448" i="5"/>
  <c r="AA448" i="5"/>
  <c r="AS448" i="5" s="1"/>
  <c r="AR449" i="5"/>
  <c r="AA449" i="5"/>
  <c r="AS449" i="5" s="1"/>
  <c r="AR450" i="5"/>
  <c r="AA450" i="5"/>
  <c r="AS450" i="5" s="1"/>
  <c r="AR451" i="5"/>
  <c r="AA451" i="5"/>
  <c r="AS451" i="5"/>
  <c r="AR452" i="5"/>
  <c r="AA452" i="5"/>
  <c r="AS452" i="5" s="1"/>
  <c r="AR453" i="5"/>
  <c r="AA453" i="5"/>
  <c r="AS453" i="5" s="1"/>
  <c r="AR454" i="5"/>
  <c r="AA454" i="5"/>
  <c r="AS454" i="5"/>
  <c r="AR455" i="5"/>
  <c r="AA455" i="5"/>
  <c r="AS455" i="5" s="1"/>
  <c r="AR456" i="5"/>
  <c r="AA456" i="5"/>
  <c r="AS456" i="5" s="1"/>
  <c r="AR457" i="5"/>
  <c r="AA457" i="5"/>
  <c r="AS457" i="5"/>
  <c r="AR458" i="5"/>
  <c r="AA458" i="5"/>
  <c r="AS458" i="5" s="1"/>
  <c r="AR459" i="5"/>
  <c r="AA459" i="5"/>
  <c r="AS459" i="5"/>
  <c r="AR460" i="5"/>
  <c r="AA460" i="5"/>
  <c r="AS460" i="5" s="1"/>
  <c r="AR461" i="5"/>
  <c r="AA461" i="5"/>
  <c r="AS461" i="5" s="1"/>
  <c r="AR462" i="5"/>
  <c r="AA462" i="5"/>
  <c r="AS462" i="5"/>
  <c r="AR463" i="5"/>
  <c r="AA463" i="5"/>
  <c r="AS463" i="5" s="1"/>
  <c r="AR464" i="5"/>
  <c r="AA464" i="5"/>
  <c r="AS464" i="5" s="1"/>
  <c r="AR465" i="5"/>
  <c r="AA465" i="5"/>
  <c r="AS465" i="5"/>
  <c r="AR466" i="5"/>
  <c r="AA466" i="5"/>
  <c r="AS466" i="5" s="1"/>
  <c r="AR467" i="5"/>
  <c r="AA467" i="5"/>
  <c r="AS467" i="5" s="1"/>
  <c r="AR468" i="5"/>
  <c r="AA468" i="5"/>
  <c r="AS468" i="5" s="1"/>
  <c r="AR469" i="5"/>
  <c r="AA469" i="5"/>
  <c r="AS469" i="5" s="1"/>
  <c r="AR470" i="5"/>
  <c r="AA470" i="5"/>
  <c r="AS470" i="5" s="1"/>
  <c r="AR471" i="5"/>
  <c r="AA471" i="5"/>
  <c r="AS471" i="5" s="1"/>
  <c r="AR472" i="5"/>
  <c r="AA472" i="5"/>
  <c r="AS472" i="5" s="1"/>
  <c r="AR473" i="5"/>
  <c r="AA473" i="5"/>
  <c r="AS473" i="5"/>
  <c r="AR474" i="5"/>
  <c r="AA474" i="5"/>
  <c r="AS474" i="5" s="1"/>
  <c r="AR475" i="5"/>
  <c r="AA475" i="5"/>
  <c r="AR476" i="5"/>
  <c r="AA476" i="5"/>
  <c r="AS476" i="5"/>
  <c r="AR477" i="5"/>
  <c r="AA477" i="5"/>
  <c r="AS477" i="5" s="1"/>
  <c r="AR478" i="5"/>
  <c r="AA478" i="5"/>
  <c r="AS478" i="5" s="1"/>
  <c r="AR479" i="5"/>
  <c r="AA479" i="5"/>
  <c r="AS479" i="5" s="1"/>
  <c r="AR480" i="5"/>
  <c r="AA480" i="5"/>
  <c r="AS480" i="5"/>
  <c r="AR481" i="5"/>
  <c r="AA481" i="5"/>
  <c r="AS481" i="5"/>
  <c r="AR482" i="5"/>
  <c r="AA482" i="5"/>
  <c r="AS482" i="5" s="1"/>
  <c r="AR483" i="5"/>
  <c r="AA483" i="5"/>
  <c r="AS483" i="5"/>
  <c r="AR484" i="5"/>
  <c r="AA484" i="5"/>
  <c r="AS484" i="5"/>
  <c r="AR485" i="5"/>
  <c r="AA485" i="5"/>
  <c r="AS485" i="5" s="1"/>
  <c r="AR486" i="5"/>
  <c r="AA486" i="5"/>
  <c r="AS486" i="5"/>
  <c r="AR487" i="5"/>
  <c r="AA487" i="5"/>
  <c r="AS487" i="5"/>
  <c r="AR488" i="5"/>
  <c r="AA488" i="5"/>
  <c r="AS488" i="5" s="1"/>
  <c r="AR489" i="5"/>
  <c r="AA489" i="5"/>
  <c r="AS489" i="5"/>
  <c r="AR490" i="5"/>
  <c r="AA490" i="5"/>
  <c r="AS490" i="5"/>
  <c r="AR491" i="5"/>
  <c r="AA491" i="5"/>
  <c r="AS491" i="5" s="1"/>
  <c r="AR492" i="5"/>
  <c r="AA492" i="5"/>
  <c r="AS492" i="5"/>
  <c r="AR493" i="5"/>
  <c r="AA493" i="5"/>
  <c r="AS493" i="5" s="1"/>
  <c r="AR494" i="5"/>
  <c r="AA494" i="5"/>
  <c r="AS494" i="5" s="1"/>
  <c r="AR495" i="5"/>
  <c r="AA495" i="5"/>
  <c r="AS495" i="5"/>
  <c r="AR496" i="5"/>
  <c r="AA496" i="5"/>
  <c r="AS496" i="5" s="1"/>
  <c r="AR497" i="5"/>
  <c r="AA497" i="5"/>
  <c r="AS497" i="5" s="1"/>
  <c r="AR498" i="5"/>
  <c r="AA498" i="5"/>
  <c r="AS498" i="5"/>
  <c r="AR499" i="5"/>
  <c r="AA499" i="5"/>
  <c r="AS499" i="5"/>
  <c r="AR500" i="5"/>
  <c r="AA500" i="5"/>
  <c r="AS500" i="5" s="1"/>
  <c r="AR501" i="5"/>
  <c r="AA501" i="5"/>
  <c r="AS501" i="5" s="1"/>
  <c r="AR502" i="5"/>
  <c r="AA502" i="5"/>
  <c r="AS502" i="5"/>
  <c r="AR503" i="5"/>
  <c r="AA503" i="5"/>
  <c r="AR504" i="5"/>
  <c r="AA504" i="5"/>
  <c r="AS504" i="5" s="1"/>
  <c r="AR505" i="5"/>
  <c r="AA505" i="5"/>
  <c r="AS505" i="5" s="1"/>
  <c r="AR506" i="5"/>
  <c r="AA506" i="5"/>
  <c r="AS506" i="5" s="1"/>
  <c r="AR507" i="5"/>
  <c r="AA507" i="5"/>
  <c r="AS507" i="5"/>
  <c r="AR508" i="5"/>
  <c r="AA508" i="5"/>
  <c r="AS508" i="5"/>
  <c r="AR509" i="5"/>
  <c r="AA509" i="5"/>
  <c r="AS509" i="5" s="1"/>
  <c r="AR510" i="5"/>
  <c r="AA510" i="5"/>
  <c r="AS510" i="5"/>
  <c r="AR511" i="5"/>
  <c r="AA511" i="5"/>
  <c r="AS511" i="5" s="1"/>
  <c r="AR512" i="5"/>
  <c r="AA512" i="5"/>
  <c r="AS512" i="5" s="1"/>
  <c r="AR513" i="5"/>
  <c r="AA513" i="5"/>
  <c r="AS513" i="5"/>
  <c r="AR514" i="5"/>
  <c r="AA514" i="5"/>
  <c r="AS514" i="5"/>
  <c r="AR515" i="5"/>
  <c r="AA515" i="5"/>
  <c r="AS515" i="5" s="1"/>
  <c r="AR516" i="5"/>
  <c r="AA516" i="5"/>
  <c r="AS516" i="5" s="1"/>
  <c r="AR517" i="5"/>
  <c r="AA517" i="5"/>
  <c r="AS517" i="5" s="1"/>
  <c r="AR518" i="5"/>
  <c r="AA518" i="5"/>
  <c r="AS518" i="5"/>
  <c r="AR519" i="5"/>
  <c r="AA519" i="5"/>
  <c r="AS519" i="5" s="1"/>
  <c r="AR520" i="5"/>
  <c r="AA520" i="5"/>
  <c r="AS520" i="5" s="1"/>
  <c r="AR521" i="5"/>
  <c r="AA521" i="5"/>
  <c r="AS521" i="5"/>
  <c r="AR522" i="5"/>
  <c r="AA522" i="5"/>
  <c r="AS522" i="5" s="1"/>
  <c r="AR523" i="5"/>
  <c r="AA523" i="5"/>
  <c r="AS523" i="5" s="1"/>
  <c r="AR524" i="5"/>
  <c r="AA524" i="5"/>
  <c r="AS524" i="5" s="1"/>
  <c r="AR525" i="5"/>
  <c r="AA525" i="5"/>
  <c r="AS525" i="5" s="1"/>
  <c r="AR526" i="5"/>
  <c r="AA526" i="5"/>
  <c r="AS526" i="5" s="1"/>
  <c r="AR527" i="5"/>
  <c r="AA527" i="5"/>
  <c r="AS527" i="5" s="1"/>
  <c r="AR528" i="5"/>
  <c r="AA528" i="5"/>
  <c r="AS528" i="5" s="1"/>
  <c r="AR529" i="5"/>
  <c r="AA529" i="5"/>
  <c r="AS529" i="5" s="1"/>
  <c r="AR530" i="5"/>
  <c r="AA530" i="5"/>
  <c r="AS530" i="5" s="1"/>
  <c r="AR531" i="5"/>
  <c r="AA531" i="5"/>
  <c r="AS531" i="5" s="1"/>
  <c r="AR532" i="5"/>
  <c r="AA532" i="5"/>
  <c r="AS532" i="5"/>
  <c r="AR533" i="5"/>
  <c r="AA533" i="5"/>
  <c r="AS533" i="5" s="1"/>
  <c r="AR534" i="5"/>
  <c r="AA534" i="5"/>
  <c r="AS534" i="5"/>
  <c r="AR535" i="5"/>
  <c r="AA535" i="5"/>
  <c r="AS535" i="5" s="1"/>
  <c r="AR536" i="5"/>
  <c r="AA536" i="5"/>
  <c r="AS536" i="5" s="1"/>
  <c r="AR537" i="5"/>
  <c r="AA537" i="5"/>
  <c r="AS537" i="5" s="1"/>
  <c r="AR538" i="5"/>
  <c r="AA538" i="5"/>
  <c r="AS538" i="5" s="1"/>
  <c r="AR539" i="5"/>
  <c r="AA539" i="5"/>
  <c r="AS539" i="5"/>
  <c r="AR540" i="5"/>
  <c r="AA540" i="5"/>
  <c r="AS540" i="5" s="1"/>
  <c r="AR541" i="5"/>
  <c r="AA541" i="5"/>
  <c r="AS541" i="5"/>
  <c r="AR542" i="5"/>
  <c r="AA542" i="5"/>
  <c r="AS542" i="5"/>
  <c r="AR543" i="5"/>
  <c r="AA543" i="5"/>
  <c r="AS543" i="5" s="1"/>
  <c r="AR544" i="5"/>
  <c r="AA544" i="5"/>
  <c r="AS544" i="5"/>
  <c r="AR545" i="5"/>
  <c r="AA545" i="5"/>
  <c r="AS545" i="5"/>
  <c r="AR546" i="5"/>
  <c r="AA546" i="5"/>
  <c r="AS546" i="5" s="1"/>
  <c r="AR547" i="5"/>
  <c r="AA547" i="5"/>
  <c r="AS547" i="5"/>
  <c r="AR548" i="5"/>
  <c r="AA548" i="5"/>
  <c r="AS548" i="5" s="1"/>
  <c r="AR549" i="5"/>
  <c r="AA549" i="5"/>
  <c r="AS549" i="5" s="1"/>
  <c r="AR550" i="5"/>
  <c r="AA550" i="5"/>
  <c r="AS550" i="5"/>
  <c r="AR551" i="5"/>
  <c r="AA551" i="5"/>
  <c r="AS551" i="5" s="1"/>
  <c r="AR552" i="5"/>
  <c r="AA552" i="5"/>
  <c r="AS552" i="5" s="1"/>
  <c r="AR553" i="5"/>
  <c r="AA553" i="5"/>
  <c r="AS553" i="5"/>
  <c r="AR554" i="5"/>
  <c r="AA554" i="5"/>
  <c r="AS554" i="5" s="1"/>
  <c r="AR555" i="5"/>
  <c r="AA555" i="5"/>
  <c r="AS555" i="5" s="1"/>
  <c r="AR556" i="5"/>
  <c r="AA556" i="5"/>
  <c r="AS556" i="5"/>
  <c r="AR557" i="5"/>
  <c r="AA557" i="5"/>
  <c r="AS557" i="5"/>
  <c r="AR558" i="5"/>
  <c r="AA558" i="5"/>
  <c r="AS558" i="5" s="1"/>
  <c r="AR559" i="5"/>
  <c r="AA559" i="5"/>
  <c r="AS559" i="5" s="1"/>
  <c r="AR560" i="5"/>
  <c r="AA560" i="5"/>
  <c r="AS560" i="5" s="1"/>
  <c r="AR561" i="5"/>
  <c r="AA561" i="5"/>
  <c r="AS561" i="5" s="1"/>
  <c r="AR562" i="5"/>
  <c r="AA562" i="5"/>
  <c r="AS562" i="5" s="1"/>
  <c r="AR563" i="5"/>
  <c r="AA563" i="5"/>
  <c r="AR564" i="5"/>
  <c r="AA564" i="5"/>
  <c r="AS564" i="5"/>
  <c r="AR565" i="5"/>
  <c r="AA565" i="5"/>
  <c r="AS565" i="5" s="1"/>
  <c r="AR566" i="5"/>
  <c r="AA566" i="5"/>
  <c r="AS566" i="5" s="1"/>
  <c r="AR567" i="5"/>
  <c r="AA567" i="5"/>
  <c r="AS567" i="5" s="1"/>
  <c r="AR568" i="5"/>
  <c r="AA568" i="5"/>
  <c r="AS568" i="5" s="1"/>
  <c r="AR569" i="5"/>
  <c r="AA569" i="5"/>
  <c r="AS569" i="5" s="1"/>
  <c r="AR570" i="5"/>
  <c r="AA570" i="5"/>
  <c r="AS570" i="5" s="1"/>
  <c r="AR571" i="5"/>
  <c r="AA571" i="5"/>
  <c r="AS571" i="5"/>
  <c r="AR572" i="5"/>
  <c r="AA572" i="5"/>
  <c r="AS572" i="5" s="1"/>
  <c r="AR573" i="5"/>
  <c r="AA573" i="5"/>
  <c r="AS573" i="5" s="1"/>
  <c r="AR574" i="5"/>
  <c r="AA574" i="5"/>
  <c r="AS574" i="5"/>
  <c r="AR575" i="5"/>
  <c r="AA575" i="5"/>
  <c r="AS575" i="5" s="1"/>
  <c r="AR576" i="5"/>
  <c r="AA576" i="5"/>
  <c r="AS576" i="5" s="1"/>
  <c r="AR577" i="5"/>
  <c r="AA577" i="5"/>
  <c r="AR578" i="5"/>
  <c r="AA578" i="5"/>
  <c r="AS578" i="5" s="1"/>
  <c r="AR579" i="5"/>
  <c r="AA579" i="5"/>
  <c r="AS579" i="5"/>
  <c r="AR580" i="5"/>
  <c r="AA580" i="5"/>
  <c r="AS580" i="5" s="1"/>
  <c r="AR581" i="5"/>
  <c r="AA581" i="5"/>
  <c r="AS581" i="5" s="1"/>
  <c r="AR582" i="5"/>
  <c r="AA582" i="5"/>
  <c r="AS582" i="5"/>
  <c r="AR583" i="5"/>
  <c r="AA583" i="5"/>
  <c r="AS583" i="5" s="1"/>
  <c r="AR584" i="5"/>
  <c r="AA584" i="5"/>
  <c r="AS584" i="5"/>
  <c r="AR585" i="5"/>
  <c r="AA585" i="5"/>
  <c r="AS585" i="5"/>
  <c r="AR586" i="5"/>
  <c r="AA586" i="5"/>
  <c r="AS586" i="5" s="1"/>
  <c r="AR587" i="5"/>
  <c r="AA587" i="5"/>
  <c r="AS587" i="5"/>
  <c r="AR588" i="5"/>
  <c r="AA588" i="5"/>
  <c r="AS588" i="5"/>
  <c r="AR589" i="5"/>
  <c r="AA589" i="5"/>
  <c r="AS589" i="5" s="1"/>
  <c r="AR590" i="5"/>
  <c r="AA590" i="5"/>
  <c r="AS590" i="5" s="1"/>
  <c r="AR591" i="5"/>
  <c r="AA591" i="5"/>
  <c r="AS591" i="5" s="1"/>
  <c r="AR592" i="5"/>
  <c r="AA592" i="5"/>
  <c r="AS592" i="5" s="1"/>
  <c r="AR593" i="5"/>
  <c r="AA593" i="5"/>
  <c r="AS593" i="5" s="1"/>
  <c r="AR594" i="5"/>
  <c r="AA594" i="5"/>
  <c r="AS594" i="5" s="1"/>
  <c r="AR595" i="5"/>
  <c r="AA595" i="5"/>
  <c r="AS595" i="5" s="1"/>
  <c r="AR596" i="5"/>
  <c r="AA596" i="5"/>
  <c r="AS596" i="5"/>
  <c r="AR597" i="5"/>
  <c r="AA597" i="5"/>
  <c r="AS597" i="5" s="1"/>
  <c r="AR598" i="5"/>
  <c r="AA598" i="5"/>
  <c r="AS598" i="5" s="1"/>
  <c r="AR599" i="5"/>
  <c r="AA599" i="5"/>
  <c r="AS599" i="5" s="1"/>
  <c r="AR600" i="5"/>
  <c r="AA600" i="5"/>
  <c r="AS600" i="5"/>
  <c r="AR601" i="5"/>
  <c r="AA601" i="5"/>
  <c r="AS601" i="5"/>
  <c r="AR602" i="5"/>
  <c r="AA602" i="5"/>
  <c r="AS602" i="5" s="1"/>
  <c r="AR603" i="5"/>
  <c r="AA603" i="5"/>
  <c r="AS603" i="5"/>
  <c r="AR604" i="5"/>
  <c r="AA604" i="5"/>
  <c r="AS604" i="5"/>
  <c r="AR605" i="5"/>
  <c r="AA605" i="5"/>
  <c r="AS605" i="5" s="1"/>
  <c r="AR606" i="5"/>
  <c r="AA606" i="5"/>
  <c r="AS606" i="5" s="1"/>
  <c r="AR607" i="5"/>
  <c r="AA607" i="5"/>
  <c r="AR608" i="5"/>
  <c r="AA608" i="5"/>
  <c r="AS608" i="5"/>
  <c r="AR609" i="5"/>
  <c r="AA609" i="5"/>
  <c r="AS609" i="5" s="1"/>
  <c r="AR610" i="5"/>
  <c r="AA610" i="5"/>
  <c r="AS610" i="5" s="1"/>
  <c r="AR611" i="5"/>
  <c r="AA611" i="5"/>
  <c r="AS611" i="5"/>
  <c r="AR612" i="5"/>
  <c r="AA612" i="5"/>
  <c r="AS612" i="5" s="1"/>
  <c r="AR613" i="5"/>
  <c r="AA613" i="5"/>
  <c r="AS613" i="5" s="1"/>
  <c r="AR614" i="5"/>
  <c r="AA614" i="5"/>
  <c r="AS614" i="5"/>
  <c r="AR615" i="5"/>
  <c r="AA615" i="5"/>
  <c r="AS615" i="5" s="1"/>
  <c r="AR616" i="5"/>
  <c r="AA616" i="5"/>
  <c r="AS616" i="5" s="1"/>
  <c r="AR617" i="5"/>
  <c r="AA617" i="5"/>
  <c r="AS617" i="5"/>
  <c r="AR618" i="5"/>
  <c r="AA618" i="5"/>
  <c r="AS618" i="5" s="1"/>
  <c r="AR619" i="5"/>
  <c r="AA619" i="5"/>
  <c r="AS619" i="5" s="1"/>
  <c r="AR620" i="5"/>
  <c r="AA620" i="5"/>
  <c r="AS620" i="5"/>
  <c r="AR621" i="5"/>
  <c r="AA621" i="5"/>
  <c r="AS621" i="5" s="1"/>
  <c r="AR622" i="5"/>
  <c r="AA622" i="5"/>
  <c r="AS622" i="5"/>
  <c r="AR623" i="5"/>
  <c r="AA623" i="5"/>
  <c r="AS623" i="5" s="1"/>
  <c r="AR624" i="5"/>
  <c r="AA624" i="5"/>
  <c r="AS624" i="5" s="1"/>
  <c r="AR625" i="5"/>
  <c r="AA625" i="5"/>
  <c r="AS625" i="5"/>
  <c r="AR626" i="5"/>
  <c r="AA626" i="5"/>
  <c r="AS626" i="5" s="1"/>
  <c r="AR627" i="5"/>
  <c r="AA627" i="5"/>
  <c r="AS627" i="5" s="1"/>
  <c r="AR628" i="5"/>
  <c r="AA628" i="5"/>
  <c r="AS628" i="5"/>
  <c r="AR629" i="5"/>
  <c r="AA629" i="5"/>
  <c r="AS629" i="5" s="1"/>
  <c r="AR630" i="5"/>
  <c r="AA630" i="5"/>
  <c r="AS630" i="5" s="1"/>
  <c r="AR631" i="5"/>
  <c r="AA631" i="5"/>
  <c r="AS631" i="5"/>
  <c r="AR632" i="5"/>
  <c r="AA632" i="5"/>
  <c r="AS632" i="5"/>
  <c r="AR633" i="5"/>
  <c r="AA633" i="5"/>
  <c r="AS633" i="5"/>
  <c r="AR634" i="5"/>
  <c r="AA634" i="5"/>
  <c r="AS634" i="5" s="1"/>
  <c r="AR635" i="5"/>
  <c r="AA635" i="5"/>
  <c r="AS635" i="5"/>
  <c r="AR636" i="5"/>
  <c r="AA636" i="5"/>
  <c r="AS636" i="5" s="1"/>
  <c r="AR637" i="5"/>
  <c r="AA637" i="5"/>
  <c r="AS637" i="5" s="1"/>
  <c r="AR638" i="5"/>
  <c r="AA638" i="5"/>
  <c r="AS638" i="5"/>
  <c r="AR639" i="5"/>
  <c r="AA639" i="5"/>
  <c r="AS639" i="5" s="1"/>
  <c r="AR640" i="5"/>
  <c r="AA640" i="5"/>
  <c r="AS640" i="5"/>
  <c r="AR641" i="5"/>
  <c r="AA641" i="5"/>
  <c r="AS641" i="5"/>
  <c r="AR642" i="5"/>
  <c r="AA642" i="5"/>
  <c r="AS642" i="5" s="1"/>
  <c r="AR643" i="5"/>
  <c r="AA643" i="5"/>
  <c r="AS643" i="5"/>
  <c r="AR644" i="5"/>
  <c r="AA644" i="5"/>
  <c r="AS644" i="5" s="1"/>
  <c r="AR645" i="5"/>
  <c r="AA645" i="5"/>
  <c r="AS645" i="5" s="1"/>
  <c r="AR646" i="5"/>
  <c r="AA646" i="5"/>
  <c r="AS646" i="5" s="1"/>
  <c r="AR647" i="5"/>
  <c r="AA647" i="5"/>
  <c r="AS647" i="5"/>
  <c r="AR648" i="5"/>
  <c r="AA648" i="5"/>
  <c r="AS648" i="5" s="1"/>
  <c r="AR649" i="5"/>
  <c r="AA649" i="5"/>
  <c r="AS649" i="5" s="1"/>
  <c r="AR650" i="5"/>
  <c r="AA650" i="5"/>
  <c r="AS650" i="5" s="1"/>
  <c r="AR651" i="5"/>
  <c r="AA651" i="5"/>
  <c r="AS651" i="5"/>
  <c r="AR652" i="5"/>
  <c r="AA652" i="5"/>
  <c r="AS652" i="5" s="1"/>
  <c r="AR653" i="5"/>
  <c r="AA653" i="5"/>
  <c r="AS653" i="5" s="1"/>
  <c r="AR654" i="5"/>
  <c r="AA654" i="5"/>
  <c r="AS654" i="5"/>
  <c r="AR655" i="5"/>
  <c r="AA655" i="5"/>
  <c r="AS655" i="5" s="1"/>
  <c r="AR656" i="5"/>
  <c r="AA656" i="5"/>
  <c r="AS656" i="5" s="1"/>
  <c r="AR657" i="5"/>
  <c r="AA657" i="5"/>
  <c r="AS657" i="5" s="1"/>
  <c r="AR658" i="5"/>
  <c r="AA658" i="5"/>
  <c r="AS658" i="5" s="1"/>
  <c r="AR659" i="5"/>
  <c r="AA659" i="5"/>
  <c r="AS659" i="5" s="1"/>
  <c r="AR660" i="5"/>
  <c r="AA660" i="5"/>
  <c r="AS660" i="5"/>
  <c r="AR661" i="5"/>
  <c r="AA661" i="5"/>
  <c r="AS661" i="5" s="1"/>
  <c r="AR662" i="5"/>
  <c r="AA662" i="5"/>
  <c r="AS662" i="5" s="1"/>
  <c r="AR663" i="5"/>
  <c r="AA663" i="5"/>
  <c r="AS663" i="5"/>
  <c r="AR664" i="5"/>
  <c r="AA664" i="5"/>
  <c r="AS664" i="5"/>
  <c r="AR665" i="5"/>
  <c r="AA665" i="5"/>
  <c r="AS665" i="5"/>
  <c r="AR666" i="5"/>
  <c r="AA666" i="5"/>
  <c r="AS666" i="5" s="1"/>
  <c r="AR667" i="5"/>
  <c r="AA667" i="5"/>
  <c r="AS667" i="5"/>
  <c r="AR668" i="5"/>
  <c r="AA668" i="5"/>
  <c r="AS668" i="5" s="1"/>
  <c r="AR669" i="5"/>
  <c r="AA669" i="5"/>
  <c r="AS669" i="5" s="1"/>
  <c r="AR670" i="5"/>
  <c r="AA670" i="5"/>
  <c r="AS670" i="5"/>
  <c r="AR671" i="5"/>
  <c r="AA671" i="5"/>
  <c r="AS671" i="5" s="1"/>
  <c r="AR672" i="5"/>
  <c r="AA672" i="5"/>
  <c r="AS672" i="5" s="1"/>
  <c r="AR673" i="5"/>
  <c r="AA673" i="5"/>
  <c r="AS673" i="5"/>
  <c r="AR674" i="5"/>
  <c r="AA674" i="5"/>
  <c r="AS674" i="5" s="1"/>
  <c r="AR675" i="5"/>
  <c r="AA675" i="5"/>
  <c r="AS675" i="5" s="1"/>
  <c r="AR676" i="5"/>
  <c r="AA676" i="5"/>
  <c r="AR677" i="5"/>
  <c r="AA677" i="5"/>
  <c r="AS677" i="5" s="1"/>
  <c r="AR678" i="5"/>
  <c r="AA678" i="5"/>
  <c r="AS678" i="5"/>
  <c r="AR679" i="5"/>
  <c r="AA679" i="5"/>
  <c r="AS679" i="5" s="1"/>
  <c r="AR680" i="5"/>
  <c r="AA680" i="5"/>
  <c r="AS680" i="5" s="1"/>
  <c r="AR681" i="5"/>
  <c r="AA681" i="5"/>
  <c r="AS681" i="5"/>
  <c r="AR682" i="5"/>
  <c r="AA682" i="5"/>
  <c r="AS682" i="5" s="1"/>
  <c r="AR683" i="5"/>
  <c r="AA683" i="5"/>
  <c r="AS683" i="5" s="1"/>
  <c r="AR684" i="5"/>
  <c r="AA684" i="5"/>
  <c r="AS684" i="5"/>
  <c r="AR685" i="5"/>
  <c r="AA685" i="5"/>
  <c r="AS685" i="5" s="1"/>
  <c r="AR686" i="5"/>
  <c r="AA686" i="5"/>
  <c r="AS686" i="5" s="1"/>
  <c r="AR687" i="5"/>
  <c r="AA687" i="5"/>
  <c r="AR688" i="5"/>
  <c r="AA688" i="5"/>
  <c r="AS688" i="5" s="1"/>
  <c r="AR689" i="5"/>
  <c r="AA689" i="5"/>
  <c r="AS689" i="5" s="1"/>
  <c r="AR690" i="5"/>
  <c r="AA690" i="5"/>
  <c r="AS690" i="5" s="1"/>
  <c r="AR691" i="5"/>
  <c r="AA691" i="5"/>
  <c r="AS691" i="5" s="1"/>
  <c r="AR692" i="5"/>
  <c r="AA692" i="5"/>
  <c r="AS692" i="5" s="1"/>
  <c r="AR693" i="5"/>
  <c r="AA693" i="5"/>
  <c r="AS693" i="5" s="1"/>
  <c r="AR694" i="5"/>
  <c r="AA694" i="5"/>
  <c r="AS694" i="5"/>
  <c r="AR695" i="5"/>
  <c r="AA695" i="5"/>
  <c r="AS695" i="5" s="1"/>
  <c r="AR696" i="5"/>
  <c r="AA696" i="5"/>
  <c r="AS696" i="5"/>
  <c r="AR697" i="5"/>
  <c r="AA697" i="5"/>
  <c r="AS697" i="5" s="1"/>
  <c r="AR698" i="5"/>
  <c r="AA698" i="5"/>
  <c r="AS698" i="5" s="1"/>
  <c r="AR699" i="5"/>
  <c r="AA699" i="5"/>
  <c r="AS699" i="5"/>
  <c r="AR700" i="5"/>
  <c r="AA700" i="5"/>
  <c r="AS700" i="5" s="1"/>
  <c r="AR701" i="5"/>
  <c r="AA701" i="5"/>
  <c r="AS701" i="5" s="1"/>
  <c r="AR702" i="5"/>
  <c r="AA702" i="5"/>
  <c r="AS702" i="5"/>
  <c r="AR703" i="5"/>
  <c r="AA703" i="5"/>
  <c r="AS703" i="5" s="1"/>
  <c r="AR704" i="5"/>
  <c r="AA704" i="5"/>
  <c r="AS704" i="5" s="1"/>
  <c r="AR705" i="5"/>
  <c r="AA705" i="5"/>
  <c r="AS705" i="5"/>
  <c r="AR706" i="5"/>
  <c r="AA706" i="5"/>
  <c r="AS706" i="5" s="1"/>
  <c r="AR707" i="5"/>
  <c r="AA707" i="5"/>
  <c r="AS707" i="5" s="1"/>
  <c r="AR708" i="5"/>
  <c r="AA708" i="5"/>
  <c r="AS708" i="5"/>
  <c r="AR709" i="5"/>
  <c r="AA709" i="5"/>
  <c r="AS709" i="5" s="1"/>
  <c r="AR710" i="5"/>
  <c r="AA710" i="5"/>
  <c r="AS710" i="5" s="1"/>
  <c r="AR711" i="5"/>
  <c r="AA711" i="5"/>
  <c r="AS711" i="5"/>
  <c r="AR712" i="5"/>
  <c r="AA712" i="5"/>
  <c r="AS712" i="5" s="1"/>
  <c r="AR713" i="5"/>
  <c r="AA713" i="5"/>
  <c r="AS713" i="5" s="1"/>
  <c r="AR714" i="5"/>
  <c r="AA714" i="5"/>
  <c r="AS714" i="5" s="1"/>
  <c r="AR715" i="5"/>
  <c r="AA715" i="5"/>
  <c r="AS715" i="5" s="1"/>
  <c r="AR716" i="5"/>
  <c r="AA716" i="5"/>
  <c r="AS716" i="5" s="1"/>
  <c r="AR717" i="5"/>
  <c r="AA717" i="5"/>
  <c r="AS717" i="5" s="1"/>
  <c r="AR718" i="5"/>
  <c r="AA718" i="5"/>
  <c r="AS718" i="5" s="1"/>
  <c r="AR719" i="5"/>
  <c r="AA719" i="5"/>
  <c r="AS719" i="5" s="1"/>
  <c r="AR720" i="5"/>
  <c r="AA720" i="5"/>
  <c r="AS720" i="5"/>
  <c r="AR721" i="5"/>
  <c r="AA721" i="5"/>
  <c r="AS721" i="5" s="1"/>
  <c r="AR722" i="5"/>
  <c r="AA722" i="5"/>
  <c r="AS722" i="5" s="1"/>
  <c r="AR723" i="5"/>
  <c r="AA723" i="5"/>
  <c r="AS723" i="5"/>
  <c r="AR724" i="5"/>
  <c r="AA724" i="5"/>
  <c r="AS724" i="5" s="1"/>
  <c r="AR725" i="5"/>
  <c r="AA725" i="5"/>
  <c r="AS725" i="5" s="1"/>
  <c r="AR726" i="5"/>
  <c r="AA726" i="5"/>
  <c r="AS726" i="5" s="1"/>
  <c r="AR727" i="5"/>
  <c r="AA727" i="5"/>
  <c r="AS727" i="5"/>
  <c r="AR728" i="5"/>
  <c r="AA728" i="5"/>
  <c r="AS728" i="5"/>
  <c r="AR729" i="5"/>
  <c r="AA729" i="5"/>
  <c r="AS729" i="5" s="1"/>
  <c r="AR730" i="5"/>
  <c r="AA730" i="5"/>
  <c r="AS730" i="5" s="1"/>
  <c r="AR731" i="5"/>
  <c r="AA731" i="5"/>
  <c r="AS731" i="5"/>
  <c r="AR732" i="5"/>
  <c r="AA732" i="5"/>
  <c r="AS732" i="5" s="1"/>
  <c r="AR733" i="5"/>
  <c r="AA733" i="5"/>
  <c r="AS733" i="5" s="1"/>
  <c r="AR734" i="5"/>
  <c r="AA734" i="5"/>
  <c r="AS734" i="5"/>
  <c r="AR735" i="5"/>
  <c r="AA735" i="5"/>
  <c r="AS735" i="5" s="1"/>
  <c r="AR736" i="5"/>
  <c r="AA736" i="5"/>
  <c r="AS736" i="5" s="1"/>
  <c r="AR737" i="5"/>
  <c r="AA737" i="5"/>
  <c r="AS737" i="5"/>
  <c r="AR738" i="5"/>
  <c r="AA738" i="5"/>
  <c r="AS738" i="5" s="1"/>
  <c r="AR739" i="5"/>
  <c r="AA739" i="5"/>
  <c r="AS739" i="5"/>
  <c r="AR740" i="5"/>
  <c r="AA740" i="5"/>
  <c r="AR741" i="5"/>
  <c r="AA741" i="5"/>
  <c r="AS741" i="5" s="1"/>
  <c r="AR742" i="5"/>
  <c r="AA742" i="5"/>
  <c r="AS742" i="5" s="1"/>
  <c r="AR743" i="5"/>
  <c r="AA743" i="5"/>
  <c r="AS743" i="5" s="1"/>
  <c r="AR744" i="5"/>
  <c r="AA744" i="5"/>
  <c r="AS744" i="5" s="1"/>
  <c r="AR745" i="5"/>
  <c r="AA745" i="5"/>
  <c r="AS745" i="5"/>
  <c r="AR746" i="5"/>
  <c r="AA746" i="5"/>
  <c r="AS746" i="5" s="1"/>
  <c r="AR747" i="5"/>
  <c r="AA747" i="5"/>
  <c r="AS747" i="5" s="1"/>
  <c r="AR748" i="5"/>
  <c r="AA748" i="5"/>
  <c r="AS748" i="5"/>
  <c r="AR749" i="5"/>
  <c r="AA749" i="5"/>
  <c r="AS749" i="5" s="1"/>
  <c r="AR750" i="5"/>
  <c r="AA750" i="5"/>
  <c r="AS750" i="5" s="1"/>
  <c r="AR751" i="5"/>
  <c r="AA751" i="5"/>
  <c r="AR752" i="5"/>
  <c r="AA752" i="5"/>
  <c r="AS752" i="5"/>
  <c r="AR753" i="5"/>
  <c r="AA753" i="5"/>
  <c r="AS753" i="5" s="1"/>
  <c r="AR754" i="5"/>
  <c r="AA754" i="5"/>
  <c r="AS754" i="5" s="1"/>
  <c r="AR755" i="5"/>
  <c r="AA755" i="5"/>
  <c r="AS755" i="5"/>
  <c r="AR756" i="5"/>
  <c r="AA756" i="5"/>
  <c r="AS756" i="5" s="1"/>
  <c r="AR757" i="5"/>
  <c r="AA757" i="5"/>
  <c r="AS757" i="5"/>
  <c r="AR758" i="5"/>
  <c r="AA758" i="5"/>
  <c r="AS758" i="5"/>
  <c r="AR759" i="5"/>
  <c r="AA759" i="5"/>
  <c r="Y759" i="5" s="1"/>
  <c r="Z759" i="5" s="1"/>
  <c r="AD759" i="5" s="1"/>
  <c r="AR760" i="5"/>
  <c r="AA760" i="5"/>
  <c r="AS760" i="5"/>
  <c r="AR761" i="5"/>
  <c r="AA761" i="5"/>
  <c r="AS761" i="5"/>
  <c r="AR762" i="5"/>
  <c r="AA762" i="5"/>
  <c r="AS762" i="5" s="1"/>
  <c r="AR763" i="5"/>
  <c r="AA763" i="5"/>
  <c r="AS763" i="5"/>
  <c r="AR764" i="5"/>
  <c r="AA764" i="5"/>
  <c r="AS764" i="5"/>
  <c r="AR765" i="5"/>
  <c r="AA765" i="5"/>
  <c r="AS765" i="5" s="1"/>
  <c r="AR766" i="5"/>
  <c r="AA766" i="5"/>
  <c r="AS766" i="5"/>
  <c r="AR767" i="5"/>
  <c r="AA767" i="5"/>
  <c r="AS767" i="5"/>
  <c r="AR768" i="5"/>
  <c r="AA768" i="5"/>
  <c r="AS768" i="5" s="1"/>
  <c r="AR769" i="5"/>
  <c r="AA769" i="5"/>
  <c r="AS769" i="5"/>
  <c r="AR770" i="5"/>
  <c r="AA770" i="5"/>
  <c r="AS770" i="5" s="1"/>
  <c r="AR771" i="5"/>
  <c r="AA771" i="5"/>
  <c r="AS771" i="5" s="1"/>
  <c r="AR772" i="5"/>
  <c r="AA772" i="5"/>
  <c r="AS772" i="5" s="1"/>
  <c r="AR773" i="5"/>
  <c r="AA773" i="5"/>
  <c r="AS773" i="5" s="1"/>
  <c r="AR774" i="5"/>
  <c r="AA774" i="5"/>
  <c r="AS774" i="5"/>
  <c r="AR775" i="5"/>
  <c r="AA775" i="5"/>
  <c r="AS775" i="5" s="1"/>
  <c r="AR776" i="5"/>
  <c r="AA776" i="5"/>
  <c r="AS776" i="5" s="1"/>
  <c r="AR777" i="5"/>
  <c r="AA777" i="5"/>
  <c r="AS777" i="5"/>
  <c r="AR778" i="5"/>
  <c r="AA778" i="5"/>
  <c r="AS778" i="5" s="1"/>
  <c r="AR779" i="5"/>
  <c r="AA779" i="5"/>
  <c r="AS779" i="5" s="1"/>
  <c r="AR780" i="5"/>
  <c r="AA780" i="5"/>
  <c r="Y780" i="5" s="1"/>
  <c r="AR781" i="5"/>
  <c r="AA781" i="5"/>
  <c r="AS781" i="5" s="1"/>
  <c r="AR782" i="5"/>
  <c r="AA782" i="5"/>
  <c r="AS782" i="5"/>
  <c r="AR783" i="5"/>
  <c r="AA783" i="5"/>
  <c r="AS783" i="5" s="1"/>
  <c r="AR784" i="5"/>
  <c r="AA784" i="5"/>
  <c r="AS784" i="5"/>
  <c r="AR785" i="5"/>
  <c r="AA785" i="5"/>
  <c r="AS785" i="5"/>
  <c r="AR786" i="5"/>
  <c r="AA786" i="5"/>
  <c r="AS786" i="5" s="1"/>
  <c r="AR787" i="5"/>
  <c r="AA787" i="5"/>
  <c r="AS787" i="5"/>
  <c r="AR788" i="5"/>
  <c r="AA788" i="5"/>
  <c r="AS788" i="5"/>
  <c r="AR789" i="5"/>
  <c r="AA789" i="5"/>
  <c r="AS789" i="5" s="1"/>
  <c r="AR790" i="5"/>
  <c r="AA790" i="5"/>
  <c r="AS790" i="5"/>
  <c r="AR791" i="5"/>
  <c r="AA791" i="5"/>
  <c r="AS791" i="5"/>
  <c r="AR792" i="5"/>
  <c r="AA792" i="5"/>
  <c r="AS792" i="5" s="1"/>
  <c r="AR793" i="5"/>
  <c r="AA793" i="5"/>
  <c r="AS793" i="5"/>
  <c r="AR794" i="5"/>
  <c r="AA794" i="5"/>
  <c r="AS794" i="5" s="1"/>
  <c r="AR795" i="5"/>
  <c r="AA795" i="5"/>
  <c r="AS795" i="5"/>
  <c r="AR796" i="5"/>
  <c r="AA796" i="5"/>
  <c r="AS796" i="5" s="1"/>
  <c r="AR797" i="5"/>
  <c r="AA797" i="5"/>
  <c r="AS797" i="5" s="1"/>
  <c r="AR798" i="5"/>
  <c r="AA798" i="5"/>
  <c r="AS798" i="5"/>
  <c r="AR799" i="5"/>
  <c r="AA799" i="5"/>
  <c r="AS799" i="5" s="1"/>
  <c r="AR800" i="5"/>
  <c r="AA800" i="5"/>
  <c r="AS800" i="5"/>
  <c r="AR801" i="5"/>
  <c r="AA801" i="5"/>
  <c r="AS801" i="5"/>
  <c r="AR802" i="5"/>
  <c r="AA802" i="5"/>
  <c r="AS802" i="5" s="1"/>
  <c r="AR803" i="5"/>
  <c r="AA803" i="5"/>
  <c r="AS803" i="5"/>
  <c r="AR804" i="5"/>
  <c r="AA804" i="5"/>
  <c r="AS804" i="5" s="1"/>
  <c r="AR805" i="5"/>
  <c r="AA805" i="5"/>
  <c r="AS805" i="5" s="1"/>
  <c r="AR806" i="5"/>
  <c r="AA806" i="5"/>
  <c r="AS806" i="5"/>
  <c r="AR807" i="5"/>
  <c r="AA807" i="5"/>
  <c r="AS807" i="5" s="1"/>
  <c r="AR808" i="5"/>
  <c r="AA808" i="5"/>
  <c r="AS808" i="5" s="1"/>
  <c r="AR809" i="5"/>
  <c r="AA809" i="5"/>
  <c r="AS809" i="5"/>
  <c r="AR810" i="5"/>
  <c r="AA810" i="5"/>
  <c r="AS810" i="5" s="1"/>
  <c r="AR811" i="5"/>
  <c r="AA811" i="5"/>
  <c r="AS811" i="5" s="1"/>
  <c r="AR812" i="5"/>
  <c r="AA812" i="5"/>
  <c r="AR813" i="5"/>
  <c r="AA813" i="5"/>
  <c r="AS813" i="5" s="1"/>
  <c r="AR814" i="5"/>
  <c r="AA814" i="5"/>
  <c r="AS814" i="5"/>
  <c r="AR815" i="5"/>
  <c r="AA815" i="5"/>
  <c r="AS815" i="5" s="1"/>
  <c r="AR816" i="5"/>
  <c r="AA816" i="5"/>
  <c r="AS816" i="5" s="1"/>
  <c r="AR817" i="5"/>
  <c r="AA817" i="5"/>
  <c r="AS817" i="5"/>
  <c r="AR818" i="5"/>
  <c r="AA818" i="5"/>
  <c r="AS818" i="5" s="1"/>
  <c r="AR819" i="5"/>
  <c r="AA819" i="5"/>
  <c r="AS819" i="5" s="1"/>
  <c r="AR820" i="5"/>
  <c r="AA820" i="5"/>
  <c r="AS820" i="5"/>
  <c r="AR2" i="5"/>
  <c r="AA2" i="5"/>
  <c r="B13" i="5"/>
  <c r="B14" i="5"/>
  <c r="B4" i="5"/>
  <c r="B5" i="5"/>
  <c r="E3" i="5" s="1"/>
  <c r="B2" i="5"/>
  <c r="Y3" i="5"/>
  <c r="Z3" i="5" s="1"/>
  <c r="Y8" i="5"/>
  <c r="Y9" i="5"/>
  <c r="Y14" i="5"/>
  <c r="Y19" i="5"/>
  <c r="Y24" i="5"/>
  <c r="Y30" i="5"/>
  <c r="Y35" i="5"/>
  <c r="Z35" i="5"/>
  <c r="Y40" i="5"/>
  <c r="Y46" i="5"/>
  <c r="Y51" i="5"/>
  <c r="Z51" i="5"/>
  <c r="Y56" i="5"/>
  <c r="Y61" i="5"/>
  <c r="Y64" i="5"/>
  <c r="Y67" i="5"/>
  <c r="Y70" i="5"/>
  <c r="Z70" i="5"/>
  <c r="AD70" i="5" s="1"/>
  <c r="Y71" i="5"/>
  <c r="Y74" i="5"/>
  <c r="Z74" i="5" s="1"/>
  <c r="AD74" i="5" s="1"/>
  <c r="Y77" i="5"/>
  <c r="Y80" i="5"/>
  <c r="Z80" i="5"/>
  <c r="Y83" i="5"/>
  <c r="Y84" i="5"/>
  <c r="Z84" i="5" s="1"/>
  <c r="AD84" i="5" s="1"/>
  <c r="Y86" i="5"/>
  <c r="Z86" i="5" s="1"/>
  <c r="AD86" i="5" s="1"/>
  <c r="Y88" i="5"/>
  <c r="Z88" i="5"/>
  <c r="Y89" i="5"/>
  <c r="Y91" i="5"/>
  <c r="Y92" i="5"/>
  <c r="Z92" i="5"/>
  <c r="AD92" i="5" s="1"/>
  <c r="Y93" i="5"/>
  <c r="Z93" i="5"/>
  <c r="AD93" i="5" s="1"/>
  <c r="Y94" i="5"/>
  <c r="Z94" i="5"/>
  <c r="Y95" i="5"/>
  <c r="Z95" i="5" s="1"/>
  <c r="AD95" i="5" s="1"/>
  <c r="Y96" i="5"/>
  <c r="Z96" i="5" s="1"/>
  <c r="Y97" i="5"/>
  <c r="Y98" i="5"/>
  <c r="Z98" i="5"/>
  <c r="AD98" i="5" s="1"/>
  <c r="Y99" i="5"/>
  <c r="Y101" i="5"/>
  <c r="Z101" i="5" s="1"/>
  <c r="AD101" i="5" s="1"/>
  <c r="Y102" i="5"/>
  <c r="Z102" i="5"/>
  <c r="Y104" i="5"/>
  <c r="Z104" i="5" s="1"/>
  <c r="Y105" i="5"/>
  <c r="Y107" i="5"/>
  <c r="Y108" i="5"/>
  <c r="Z108" i="5"/>
  <c r="Y109" i="5"/>
  <c r="Z109" i="5"/>
  <c r="AD109" i="5" s="1"/>
  <c r="Y110" i="5"/>
  <c r="Z110" i="5" s="1"/>
  <c r="Y111" i="5"/>
  <c r="Z111" i="5"/>
  <c r="AD111" i="5"/>
  <c r="Y112" i="5"/>
  <c r="Z112" i="5" s="1"/>
  <c r="Y113" i="5"/>
  <c r="Y114" i="5"/>
  <c r="Z114" i="5" s="1"/>
  <c r="AD114" i="5" s="1"/>
  <c r="Y116" i="5"/>
  <c r="Z116" i="5" s="1"/>
  <c r="AD116" i="5" s="1"/>
  <c r="Y117" i="5"/>
  <c r="Z117" i="5" s="1"/>
  <c r="AD117" i="5" s="1"/>
  <c r="Y118" i="5"/>
  <c r="Z118" i="5" s="1"/>
  <c r="Y119" i="5"/>
  <c r="Z119" i="5"/>
  <c r="Y120" i="5"/>
  <c r="Z120" i="5"/>
  <c r="Y121" i="5"/>
  <c r="Y122" i="5"/>
  <c r="Z122" i="5"/>
  <c r="Y123" i="5"/>
  <c r="Y125" i="5"/>
  <c r="Z125" i="5"/>
  <c r="Y126" i="5"/>
  <c r="Z126" i="5"/>
  <c r="AD126" i="5" s="1"/>
  <c r="Y128" i="5"/>
  <c r="Z128" i="5" s="1"/>
  <c r="Y129" i="5"/>
  <c r="Y131" i="5"/>
  <c r="Y132" i="5"/>
  <c r="Z132" i="5" s="1"/>
  <c r="AD132" i="5" s="1"/>
  <c r="Y134" i="5"/>
  <c r="Z134" i="5"/>
  <c r="AD134" i="5" s="1"/>
  <c r="Y135" i="5"/>
  <c r="Z135" i="5" s="1"/>
  <c r="AD135" i="5" s="1"/>
  <c r="Y136" i="5"/>
  <c r="Z136" i="5" s="1"/>
  <c r="Y137" i="5"/>
  <c r="Z137" i="5" s="1"/>
  <c r="AD137" i="5" s="1"/>
  <c r="Y138" i="5"/>
  <c r="Z138" i="5"/>
  <c r="AD138" i="5" s="1"/>
  <c r="Y140" i="5"/>
  <c r="Z140" i="5" s="1"/>
  <c r="AD140" i="5" s="1"/>
  <c r="Y141" i="5"/>
  <c r="Z141" i="5"/>
  <c r="Y142" i="5"/>
  <c r="Z142" i="5" s="1"/>
  <c r="AD142" i="5" s="1"/>
  <c r="Y143" i="5"/>
  <c r="Z143" i="5"/>
  <c r="AD143" i="5" s="1"/>
  <c r="Y144" i="5"/>
  <c r="Z144" i="5"/>
  <c r="Y145" i="5"/>
  <c r="Z145" i="5" s="1"/>
  <c r="AD145" i="5" s="1"/>
  <c r="Y146" i="5"/>
  <c r="Z146" i="5"/>
  <c r="AD146" i="5" s="1"/>
  <c r="Y147" i="5"/>
  <c r="Z147" i="5" s="1"/>
  <c r="Y148" i="5"/>
  <c r="Z148" i="5"/>
  <c r="AD148" i="5" s="1"/>
  <c r="Y149" i="5"/>
  <c r="Z149" i="5"/>
  <c r="Z150" i="5"/>
  <c r="AD150" i="5" s="1"/>
  <c r="Y151" i="5"/>
  <c r="Z151" i="5"/>
  <c r="AD151" i="5" s="1"/>
  <c r="Y152" i="5"/>
  <c r="Z152" i="5" s="1"/>
  <c r="Y154" i="5"/>
  <c r="Z154" i="5"/>
  <c r="AD154" i="5" s="1"/>
  <c r="Y155" i="5"/>
  <c r="Z155" i="5" s="1"/>
  <c r="Y157" i="5"/>
  <c r="Z157" i="5"/>
  <c r="AD157" i="5"/>
  <c r="Y158" i="5"/>
  <c r="Z158" i="5"/>
  <c r="AD158" i="5" s="1"/>
  <c r="Y159" i="5"/>
  <c r="Z159" i="5" s="1"/>
  <c r="AD159" i="5" s="1"/>
  <c r="Y160" i="5"/>
  <c r="Z160" i="5"/>
  <c r="Y161" i="5"/>
  <c r="Z161" i="5" s="1"/>
  <c r="AD161" i="5" s="1"/>
  <c r="Y162" i="5"/>
  <c r="Z162" i="5" s="1"/>
  <c r="AD162" i="5" s="1"/>
  <c r="Y163" i="5"/>
  <c r="Z163" i="5" s="1"/>
  <c r="Y164" i="5"/>
  <c r="Z164" i="5" s="1"/>
  <c r="AD164" i="5" s="1"/>
  <c r="Y165" i="5"/>
  <c r="Z165" i="5"/>
  <c r="AD165" i="5"/>
  <c r="Y166" i="5"/>
  <c r="Z166" i="5" s="1"/>
  <c r="Y167" i="5"/>
  <c r="Z167" i="5"/>
  <c r="AD167" i="5" s="1"/>
  <c r="Y168" i="5"/>
  <c r="Z168" i="5"/>
  <c r="Y169" i="5"/>
  <c r="Z169" i="5" s="1"/>
  <c r="Y170" i="5"/>
  <c r="Z170" i="5" s="1"/>
  <c r="AD170" i="5" s="1"/>
  <c r="Y171" i="5"/>
  <c r="Z171" i="5" s="1"/>
  <c r="AD171" i="5" s="1"/>
  <c r="Y173" i="5"/>
  <c r="Z173" i="5" s="1"/>
  <c r="AD173" i="5" s="1"/>
  <c r="Y174" i="5"/>
  <c r="Z174" i="5" s="1"/>
  <c r="Y175" i="5"/>
  <c r="Z175" i="5" s="1"/>
  <c r="AD175" i="5" s="1"/>
  <c r="Y176" i="5"/>
  <c r="Z176" i="5" s="1"/>
  <c r="Y177" i="5"/>
  <c r="Z177" i="5" s="1"/>
  <c r="Y178" i="5"/>
  <c r="Z178" i="5" s="1"/>
  <c r="AD178" i="5" s="1"/>
  <c r="Y179" i="5"/>
  <c r="Z179" i="5" s="1"/>
  <c r="AD179" i="5" s="1"/>
  <c r="Y180" i="5"/>
  <c r="Z180" i="5" s="1"/>
  <c r="AD180" i="5" s="1"/>
  <c r="Y181" i="5"/>
  <c r="Z181" i="5"/>
  <c r="AD181" i="5"/>
  <c r="Y182" i="5"/>
  <c r="Z182" i="5" s="1"/>
  <c r="Y183" i="5"/>
  <c r="Z183" i="5" s="1"/>
  <c r="AD183" i="5" s="1"/>
  <c r="Y184" i="5"/>
  <c r="Z184" i="5"/>
  <c r="Y185" i="5"/>
  <c r="Z185" i="5" s="1"/>
  <c r="Y186" i="5"/>
  <c r="Z186" i="5" s="1"/>
  <c r="AD186" i="5" s="1"/>
  <c r="Y188" i="5"/>
  <c r="Z188" i="5" s="1"/>
  <c r="AD188" i="5" s="1"/>
  <c r="Y189" i="5"/>
  <c r="Z189" i="5"/>
  <c r="AD189" i="5"/>
  <c r="Y190" i="5"/>
  <c r="Z190" i="5"/>
  <c r="AD190" i="5" s="1"/>
  <c r="Y191" i="5"/>
  <c r="Z191" i="5" s="1"/>
  <c r="AD191" i="5" s="1"/>
  <c r="Y192" i="5"/>
  <c r="Z192" i="5"/>
  <c r="Y194" i="5"/>
  <c r="Z194" i="5"/>
  <c r="Y195" i="5"/>
  <c r="Z195" i="5" s="1"/>
  <c r="AD195" i="5" s="1"/>
  <c r="Y196" i="5"/>
  <c r="Z196" i="5" s="1"/>
  <c r="AD196" i="5" s="1"/>
  <c r="Y197" i="5"/>
  <c r="Z197" i="5" s="1"/>
  <c r="AD197" i="5" s="1"/>
  <c r="Y198" i="5"/>
  <c r="Z198" i="5"/>
  <c r="AD198" i="5" s="1"/>
  <c r="Z199" i="5"/>
  <c r="AD199" i="5" s="1"/>
  <c r="Y200" i="5"/>
  <c r="Z200" i="5"/>
  <c r="Y201" i="5"/>
  <c r="Z201" i="5" s="1"/>
  <c r="AD201" i="5" s="1"/>
  <c r="Y202" i="5"/>
  <c r="Z202" i="5" s="1"/>
  <c r="AD202" i="5" s="1"/>
  <c r="Y203" i="5"/>
  <c r="Z203" i="5" s="1"/>
  <c r="Y204" i="5"/>
  <c r="Z204" i="5"/>
  <c r="AD204" i="5" s="1"/>
  <c r="Y205" i="5"/>
  <c r="Z205" i="5" s="1"/>
  <c r="AD205" i="5" s="1"/>
  <c r="Y206" i="5"/>
  <c r="Z206" i="5"/>
  <c r="AD206" i="5" s="1"/>
  <c r="Y207" i="5"/>
  <c r="Z207" i="5"/>
  <c r="AD207" i="5" s="1"/>
  <c r="Y209" i="5"/>
  <c r="Z209" i="5" s="1"/>
  <c r="AD209" i="5" s="1"/>
  <c r="Y210" i="5"/>
  <c r="Z210" i="5"/>
  <c r="AD210" i="5" s="1"/>
  <c r="Y212" i="5"/>
  <c r="Z212" i="5" s="1"/>
  <c r="AD212" i="5" s="1"/>
  <c r="Y213" i="5"/>
  <c r="Z213" i="5" s="1"/>
  <c r="AD213" i="5"/>
  <c r="Y214" i="5"/>
  <c r="Z214" i="5" s="1"/>
  <c r="Y215" i="5"/>
  <c r="Z215" i="5" s="1"/>
  <c r="AD215" i="5" s="1"/>
  <c r="Y216" i="5"/>
  <c r="Z216" i="5"/>
  <c r="AD216" i="5" s="1"/>
  <c r="Y217" i="5"/>
  <c r="Z217" i="5" s="1"/>
  <c r="Y218" i="5"/>
  <c r="Z218" i="5" s="1"/>
  <c r="AD218" i="5" s="1"/>
  <c r="Y219" i="5"/>
  <c r="Z219" i="5" s="1"/>
  <c r="AD219" i="5" s="1"/>
  <c r="Y220" i="5"/>
  <c r="Z220" i="5" s="1"/>
  <c r="AD220" i="5" s="1"/>
  <c r="Y221" i="5"/>
  <c r="Z221" i="5" s="1"/>
  <c r="AD221" i="5"/>
  <c r="Y222" i="5"/>
  <c r="Z222" i="5" s="1"/>
  <c r="AD222" i="5" s="1"/>
  <c r="Y223" i="5"/>
  <c r="Z223" i="5" s="1"/>
  <c r="AD223" i="5" s="1"/>
  <c r="Y224" i="5"/>
  <c r="Z224" i="5" s="1"/>
  <c r="AD224" i="5" s="1"/>
  <c r="Y225" i="5"/>
  <c r="Z225" i="5" s="1"/>
  <c r="AD225" i="5" s="1"/>
  <c r="Y226" i="5"/>
  <c r="Z226" i="5"/>
  <c r="AD226" i="5" s="1"/>
  <c r="Y227" i="5"/>
  <c r="Z227" i="5" s="1"/>
  <c r="AD227" i="5" s="1"/>
  <c r="Y228" i="5"/>
  <c r="Z228" i="5" s="1"/>
  <c r="AD228" i="5" s="1"/>
  <c r="Y229" i="5"/>
  <c r="Z229" i="5" s="1"/>
  <c r="AD229" i="5" s="1"/>
  <c r="Y230" i="5"/>
  <c r="Z230" i="5" s="1"/>
  <c r="AD230" i="5" s="1"/>
  <c r="Y231" i="5"/>
  <c r="Z231" i="5"/>
  <c r="AD231" i="5" s="1"/>
  <c r="Y232" i="5"/>
  <c r="Z232" i="5"/>
  <c r="Y233" i="5"/>
  <c r="Z233" i="5" s="1"/>
  <c r="AD233" i="5" s="1"/>
  <c r="Y234" i="5"/>
  <c r="Z234" i="5"/>
  <c r="AD234" i="5" s="1"/>
  <c r="Y235" i="5"/>
  <c r="Z235" i="5" s="1"/>
  <c r="Y236" i="5"/>
  <c r="Z236" i="5"/>
  <c r="AD236" i="5" s="1"/>
  <c r="Y237" i="5"/>
  <c r="Z237" i="5" s="1"/>
  <c r="AD237" i="5" s="1"/>
  <c r="Y238" i="5"/>
  <c r="Z238" i="5" s="1"/>
  <c r="AD238" i="5" s="1"/>
  <c r="Y239" i="5"/>
  <c r="Z239" i="5"/>
  <c r="AD239" i="5" s="1"/>
  <c r="Y240" i="5"/>
  <c r="Z240" i="5"/>
  <c r="Y241" i="5"/>
  <c r="Z241" i="5" s="1"/>
  <c r="AD241" i="5" s="1"/>
  <c r="Y242" i="5"/>
  <c r="Z242" i="5"/>
  <c r="AD242" i="5" s="1"/>
  <c r="Y243" i="5"/>
  <c r="Z243" i="5" s="1"/>
  <c r="AD243" i="5" s="1"/>
  <c r="Y244" i="5"/>
  <c r="Z244" i="5" s="1"/>
  <c r="AD244" i="5" s="1"/>
  <c r="Y245" i="5"/>
  <c r="Z245" i="5" s="1"/>
  <c r="AD245" i="5"/>
  <c r="Y246" i="5"/>
  <c r="Z246" i="5"/>
  <c r="Y247" i="5"/>
  <c r="Z247" i="5" s="1"/>
  <c r="AD247" i="5" s="1"/>
  <c r="Y248" i="5"/>
  <c r="Z248" i="5"/>
  <c r="AD248" i="5" s="1"/>
  <c r="Y249" i="5"/>
  <c r="Z249" i="5" s="1"/>
  <c r="Y250" i="5"/>
  <c r="Z250" i="5"/>
  <c r="AD250" i="5" s="1"/>
  <c r="Y251" i="5"/>
  <c r="Z251" i="5" s="1"/>
  <c r="AD251" i="5" s="1"/>
  <c r="Y252" i="5"/>
  <c r="Z252" i="5" s="1"/>
  <c r="AD252" i="5" s="1"/>
  <c r="Y253" i="5"/>
  <c r="Z253" i="5" s="1"/>
  <c r="AD253" i="5"/>
  <c r="Y254" i="5"/>
  <c r="Z254" i="5" s="1"/>
  <c r="AD254" i="5" s="1"/>
  <c r="Y255" i="5"/>
  <c r="Z255" i="5" s="1"/>
  <c r="AD255" i="5" s="1"/>
  <c r="Y256" i="5"/>
  <c r="Z256" i="5" s="1"/>
  <c r="AD256" i="5" s="1"/>
  <c r="Y257" i="5"/>
  <c r="Z257" i="5" s="1"/>
  <c r="AD257" i="5" s="1"/>
  <c r="Y258" i="5"/>
  <c r="Z258" i="5"/>
  <c r="AD258" i="5" s="1"/>
  <c r="Y259" i="5"/>
  <c r="Z259" i="5" s="1"/>
  <c r="AD259" i="5" s="1"/>
  <c r="Y260" i="5"/>
  <c r="Z260" i="5"/>
  <c r="AD260" i="5" s="1"/>
  <c r="Y261" i="5"/>
  <c r="Z261" i="5" s="1"/>
  <c r="AD261" i="5" s="1"/>
  <c r="Y262" i="5"/>
  <c r="Z262" i="5"/>
  <c r="AD262" i="5" s="1"/>
  <c r="Y263" i="5"/>
  <c r="Z263" i="5" s="1"/>
  <c r="AD263" i="5" s="1"/>
  <c r="Y264" i="5"/>
  <c r="Z264" i="5" s="1"/>
  <c r="Y265" i="5"/>
  <c r="Z265" i="5" s="1"/>
  <c r="AD265" i="5" s="1"/>
  <c r="Y266" i="5"/>
  <c r="Z266" i="5" s="1"/>
  <c r="AD266" i="5" s="1"/>
  <c r="Y267" i="5"/>
  <c r="Z267" i="5" s="1"/>
  <c r="Y268" i="5"/>
  <c r="Z268" i="5" s="1"/>
  <c r="AD268" i="5" s="1"/>
  <c r="Y269" i="5"/>
  <c r="Z269" i="5" s="1"/>
  <c r="AD269" i="5"/>
  <c r="Y270" i="5"/>
  <c r="Z270" i="5"/>
  <c r="AD270" i="5" s="1"/>
  <c r="Y271" i="5"/>
  <c r="Z271" i="5" s="1"/>
  <c r="AD271" i="5" s="1"/>
  <c r="Y272" i="5"/>
  <c r="Z272" i="5" s="1"/>
  <c r="AD272" i="5" s="1"/>
  <c r="Y273" i="5"/>
  <c r="Z273" i="5" s="1"/>
  <c r="AD273" i="5" s="1"/>
  <c r="Y274" i="5"/>
  <c r="Z274" i="5" s="1"/>
  <c r="AD274" i="5" s="1"/>
  <c r="Y275" i="5"/>
  <c r="Z275" i="5" s="1"/>
  <c r="AD275" i="5" s="1"/>
  <c r="Y276" i="5"/>
  <c r="Z276" i="5" s="1"/>
  <c r="AD276" i="5" s="1"/>
  <c r="Y277" i="5"/>
  <c r="Z277" i="5" s="1"/>
  <c r="AD277" i="5" s="1"/>
  <c r="Y278" i="5"/>
  <c r="Z278" i="5" s="1"/>
  <c r="Y279" i="5"/>
  <c r="Z279" i="5"/>
  <c r="AD279" i="5" s="1"/>
  <c r="Y280" i="5"/>
  <c r="Z280" i="5"/>
  <c r="AD280" i="5" s="1"/>
  <c r="Y281" i="5"/>
  <c r="Z281" i="5" s="1"/>
  <c r="Y282" i="5"/>
  <c r="Z282" i="5" s="1"/>
  <c r="AD282" i="5" s="1"/>
  <c r="Y283" i="5"/>
  <c r="Z283" i="5" s="1"/>
  <c r="AD283" i="5" s="1"/>
  <c r="Y284" i="5"/>
  <c r="Z284" i="5" s="1"/>
  <c r="AD284" i="5" s="1"/>
  <c r="Y285" i="5"/>
  <c r="Z285" i="5" s="1"/>
  <c r="AD285" i="5"/>
  <c r="Y286" i="5"/>
  <c r="Z286" i="5"/>
  <c r="AD286" i="5" s="1"/>
  <c r="Y287" i="5"/>
  <c r="Z287" i="5" s="1"/>
  <c r="AD287" i="5" s="1"/>
  <c r="Y288" i="5"/>
  <c r="Z288" i="5"/>
  <c r="AD288" i="5" s="1"/>
  <c r="Y289" i="5"/>
  <c r="Z289" i="5" s="1"/>
  <c r="AD289" i="5" s="1"/>
  <c r="Y290" i="5"/>
  <c r="Z290" i="5"/>
  <c r="AD290" i="5" s="1"/>
  <c r="Y291" i="5"/>
  <c r="Z291" i="5" s="1"/>
  <c r="AD291" i="5" s="1"/>
  <c r="Y292" i="5"/>
  <c r="Z292" i="5" s="1"/>
  <c r="AD292" i="5" s="1"/>
  <c r="Y293" i="5"/>
  <c r="Z293" i="5" s="1"/>
  <c r="AD293" i="5" s="1"/>
  <c r="Y294" i="5"/>
  <c r="Z294" i="5"/>
  <c r="AD294" i="5" s="1"/>
  <c r="Y295" i="5"/>
  <c r="Z295" i="5" s="1"/>
  <c r="AD295" i="5" s="1"/>
  <c r="Y296" i="5"/>
  <c r="Z296" i="5" s="1"/>
  <c r="Y297" i="5"/>
  <c r="Z297" i="5" s="1"/>
  <c r="AD297" i="5" s="1"/>
  <c r="Y298" i="5"/>
  <c r="Z298" i="5" s="1"/>
  <c r="AD298" i="5" s="1"/>
  <c r="Y299" i="5"/>
  <c r="Z299" i="5" s="1"/>
  <c r="Y300" i="5"/>
  <c r="Z300" i="5" s="1"/>
  <c r="AD300" i="5" s="1"/>
  <c r="Y301" i="5"/>
  <c r="Z301" i="5" s="1"/>
  <c r="AD301" i="5"/>
  <c r="Y302" i="5"/>
  <c r="Z302" i="5" s="1"/>
  <c r="AD302" i="5" s="1"/>
  <c r="Y303" i="5"/>
  <c r="Z303" i="5"/>
  <c r="AD303" i="5" s="1"/>
  <c r="Y304" i="5"/>
  <c r="Z304" i="5"/>
  <c r="AD304" i="5" s="1"/>
  <c r="Y305" i="5"/>
  <c r="Z305" i="5" s="1"/>
  <c r="AD305" i="5" s="1"/>
  <c r="Y306" i="5"/>
  <c r="Z306" i="5" s="1"/>
  <c r="AD306" i="5" s="1"/>
  <c r="Y307" i="5"/>
  <c r="Z307" i="5" s="1"/>
  <c r="AD307" i="5" s="1"/>
  <c r="Y308" i="5"/>
  <c r="Z308" i="5" s="1"/>
  <c r="AD308" i="5" s="1"/>
  <c r="Y309" i="5"/>
  <c r="Z309" i="5" s="1"/>
  <c r="AD309" i="5"/>
  <c r="Y310" i="5"/>
  <c r="Z310" i="5" s="1"/>
  <c r="Y311" i="5"/>
  <c r="Z311" i="5" s="1"/>
  <c r="AD311" i="5" s="1"/>
  <c r="Y312" i="5"/>
  <c r="Z312" i="5" s="1"/>
  <c r="AD312" i="5" s="1"/>
  <c r="Y313" i="5"/>
  <c r="Z313" i="5" s="1"/>
  <c r="Y314" i="5"/>
  <c r="Z314" i="5" s="1"/>
  <c r="AD314" i="5" s="1"/>
  <c r="Y315" i="5"/>
  <c r="Z315" i="5" s="1"/>
  <c r="AD315" i="5" s="1"/>
  <c r="Y316" i="5"/>
  <c r="Z316" i="5" s="1"/>
  <c r="AD316" i="5" s="1"/>
  <c r="Y317" i="5"/>
  <c r="Z317" i="5" s="1"/>
  <c r="AD317" i="5" s="1"/>
  <c r="Y318" i="5"/>
  <c r="Z318" i="5"/>
  <c r="AD318" i="5" s="1"/>
  <c r="Y319" i="5"/>
  <c r="Z319" i="5" s="1"/>
  <c r="AD319" i="5" s="1"/>
  <c r="Y320" i="5"/>
  <c r="Z320" i="5" s="1"/>
  <c r="AD320" i="5" s="1"/>
  <c r="Y321" i="5"/>
  <c r="Z321" i="5" s="1"/>
  <c r="AD321" i="5" s="1"/>
  <c r="Y323" i="5"/>
  <c r="Z323" i="5" s="1"/>
  <c r="AD323" i="5" s="1"/>
  <c r="Y324" i="5"/>
  <c r="Z324" i="5" s="1"/>
  <c r="AD324" i="5" s="1"/>
  <c r="Y325" i="5"/>
  <c r="Z325" i="5" s="1"/>
  <c r="AD325" i="5" s="1"/>
  <c r="Y326" i="5"/>
  <c r="Z326" i="5"/>
  <c r="AD326" i="5" s="1"/>
  <c r="Y327" i="5"/>
  <c r="Z327" i="5" s="1"/>
  <c r="AD327" i="5" s="1"/>
  <c r="Y328" i="5"/>
  <c r="Z328" i="5"/>
  <c r="AD328" i="5" s="1"/>
  <c r="Y329" i="5"/>
  <c r="Z329" i="5" s="1"/>
  <c r="AD329" i="5" s="1"/>
  <c r="Y330" i="5"/>
  <c r="Z330" i="5" s="1"/>
  <c r="AD330" i="5" s="1"/>
  <c r="Y331" i="5"/>
  <c r="Z331" i="5" s="1"/>
  <c r="AD331" i="5"/>
  <c r="Y332" i="5"/>
  <c r="Z332" i="5" s="1"/>
  <c r="AD332" i="5" s="1"/>
  <c r="Y333" i="5"/>
  <c r="Z333" i="5" s="1"/>
  <c r="AD333" i="5" s="1"/>
  <c r="Y334" i="5"/>
  <c r="Z334" i="5"/>
  <c r="AD334" i="5" s="1"/>
  <c r="Y335" i="5"/>
  <c r="Z335" i="5" s="1"/>
  <c r="AD335" i="5" s="1"/>
  <c r="Y336" i="5"/>
  <c r="Z336" i="5" s="1"/>
  <c r="AD336" i="5" s="1"/>
  <c r="Y337" i="5"/>
  <c r="Z337" i="5" s="1"/>
  <c r="AD337" i="5" s="1"/>
  <c r="Y338" i="5"/>
  <c r="Z338" i="5" s="1"/>
  <c r="AD338" i="5" s="1"/>
  <c r="Y339" i="5"/>
  <c r="Z339" i="5" s="1"/>
  <c r="AD339" i="5" s="1"/>
  <c r="Y340" i="5"/>
  <c r="Z340" i="5" s="1"/>
  <c r="AD340" i="5" s="1"/>
  <c r="Y341" i="5"/>
  <c r="Z341" i="5" s="1"/>
  <c r="AD341" i="5" s="1"/>
  <c r="Y342" i="5"/>
  <c r="Z342" i="5" s="1"/>
  <c r="AD342" i="5" s="1"/>
  <c r="Y343" i="5"/>
  <c r="Z343" i="5" s="1"/>
  <c r="AD343" i="5" s="1"/>
  <c r="Y344" i="5"/>
  <c r="Z344" i="5"/>
  <c r="AD344" i="5" s="1"/>
  <c r="Y345" i="5"/>
  <c r="Z345" i="5" s="1"/>
  <c r="AD345" i="5" s="1"/>
  <c r="Y346" i="5"/>
  <c r="Z346" i="5" s="1"/>
  <c r="AD346" i="5" s="1"/>
  <c r="Y347" i="5"/>
  <c r="Z347" i="5" s="1"/>
  <c r="AD347" i="5" s="1"/>
  <c r="Y348" i="5"/>
  <c r="Z348" i="5" s="1"/>
  <c r="AD348" i="5" s="1"/>
  <c r="Y349" i="5"/>
  <c r="Z349" i="5" s="1"/>
  <c r="AD349" i="5"/>
  <c r="Y350" i="5"/>
  <c r="Z350" i="5" s="1"/>
  <c r="AD350" i="5" s="1"/>
  <c r="Y351" i="5"/>
  <c r="Z351" i="5" s="1"/>
  <c r="AD351" i="5" s="1"/>
  <c r="Y352" i="5"/>
  <c r="Z352" i="5" s="1"/>
  <c r="AD352" i="5" s="1"/>
  <c r="Y353" i="5"/>
  <c r="Z353" i="5" s="1"/>
  <c r="Y354" i="5"/>
  <c r="Z354" i="5" s="1"/>
  <c r="AD354" i="5" s="1"/>
  <c r="Y356" i="5"/>
  <c r="Z356" i="5"/>
  <c r="AD356" i="5" s="1"/>
  <c r="Y357" i="5"/>
  <c r="Z357" i="5" s="1"/>
  <c r="AD357" i="5" s="1"/>
  <c r="Y358" i="5"/>
  <c r="Z358" i="5" s="1"/>
  <c r="Y359" i="5"/>
  <c r="Z359" i="5" s="1"/>
  <c r="AD359" i="5" s="1"/>
  <c r="Y360" i="5"/>
  <c r="Z360" i="5"/>
  <c r="Y361" i="5"/>
  <c r="Z361" i="5" s="1"/>
  <c r="AD361" i="5"/>
  <c r="Y362" i="5"/>
  <c r="Z362" i="5" s="1"/>
  <c r="AD362" i="5" s="1"/>
  <c r="Y363" i="5"/>
  <c r="Z363" i="5" s="1"/>
  <c r="AD363" i="5" s="1"/>
  <c r="Y364" i="5"/>
  <c r="Z364" i="5"/>
  <c r="AD364" i="5" s="1"/>
  <c r="Y365" i="5"/>
  <c r="Z365" i="5" s="1"/>
  <c r="AD365" i="5" s="1"/>
  <c r="Y366" i="5"/>
  <c r="Z366" i="5"/>
  <c r="AD366" i="5" s="1"/>
  <c r="Y367" i="5"/>
  <c r="Z367" i="5" s="1"/>
  <c r="AD367" i="5" s="1"/>
  <c r="Y368" i="5"/>
  <c r="Z368" i="5" s="1"/>
  <c r="AD368" i="5" s="1"/>
  <c r="Y369" i="5"/>
  <c r="Z369" i="5" s="1"/>
  <c r="AD369" i="5" s="1"/>
  <c r="Y370" i="5"/>
  <c r="Z370" i="5"/>
  <c r="AD370" i="5" s="1"/>
  <c r="Y371" i="5"/>
  <c r="Z371" i="5" s="1"/>
  <c r="AD371" i="5" s="1"/>
  <c r="Y372" i="5"/>
  <c r="Z372" i="5"/>
  <c r="AD372" i="5" s="1"/>
  <c r="Y373" i="5"/>
  <c r="Z373" i="5" s="1"/>
  <c r="AD373" i="5" s="1"/>
  <c r="Y374" i="5"/>
  <c r="Z374" i="5"/>
  <c r="AD374" i="5" s="1"/>
  <c r="Y375" i="5"/>
  <c r="Z375" i="5" s="1"/>
  <c r="AD375" i="5" s="1"/>
  <c r="Y376" i="5"/>
  <c r="Z376" i="5" s="1"/>
  <c r="AD376" i="5" s="1"/>
  <c r="Y377" i="5"/>
  <c r="Z377" i="5" s="1"/>
  <c r="AD377" i="5" s="1"/>
  <c r="Y378" i="5"/>
  <c r="Z378" i="5"/>
  <c r="AD378" i="5" s="1"/>
  <c r="Y379" i="5"/>
  <c r="Z379" i="5" s="1"/>
  <c r="AD379" i="5" s="1"/>
  <c r="Y380" i="5"/>
  <c r="Z380" i="5" s="1"/>
  <c r="AD380" i="5" s="1"/>
  <c r="Y381" i="5"/>
  <c r="Z381" i="5" s="1"/>
  <c r="AD381" i="5" s="1"/>
  <c r="Y382" i="5"/>
  <c r="Z382" i="5" s="1"/>
  <c r="AD382" i="5" s="1"/>
  <c r="Y383" i="5"/>
  <c r="Z383" i="5" s="1"/>
  <c r="AD383" i="5" s="1"/>
  <c r="Y384" i="5"/>
  <c r="Z384" i="5" s="1"/>
  <c r="AD384" i="5" s="1"/>
  <c r="Y385" i="5"/>
  <c r="Z385" i="5" s="1"/>
  <c r="AD385" i="5" s="1"/>
  <c r="Y386" i="5"/>
  <c r="Z386" i="5"/>
  <c r="AD386" i="5" s="1"/>
  <c r="Y387" i="5"/>
  <c r="Z387" i="5" s="1"/>
  <c r="AD387" i="5" s="1"/>
  <c r="Y388" i="5"/>
  <c r="Z388" i="5"/>
  <c r="AD388" i="5" s="1"/>
  <c r="Y389" i="5"/>
  <c r="Z389" i="5" s="1"/>
  <c r="AD389" i="5" s="1"/>
  <c r="Y390" i="5"/>
  <c r="Z390" i="5" s="1"/>
  <c r="AD390" i="5" s="1"/>
  <c r="Y391" i="5"/>
  <c r="Z391" i="5" s="1"/>
  <c r="AD391" i="5" s="1"/>
  <c r="Y392" i="5"/>
  <c r="Z392" i="5"/>
  <c r="AD392" i="5" s="1"/>
  <c r="Y393" i="5"/>
  <c r="Z393" i="5" s="1"/>
  <c r="AD393" i="5" s="1"/>
  <c r="Y394" i="5"/>
  <c r="Z394" i="5"/>
  <c r="AD394" i="5" s="1"/>
  <c r="Y395" i="5"/>
  <c r="Z395" i="5" s="1"/>
  <c r="AD395" i="5" s="1"/>
  <c r="Y396" i="5"/>
  <c r="Z396" i="5" s="1"/>
  <c r="AD396" i="5" s="1"/>
  <c r="Y397" i="5"/>
  <c r="Z397" i="5" s="1"/>
  <c r="AD397" i="5" s="1"/>
  <c r="Y398" i="5"/>
  <c r="Z398" i="5" s="1"/>
  <c r="AD398" i="5" s="1"/>
  <c r="Y399" i="5"/>
  <c r="Z399" i="5" s="1"/>
  <c r="AD399" i="5" s="1"/>
  <c r="Y400" i="5"/>
  <c r="Z400" i="5" s="1"/>
  <c r="AD400" i="5" s="1"/>
  <c r="Y401" i="5"/>
  <c r="Z401" i="5" s="1"/>
  <c r="AD401" i="5" s="1"/>
  <c r="Y402" i="5"/>
  <c r="Z402" i="5" s="1"/>
  <c r="AD402" i="5" s="1"/>
  <c r="Y403" i="5"/>
  <c r="Z403" i="5" s="1"/>
  <c r="AD403" i="5" s="1"/>
  <c r="Y404" i="5"/>
  <c r="Z404" i="5" s="1"/>
  <c r="AD404" i="5" s="1"/>
  <c r="Y405" i="5"/>
  <c r="Z405" i="5"/>
  <c r="AD405" i="5" s="1"/>
  <c r="Y406" i="5"/>
  <c r="Z406" i="5" s="1"/>
  <c r="AD406" i="5" s="1"/>
  <c r="Y407" i="5"/>
  <c r="Z407" i="5" s="1"/>
  <c r="AD407" i="5" s="1"/>
  <c r="Y408" i="5"/>
  <c r="Z408" i="5" s="1"/>
  <c r="AD408" i="5" s="1"/>
  <c r="Y409" i="5"/>
  <c r="Z409" i="5" s="1"/>
  <c r="AD409" i="5" s="1"/>
  <c r="Y410" i="5"/>
  <c r="Z410" i="5" s="1"/>
  <c r="AD410" i="5" s="1"/>
  <c r="Y411" i="5"/>
  <c r="Z411" i="5" s="1"/>
  <c r="AD411" i="5" s="1"/>
  <c r="Y412" i="5"/>
  <c r="Z412" i="5"/>
  <c r="AD412" i="5" s="1"/>
  <c r="Y413" i="5"/>
  <c r="Z413" i="5" s="1"/>
  <c r="AD413" i="5" s="1"/>
  <c r="Y414" i="5"/>
  <c r="Z414" i="5" s="1"/>
  <c r="AD414" i="5" s="1"/>
  <c r="Y416" i="5"/>
  <c r="Z416" i="5" s="1"/>
  <c r="AD416" i="5" s="1"/>
  <c r="Y417" i="5"/>
  <c r="Z417" i="5" s="1"/>
  <c r="AD417" i="5" s="1"/>
  <c r="Y419" i="5"/>
  <c r="Z419" i="5" s="1"/>
  <c r="AD419" i="5" s="1"/>
  <c r="Y420" i="5"/>
  <c r="Z420" i="5" s="1"/>
  <c r="AD420" i="5" s="1"/>
  <c r="Y421" i="5"/>
  <c r="Z421" i="5" s="1"/>
  <c r="AD421" i="5" s="1"/>
  <c r="Y422" i="5"/>
  <c r="Z422" i="5" s="1"/>
  <c r="AD422" i="5" s="1"/>
  <c r="Y423" i="5"/>
  <c r="Z423" i="5" s="1"/>
  <c r="AD423" i="5" s="1"/>
  <c r="Y424" i="5"/>
  <c r="Z424" i="5" s="1"/>
  <c r="AD424" i="5"/>
  <c r="Y425" i="5"/>
  <c r="Z425" i="5" s="1"/>
  <c r="AD425" i="5" s="1"/>
  <c r="Y426" i="5"/>
  <c r="Z426" i="5" s="1"/>
  <c r="AD426" i="5" s="1"/>
  <c r="Y428" i="5"/>
  <c r="Z428" i="5"/>
  <c r="AD428" i="5" s="1"/>
  <c r="Y429" i="5"/>
  <c r="Z429" i="5" s="1"/>
  <c r="AD429" i="5" s="1"/>
  <c r="Y430" i="5"/>
  <c r="Z430" i="5" s="1"/>
  <c r="AD430" i="5" s="1"/>
  <c r="Y431" i="5"/>
  <c r="Z431" i="5" s="1"/>
  <c r="AD431" i="5" s="1"/>
  <c r="Y432" i="5"/>
  <c r="Z432" i="5" s="1"/>
  <c r="AD432" i="5" s="1"/>
  <c r="Y433" i="5"/>
  <c r="Z433" i="5" s="1"/>
  <c r="AD433" i="5" s="1"/>
  <c r="Y434" i="5"/>
  <c r="Z434" i="5" s="1"/>
  <c r="AD434" i="5" s="1"/>
  <c r="Y435" i="5"/>
  <c r="Z435" i="5" s="1"/>
  <c r="AD435" i="5" s="1"/>
  <c r="Y436" i="5"/>
  <c r="Z436" i="5" s="1"/>
  <c r="AD436" i="5" s="1"/>
  <c r="Y437" i="5"/>
  <c r="Z437" i="5" s="1"/>
  <c r="AD437" i="5" s="1"/>
  <c r="Y438" i="5"/>
  <c r="Z438" i="5" s="1"/>
  <c r="AD438" i="5" s="1"/>
  <c r="Y440" i="5"/>
  <c r="Z440" i="5" s="1"/>
  <c r="AD440" i="5" s="1"/>
  <c r="Y441" i="5"/>
  <c r="Z441" i="5" s="1"/>
  <c r="AD441" i="5" s="1"/>
  <c r="Y442" i="5"/>
  <c r="Z442" i="5" s="1"/>
  <c r="AD442" i="5" s="1"/>
  <c r="Y443" i="5"/>
  <c r="Z443" i="5" s="1"/>
  <c r="AD443" i="5" s="1"/>
  <c r="Y444" i="5"/>
  <c r="Z444" i="5" s="1"/>
  <c r="AD444" i="5" s="1"/>
  <c r="Y445" i="5"/>
  <c r="Z445" i="5" s="1"/>
  <c r="AD445" i="5" s="1"/>
  <c r="Y446" i="5"/>
  <c r="Z446" i="5" s="1"/>
  <c r="AD446" i="5" s="1"/>
  <c r="Y447" i="5"/>
  <c r="Z447" i="5" s="1"/>
  <c r="AD447" i="5" s="1"/>
  <c r="Y448" i="5"/>
  <c r="Z448" i="5" s="1"/>
  <c r="AD448" i="5" s="1"/>
  <c r="Y449" i="5"/>
  <c r="Z449" i="5" s="1"/>
  <c r="AD449" i="5" s="1"/>
  <c r="Y450" i="5"/>
  <c r="Z450" i="5" s="1"/>
  <c r="AD450" i="5"/>
  <c r="Y451" i="5"/>
  <c r="Z451" i="5" s="1"/>
  <c r="AD451" i="5" s="1"/>
  <c r="Y452" i="5"/>
  <c r="Z452" i="5"/>
  <c r="AD452" i="5" s="1"/>
  <c r="Y453" i="5"/>
  <c r="Z453" i="5" s="1"/>
  <c r="AD453" i="5" s="1"/>
  <c r="Y454" i="5"/>
  <c r="Z454" i="5" s="1"/>
  <c r="AD454" i="5" s="1"/>
  <c r="Y455" i="5"/>
  <c r="Z455" i="5" s="1"/>
  <c r="AD455" i="5" s="1"/>
  <c r="Y456" i="5"/>
  <c r="Z456" i="5" s="1"/>
  <c r="AD456" i="5" s="1"/>
  <c r="Y457" i="5"/>
  <c r="Z457" i="5" s="1"/>
  <c r="AD457" i="5" s="1"/>
  <c r="Y458" i="5"/>
  <c r="Z458" i="5" s="1"/>
  <c r="AD458" i="5" s="1"/>
  <c r="Y459" i="5"/>
  <c r="Z459" i="5" s="1"/>
  <c r="AD459" i="5" s="1"/>
  <c r="Y460" i="5"/>
  <c r="Z460" i="5" s="1"/>
  <c r="AD460" i="5" s="1"/>
  <c r="Y461" i="5"/>
  <c r="Z461" i="5" s="1"/>
  <c r="AD461" i="5" s="1"/>
  <c r="Y462" i="5"/>
  <c r="Z462" i="5" s="1"/>
  <c r="AD462" i="5" s="1"/>
  <c r="Y463" i="5"/>
  <c r="Z463" i="5" s="1"/>
  <c r="AD463" i="5" s="1"/>
  <c r="Y464" i="5"/>
  <c r="Z464" i="5" s="1"/>
  <c r="AD464" i="5" s="1"/>
  <c r="Y465" i="5"/>
  <c r="Z465" i="5" s="1"/>
  <c r="AD465" i="5" s="1"/>
  <c r="Y466" i="5"/>
  <c r="Z466" i="5" s="1"/>
  <c r="AD466" i="5"/>
  <c r="Y467" i="5"/>
  <c r="Z467" i="5" s="1"/>
  <c r="AD467" i="5" s="1"/>
  <c r="Y468" i="5"/>
  <c r="Z468" i="5"/>
  <c r="AD468" i="5" s="1"/>
  <c r="Y469" i="5"/>
  <c r="Z469" i="5" s="1"/>
  <c r="AD469" i="5" s="1"/>
  <c r="Y470" i="5"/>
  <c r="Z470" i="5" s="1"/>
  <c r="AD470" i="5" s="1"/>
  <c r="Y471" i="5"/>
  <c r="Z471" i="5" s="1"/>
  <c r="AD471" i="5" s="1"/>
  <c r="Y472" i="5"/>
  <c r="Z472" i="5" s="1"/>
  <c r="AD472" i="5" s="1"/>
  <c r="Y473" i="5"/>
  <c r="Z473" i="5" s="1"/>
  <c r="AD473" i="5" s="1"/>
  <c r="Y474" i="5"/>
  <c r="Z474" i="5" s="1"/>
  <c r="AD474" i="5" s="1"/>
  <c r="Y476" i="5"/>
  <c r="Z476" i="5" s="1"/>
  <c r="AD476" i="5" s="1"/>
  <c r="Y477" i="5"/>
  <c r="Z477" i="5" s="1"/>
  <c r="AD477" i="5" s="1"/>
  <c r="Y478" i="5"/>
  <c r="Z478" i="5" s="1"/>
  <c r="AD478" i="5" s="1"/>
  <c r="Y479" i="5"/>
  <c r="Z479" i="5" s="1"/>
  <c r="AD479" i="5" s="1"/>
  <c r="Y480" i="5"/>
  <c r="Z480" i="5" s="1"/>
  <c r="AD480" i="5" s="1"/>
  <c r="Y481" i="5"/>
  <c r="Z481" i="5" s="1"/>
  <c r="AD481" i="5" s="1"/>
  <c r="Y482" i="5"/>
  <c r="Z482" i="5" s="1"/>
  <c r="AD482" i="5" s="1"/>
  <c r="Y483" i="5"/>
  <c r="Z483" i="5"/>
  <c r="AD483" i="5" s="1"/>
  <c r="Y484" i="5"/>
  <c r="Z484" i="5"/>
  <c r="AD484" i="5" s="1"/>
  <c r="Y485" i="5"/>
  <c r="Z485" i="5" s="1"/>
  <c r="AD485" i="5" s="1"/>
  <c r="Y486" i="5"/>
  <c r="Z486" i="5" s="1"/>
  <c r="AD486" i="5" s="1"/>
  <c r="Y487" i="5"/>
  <c r="Z487" i="5" s="1"/>
  <c r="AD487" i="5" s="1"/>
  <c r="Y488" i="5"/>
  <c r="Z488" i="5" s="1"/>
  <c r="AD488" i="5" s="1"/>
  <c r="Y489" i="5"/>
  <c r="Z489" i="5" s="1"/>
  <c r="AD489" i="5" s="1"/>
  <c r="Y490" i="5"/>
  <c r="Z490" i="5" s="1"/>
  <c r="AD490" i="5" s="1"/>
  <c r="Y491" i="5"/>
  <c r="Z491" i="5"/>
  <c r="AD491" i="5" s="1"/>
  <c r="Y492" i="5"/>
  <c r="Z492" i="5"/>
  <c r="AD492" i="5" s="1"/>
  <c r="Y493" i="5"/>
  <c r="Z493" i="5" s="1"/>
  <c r="AD493" i="5" s="1"/>
  <c r="Y494" i="5"/>
  <c r="Z494" i="5" s="1"/>
  <c r="AD494" i="5" s="1"/>
  <c r="Y495" i="5"/>
  <c r="Z495" i="5" s="1"/>
  <c r="AD495" i="5" s="1"/>
  <c r="Y496" i="5"/>
  <c r="Z496" i="5" s="1"/>
  <c r="AD496" i="5" s="1"/>
  <c r="Y497" i="5"/>
  <c r="Z497" i="5" s="1"/>
  <c r="AD497" i="5" s="1"/>
  <c r="Y498" i="5"/>
  <c r="Z498" i="5" s="1"/>
  <c r="AD498" i="5" s="1"/>
  <c r="Y499" i="5"/>
  <c r="Z499" i="5"/>
  <c r="AD499" i="5" s="1"/>
  <c r="Y500" i="5"/>
  <c r="Z500" i="5"/>
  <c r="AD500" i="5" s="1"/>
  <c r="Y501" i="5"/>
  <c r="Z501" i="5" s="1"/>
  <c r="AD501" i="5" s="1"/>
  <c r="Y502" i="5"/>
  <c r="Z502" i="5" s="1"/>
  <c r="AD502" i="5" s="1"/>
  <c r="Y504" i="5"/>
  <c r="Z504" i="5" s="1"/>
  <c r="AD504" i="5" s="1"/>
  <c r="Y505" i="5"/>
  <c r="Z505" i="5" s="1"/>
  <c r="AD505" i="5" s="1"/>
  <c r="Y506" i="5"/>
  <c r="Z506" i="5" s="1"/>
  <c r="AD506" i="5"/>
  <c r="Y507" i="5"/>
  <c r="Z507" i="5"/>
  <c r="AD507" i="5" s="1"/>
  <c r="Y508" i="5"/>
  <c r="Z508" i="5" s="1"/>
  <c r="AD508" i="5" s="1"/>
  <c r="Y509" i="5"/>
  <c r="Z509" i="5" s="1"/>
  <c r="AD509" i="5" s="1"/>
  <c r="Y510" i="5"/>
  <c r="Z510" i="5" s="1"/>
  <c r="AD510" i="5" s="1"/>
  <c r="Y511" i="5"/>
  <c r="Z511" i="5" s="1"/>
  <c r="AD511" i="5" s="1"/>
  <c r="Y512" i="5"/>
  <c r="Z512" i="5" s="1"/>
  <c r="AD512" i="5" s="1"/>
  <c r="Y513" i="5"/>
  <c r="Z513" i="5" s="1"/>
  <c r="AD513" i="5" s="1"/>
  <c r="Y514" i="5"/>
  <c r="Z514" i="5" s="1"/>
  <c r="AD514" i="5" s="1"/>
  <c r="Y515" i="5"/>
  <c r="Z515" i="5"/>
  <c r="AD515" i="5" s="1"/>
  <c r="Y516" i="5"/>
  <c r="Z516" i="5" s="1"/>
  <c r="AD516" i="5" s="1"/>
  <c r="Y517" i="5"/>
  <c r="Z517" i="5" s="1"/>
  <c r="AD517" i="5" s="1"/>
  <c r="Y518" i="5"/>
  <c r="Z518" i="5" s="1"/>
  <c r="AD518" i="5" s="1"/>
  <c r="Y519" i="5"/>
  <c r="Z519" i="5" s="1"/>
  <c r="AD519" i="5" s="1"/>
  <c r="Y520" i="5"/>
  <c r="Z520" i="5" s="1"/>
  <c r="AD520" i="5" s="1"/>
  <c r="Y521" i="5"/>
  <c r="Z521" i="5" s="1"/>
  <c r="AD521" i="5" s="1"/>
  <c r="Y522" i="5"/>
  <c r="Z522" i="5" s="1"/>
  <c r="AD522" i="5" s="1"/>
  <c r="Y523" i="5"/>
  <c r="Z523" i="5"/>
  <c r="AD523" i="5" s="1"/>
  <c r="Y524" i="5"/>
  <c r="Z524" i="5"/>
  <c r="AD524" i="5" s="1"/>
  <c r="Y525" i="5"/>
  <c r="Z525" i="5" s="1"/>
  <c r="AD525" i="5" s="1"/>
  <c r="Y526" i="5"/>
  <c r="Z526" i="5" s="1"/>
  <c r="AD526" i="5" s="1"/>
  <c r="Y527" i="5"/>
  <c r="Z527" i="5" s="1"/>
  <c r="AD527" i="5" s="1"/>
  <c r="Y528" i="5"/>
  <c r="Z528" i="5" s="1"/>
  <c r="AD528" i="5" s="1"/>
  <c r="Y529" i="5"/>
  <c r="Z529" i="5" s="1"/>
  <c r="AD529" i="5" s="1"/>
  <c r="Y530" i="5"/>
  <c r="Z530" i="5" s="1"/>
  <c r="AD530" i="5" s="1"/>
  <c r="Y531" i="5"/>
  <c r="Z531" i="5"/>
  <c r="AD531" i="5" s="1"/>
  <c r="Y532" i="5"/>
  <c r="Z532" i="5"/>
  <c r="AD532" i="5" s="1"/>
  <c r="Y533" i="5"/>
  <c r="Z533" i="5" s="1"/>
  <c r="AD533" i="5" s="1"/>
  <c r="Y534" i="5"/>
  <c r="Z534" i="5" s="1"/>
  <c r="AD534" i="5" s="1"/>
  <c r="Y535" i="5"/>
  <c r="Z535" i="5" s="1"/>
  <c r="AD535" i="5" s="1"/>
  <c r="Y536" i="5"/>
  <c r="Z536" i="5" s="1"/>
  <c r="AD536" i="5" s="1"/>
  <c r="Y537" i="5"/>
  <c r="Z537" i="5" s="1"/>
  <c r="AD537" i="5" s="1"/>
  <c r="Y538" i="5"/>
  <c r="Z538" i="5" s="1"/>
  <c r="AD538" i="5" s="1"/>
  <c r="Y539" i="5"/>
  <c r="Z539" i="5"/>
  <c r="AD539" i="5" s="1"/>
  <c r="Y540" i="5"/>
  <c r="Z540" i="5"/>
  <c r="AD540" i="5" s="1"/>
  <c r="Y541" i="5"/>
  <c r="Z541" i="5" s="1"/>
  <c r="AD541" i="5" s="1"/>
  <c r="Y542" i="5"/>
  <c r="Z542" i="5" s="1"/>
  <c r="AD542" i="5" s="1"/>
  <c r="Y543" i="5"/>
  <c r="Z543" i="5" s="1"/>
  <c r="AD543" i="5" s="1"/>
  <c r="Y544" i="5"/>
  <c r="Z544" i="5" s="1"/>
  <c r="AD544" i="5"/>
  <c r="Y545" i="5"/>
  <c r="Z545" i="5" s="1"/>
  <c r="AD545" i="5" s="1"/>
  <c r="Y546" i="5"/>
  <c r="Z546" i="5" s="1"/>
  <c r="AD546" i="5" s="1"/>
  <c r="Y547" i="5"/>
  <c r="Z547" i="5"/>
  <c r="AD547" i="5" s="1"/>
  <c r="Y548" i="5"/>
  <c r="Z548" i="5" s="1"/>
  <c r="AD548" i="5" s="1"/>
  <c r="Y549" i="5"/>
  <c r="Z549" i="5" s="1"/>
  <c r="AD549" i="5" s="1"/>
  <c r="Y550" i="5"/>
  <c r="Z550" i="5" s="1"/>
  <c r="AD550" i="5" s="1"/>
  <c r="Y551" i="5"/>
  <c r="Z551" i="5" s="1"/>
  <c r="AD551" i="5" s="1"/>
  <c r="Y552" i="5"/>
  <c r="Z552" i="5" s="1"/>
  <c r="AD552" i="5"/>
  <c r="Y553" i="5"/>
  <c r="Z553" i="5" s="1"/>
  <c r="AD553" i="5" s="1"/>
  <c r="Y554" i="5"/>
  <c r="Z554" i="5" s="1"/>
  <c r="AD554" i="5"/>
  <c r="Y555" i="5"/>
  <c r="Z555" i="5"/>
  <c r="AD555" i="5" s="1"/>
  <c r="Y556" i="5"/>
  <c r="Z556" i="5" s="1"/>
  <c r="AD556" i="5" s="1"/>
  <c r="Y557" i="5"/>
  <c r="Z557" i="5" s="1"/>
  <c r="AD557" i="5" s="1"/>
  <c r="Y558" i="5"/>
  <c r="Z558" i="5" s="1"/>
  <c r="AD558" i="5" s="1"/>
  <c r="Y559" i="5"/>
  <c r="Z559" i="5" s="1"/>
  <c r="AD559" i="5" s="1"/>
  <c r="Y560" i="5"/>
  <c r="Z560" i="5" s="1"/>
  <c r="AD560" i="5"/>
  <c r="Y561" i="5"/>
  <c r="Z561" i="5" s="1"/>
  <c r="AD561" i="5" s="1"/>
  <c r="Y562" i="5"/>
  <c r="Z562" i="5" s="1"/>
  <c r="AD562" i="5"/>
  <c r="Y564" i="5"/>
  <c r="Z564" i="5"/>
  <c r="AD564" i="5" s="1"/>
  <c r="Y565" i="5"/>
  <c r="Z565" i="5" s="1"/>
  <c r="AD565" i="5" s="1"/>
  <c r="Y566" i="5"/>
  <c r="Z566" i="5" s="1"/>
  <c r="AD566" i="5" s="1"/>
  <c r="Y567" i="5"/>
  <c r="Z567" i="5" s="1"/>
  <c r="AD567" i="5" s="1"/>
  <c r="Y568" i="5"/>
  <c r="Z568" i="5" s="1"/>
  <c r="AD568" i="5" s="1"/>
  <c r="Y569" i="5"/>
  <c r="Z569" i="5" s="1"/>
  <c r="AD569" i="5" s="1"/>
  <c r="Y570" i="5"/>
  <c r="Z570" i="5" s="1"/>
  <c r="AD570" i="5" s="1"/>
  <c r="Y571" i="5"/>
  <c r="Z571" i="5"/>
  <c r="AD571" i="5" s="1"/>
  <c r="Y572" i="5"/>
  <c r="Z572" i="5"/>
  <c r="AD572" i="5" s="1"/>
  <c r="Y573" i="5"/>
  <c r="Z573" i="5" s="1"/>
  <c r="AD573" i="5" s="1"/>
  <c r="Y574" i="5"/>
  <c r="Z574" i="5" s="1"/>
  <c r="AD574" i="5" s="1"/>
  <c r="Y575" i="5"/>
  <c r="Z575" i="5" s="1"/>
  <c r="AD575" i="5"/>
  <c r="Y576" i="5"/>
  <c r="Z576" i="5" s="1"/>
  <c r="AD576" i="5" s="1"/>
  <c r="Y578" i="5"/>
  <c r="Z578" i="5"/>
  <c r="AD578" i="5" s="1"/>
  <c r="Y579" i="5"/>
  <c r="Z579" i="5" s="1"/>
  <c r="AD579" i="5" s="1"/>
  <c r="Y580" i="5"/>
  <c r="Z580" i="5" s="1"/>
  <c r="AD580" i="5" s="1"/>
  <c r="Y581" i="5"/>
  <c r="Z581" i="5" s="1"/>
  <c r="AD581" i="5" s="1"/>
  <c r="Y582" i="5"/>
  <c r="Z582" i="5" s="1"/>
  <c r="AD582" i="5" s="1"/>
  <c r="Y583" i="5"/>
  <c r="Z583" i="5"/>
  <c r="AD583" i="5" s="1"/>
  <c r="Y584" i="5"/>
  <c r="Z584" i="5" s="1"/>
  <c r="AD584" i="5" s="1"/>
  <c r="Y585" i="5"/>
  <c r="Z585" i="5"/>
  <c r="AD585" i="5" s="1"/>
  <c r="Y586" i="5"/>
  <c r="Z586" i="5"/>
  <c r="AD586" i="5" s="1"/>
  <c r="Y587" i="5"/>
  <c r="Z587" i="5" s="1"/>
  <c r="AD587" i="5" s="1"/>
  <c r="Y588" i="5"/>
  <c r="Z588" i="5"/>
  <c r="AD588" i="5" s="1"/>
  <c r="Y589" i="5"/>
  <c r="Z589" i="5" s="1"/>
  <c r="AD589" i="5" s="1"/>
  <c r="Y590" i="5"/>
  <c r="Z590" i="5" s="1"/>
  <c r="AD590" i="5" s="1"/>
  <c r="Y591" i="5"/>
  <c r="Z591" i="5"/>
  <c r="AD591" i="5" s="1"/>
  <c r="Y592" i="5"/>
  <c r="Z592" i="5" s="1"/>
  <c r="AD592" i="5" s="1"/>
  <c r="Y593" i="5"/>
  <c r="Z593" i="5" s="1"/>
  <c r="AD593" i="5" s="1"/>
  <c r="Y594" i="5"/>
  <c r="Z594" i="5"/>
  <c r="AD594" i="5" s="1"/>
  <c r="Y595" i="5"/>
  <c r="Z595" i="5" s="1"/>
  <c r="AD595" i="5" s="1"/>
  <c r="Y596" i="5"/>
  <c r="Z596" i="5" s="1"/>
  <c r="AD596" i="5" s="1"/>
  <c r="Y597" i="5"/>
  <c r="Z597" i="5" s="1"/>
  <c r="AD597" i="5" s="1"/>
  <c r="Y598" i="5"/>
  <c r="Z598" i="5" s="1"/>
  <c r="AD598" i="5" s="1"/>
  <c r="Y599" i="5"/>
  <c r="Z599" i="5"/>
  <c r="AD599" i="5" s="1"/>
  <c r="Y600" i="5"/>
  <c r="Z600" i="5" s="1"/>
  <c r="AD600" i="5" s="1"/>
  <c r="Y601" i="5"/>
  <c r="Z601" i="5"/>
  <c r="AD601" i="5"/>
  <c r="Y602" i="5"/>
  <c r="Z602" i="5" s="1"/>
  <c r="AD602" i="5" s="1"/>
  <c r="Y603" i="5"/>
  <c r="Z603" i="5"/>
  <c r="AD603" i="5" s="1"/>
  <c r="Y604" i="5"/>
  <c r="Z604" i="5"/>
  <c r="AD604" i="5"/>
  <c r="Y605" i="5"/>
  <c r="Z605" i="5" s="1"/>
  <c r="AD605" i="5" s="1"/>
  <c r="Y606" i="5"/>
  <c r="Z606" i="5"/>
  <c r="AD606" i="5" s="1"/>
  <c r="Y608" i="5"/>
  <c r="Z608" i="5" s="1"/>
  <c r="AD608" i="5" s="1"/>
  <c r="Y609" i="5"/>
  <c r="Z609" i="5" s="1"/>
  <c r="AD609" i="5" s="1"/>
  <c r="Y610" i="5"/>
  <c r="Z610" i="5" s="1"/>
  <c r="AD610" i="5" s="1"/>
  <c r="Y611" i="5"/>
  <c r="Z611" i="5" s="1"/>
  <c r="AD611" i="5" s="1"/>
  <c r="Y612" i="5"/>
  <c r="Z612" i="5"/>
  <c r="AD612" i="5" s="1"/>
  <c r="Y613" i="5"/>
  <c r="Z613" i="5" s="1"/>
  <c r="AD613" i="5" s="1"/>
  <c r="Y614" i="5"/>
  <c r="Z614" i="5" s="1"/>
  <c r="AD614" i="5" s="1"/>
  <c r="Y615" i="5"/>
  <c r="Z615" i="5" s="1"/>
  <c r="AD615" i="5" s="1"/>
  <c r="Y616" i="5"/>
  <c r="Z616" i="5" s="1"/>
  <c r="AD616" i="5" s="1"/>
  <c r="Y617" i="5"/>
  <c r="Z617" i="5" s="1"/>
  <c r="AD617" i="5" s="1"/>
  <c r="Y618" i="5"/>
  <c r="Z618" i="5" s="1"/>
  <c r="AD618" i="5" s="1"/>
  <c r="Y619" i="5"/>
  <c r="Z619" i="5" s="1"/>
  <c r="AD619" i="5" s="1"/>
  <c r="Y620" i="5"/>
  <c r="Z620" i="5"/>
  <c r="AD620" i="5" s="1"/>
  <c r="Y621" i="5"/>
  <c r="Z621" i="5" s="1"/>
  <c r="AD621" i="5" s="1"/>
  <c r="Y622" i="5"/>
  <c r="Z622" i="5" s="1"/>
  <c r="AD622" i="5" s="1"/>
  <c r="Y623" i="5"/>
  <c r="Z623" i="5" s="1"/>
  <c r="AD623" i="5" s="1"/>
  <c r="Y624" i="5"/>
  <c r="Z624" i="5" s="1"/>
  <c r="AD624" i="5" s="1"/>
  <c r="Y625" i="5"/>
  <c r="Z625" i="5" s="1"/>
  <c r="AD625" i="5" s="1"/>
  <c r="Y626" i="5"/>
  <c r="Z626" i="5" s="1"/>
  <c r="AD626" i="5" s="1"/>
  <c r="Y627" i="5"/>
  <c r="Z627" i="5" s="1"/>
  <c r="AD627" i="5" s="1"/>
  <c r="Y628" i="5"/>
  <c r="Z628" i="5" s="1"/>
  <c r="AD628" i="5" s="1"/>
  <c r="Y629" i="5"/>
  <c r="Z629" i="5" s="1"/>
  <c r="AD629" i="5" s="1"/>
  <c r="Y630" i="5"/>
  <c r="Z630" i="5" s="1"/>
  <c r="AD630" i="5" s="1"/>
  <c r="Y631" i="5"/>
  <c r="Z631" i="5"/>
  <c r="AD631" i="5" s="1"/>
  <c r="Y632" i="5"/>
  <c r="Z632" i="5" s="1"/>
  <c r="AD632" i="5" s="1"/>
  <c r="Y633" i="5"/>
  <c r="Z633" i="5" s="1"/>
  <c r="AD633" i="5" s="1"/>
  <c r="Y634" i="5"/>
  <c r="Z634" i="5" s="1"/>
  <c r="AD634" i="5" s="1"/>
  <c r="Y635" i="5"/>
  <c r="Z635" i="5" s="1"/>
  <c r="AD635" i="5" s="1"/>
  <c r="Y636" i="5"/>
  <c r="Z636" i="5" s="1"/>
  <c r="AD636" i="5" s="1"/>
  <c r="Y637" i="5"/>
  <c r="Z637" i="5" s="1"/>
  <c r="AD637" i="5" s="1"/>
  <c r="Y638" i="5"/>
  <c r="Z638" i="5"/>
  <c r="AD638" i="5" s="1"/>
  <c r="Y639" i="5"/>
  <c r="Z639" i="5"/>
  <c r="AD639" i="5" s="1"/>
  <c r="Y640" i="5"/>
  <c r="Z640" i="5" s="1"/>
  <c r="AD640" i="5" s="1"/>
  <c r="Y641" i="5"/>
  <c r="Z641" i="5" s="1"/>
  <c r="AD641" i="5" s="1"/>
  <c r="Y642" i="5"/>
  <c r="Z642" i="5" s="1"/>
  <c r="AD642" i="5" s="1"/>
  <c r="Y643" i="5"/>
  <c r="Z643" i="5" s="1"/>
  <c r="AD643" i="5" s="1"/>
  <c r="Y644" i="5"/>
  <c r="Z644" i="5" s="1"/>
  <c r="AD644" i="5" s="1"/>
  <c r="Y645" i="5"/>
  <c r="Z645" i="5" s="1"/>
  <c r="AD645" i="5" s="1"/>
  <c r="Y646" i="5"/>
  <c r="Z646" i="5"/>
  <c r="AD646" i="5" s="1"/>
  <c r="Y647" i="5"/>
  <c r="Z647" i="5"/>
  <c r="AD647" i="5" s="1"/>
  <c r="Y648" i="5"/>
  <c r="Z648" i="5" s="1"/>
  <c r="AD648" i="5" s="1"/>
  <c r="Y649" i="5"/>
  <c r="Z649" i="5" s="1"/>
  <c r="AD649" i="5" s="1"/>
  <c r="Y650" i="5"/>
  <c r="Z650" i="5" s="1"/>
  <c r="AD650" i="5" s="1"/>
  <c r="Y651" i="5"/>
  <c r="Z651" i="5" s="1"/>
  <c r="AD651" i="5" s="1"/>
  <c r="Y652" i="5"/>
  <c r="Z652" i="5" s="1"/>
  <c r="AD652" i="5" s="1"/>
  <c r="Y653" i="5"/>
  <c r="Z653" i="5" s="1"/>
  <c r="AD653" i="5" s="1"/>
  <c r="Y654" i="5"/>
  <c r="Z654" i="5" s="1"/>
  <c r="AD654" i="5" s="1"/>
  <c r="Y655" i="5"/>
  <c r="Z655" i="5" s="1"/>
  <c r="AD655" i="5" s="1"/>
  <c r="Y656" i="5"/>
  <c r="Z656" i="5" s="1"/>
  <c r="AD656" i="5" s="1"/>
  <c r="Y657" i="5"/>
  <c r="Z657" i="5"/>
  <c r="AD657" i="5" s="1"/>
  <c r="Y658" i="5"/>
  <c r="Z658" i="5"/>
  <c r="AD658" i="5" s="1"/>
  <c r="Y659" i="5"/>
  <c r="Z659" i="5" s="1"/>
  <c r="AD659" i="5" s="1"/>
  <c r="Y660" i="5"/>
  <c r="Z660" i="5"/>
  <c r="AD660" i="5" s="1"/>
  <c r="Y661" i="5"/>
  <c r="Z661" i="5" s="1"/>
  <c r="AD661" i="5" s="1"/>
  <c r="Y662" i="5"/>
  <c r="Z662" i="5" s="1"/>
  <c r="AD662" i="5" s="1"/>
  <c r="Y663" i="5"/>
  <c r="Z663" i="5"/>
  <c r="AD663" i="5" s="1"/>
  <c r="Y664" i="5"/>
  <c r="Z664" i="5" s="1"/>
  <c r="AD664" i="5" s="1"/>
  <c r="Y665" i="5"/>
  <c r="Z665" i="5" s="1"/>
  <c r="AD665" i="5" s="1"/>
  <c r="Y666" i="5"/>
  <c r="Z666" i="5"/>
  <c r="AD666" i="5" s="1"/>
  <c r="Y667" i="5"/>
  <c r="Z667" i="5" s="1"/>
  <c r="AD667" i="5" s="1"/>
  <c r="Y668" i="5"/>
  <c r="Z668" i="5"/>
  <c r="AD668" i="5" s="1"/>
  <c r="Y669" i="5"/>
  <c r="Z669" i="5" s="1"/>
  <c r="AD669" i="5" s="1"/>
  <c r="Y670" i="5"/>
  <c r="Z670" i="5" s="1"/>
  <c r="AD670" i="5" s="1"/>
  <c r="Y671" i="5"/>
  <c r="Z671" i="5" s="1"/>
  <c r="AD671" i="5" s="1"/>
  <c r="Y672" i="5"/>
  <c r="Z672" i="5" s="1"/>
  <c r="AD672" i="5" s="1"/>
  <c r="Y673" i="5"/>
  <c r="Z673" i="5" s="1"/>
  <c r="AD673" i="5" s="1"/>
  <c r="Y674" i="5"/>
  <c r="Z674" i="5" s="1"/>
  <c r="AD674" i="5" s="1"/>
  <c r="Y675" i="5"/>
  <c r="Z675" i="5" s="1"/>
  <c r="AD675" i="5" s="1"/>
  <c r="Y677" i="5"/>
  <c r="Z677" i="5" s="1"/>
  <c r="AD677" i="5" s="1"/>
  <c r="Y678" i="5"/>
  <c r="Z678" i="5" s="1"/>
  <c r="AD678" i="5" s="1"/>
  <c r="Y679" i="5"/>
  <c r="Z679" i="5" s="1"/>
  <c r="AD679" i="5" s="1"/>
  <c r="Y680" i="5"/>
  <c r="Z680" i="5" s="1"/>
  <c r="AD680" i="5" s="1"/>
  <c r="Y681" i="5"/>
  <c r="Z681" i="5"/>
  <c r="AD681" i="5" s="1"/>
  <c r="Y682" i="5"/>
  <c r="Z682" i="5" s="1"/>
  <c r="AD682" i="5" s="1"/>
  <c r="Y683" i="5"/>
  <c r="Z683" i="5"/>
  <c r="AD683" i="5" s="1"/>
  <c r="Y684" i="5"/>
  <c r="Z684" i="5" s="1"/>
  <c r="AD684" i="5" s="1"/>
  <c r="Y685" i="5"/>
  <c r="Z685" i="5" s="1"/>
  <c r="AD685" i="5" s="1"/>
  <c r="Y686" i="5"/>
  <c r="Z686" i="5"/>
  <c r="AD686" i="5" s="1"/>
  <c r="Y688" i="5"/>
  <c r="Z688" i="5" s="1"/>
  <c r="AD688" i="5" s="1"/>
  <c r="Y689" i="5"/>
  <c r="Z689" i="5" s="1"/>
  <c r="AD689" i="5" s="1"/>
  <c r="Y690" i="5"/>
  <c r="Z690" i="5"/>
  <c r="AD690" i="5" s="1"/>
  <c r="Y691" i="5"/>
  <c r="Z691" i="5"/>
  <c r="AD691" i="5" s="1"/>
  <c r="Y692" i="5"/>
  <c r="Z692" i="5"/>
  <c r="AD692" i="5" s="1"/>
  <c r="Y693" i="5"/>
  <c r="Z693" i="5" s="1"/>
  <c r="AD693" i="5" s="1"/>
  <c r="Y694" i="5"/>
  <c r="Z694" i="5" s="1"/>
  <c r="AD694" i="5" s="1"/>
  <c r="Y695" i="5"/>
  <c r="Z695" i="5" s="1"/>
  <c r="AD695" i="5" s="1"/>
  <c r="Y696" i="5"/>
  <c r="Z696" i="5" s="1"/>
  <c r="AD696" i="5" s="1"/>
  <c r="Y697" i="5"/>
  <c r="Z697" i="5"/>
  <c r="AD697" i="5" s="1"/>
  <c r="Y698" i="5"/>
  <c r="Z698" i="5"/>
  <c r="AD698" i="5" s="1"/>
  <c r="Y699" i="5"/>
  <c r="Z699" i="5" s="1"/>
  <c r="AD699" i="5" s="1"/>
  <c r="Y700" i="5"/>
  <c r="Z700" i="5"/>
  <c r="AD700" i="5" s="1"/>
  <c r="Y701" i="5"/>
  <c r="Z701" i="5" s="1"/>
  <c r="AD701" i="5" s="1"/>
  <c r="Y702" i="5"/>
  <c r="Z702" i="5" s="1"/>
  <c r="AD702" i="5" s="1"/>
  <c r="Y703" i="5"/>
  <c r="Z703" i="5"/>
  <c r="AD703" i="5" s="1"/>
  <c r="Y704" i="5"/>
  <c r="Z704" i="5" s="1"/>
  <c r="AD704" i="5" s="1"/>
  <c r="Y705" i="5"/>
  <c r="Z705" i="5" s="1"/>
  <c r="AD705" i="5" s="1"/>
  <c r="Y706" i="5"/>
  <c r="Z706" i="5"/>
  <c r="AD706" i="5" s="1"/>
  <c r="Y707" i="5"/>
  <c r="Z707" i="5" s="1"/>
  <c r="AD707" i="5" s="1"/>
  <c r="Y708" i="5"/>
  <c r="Z708" i="5"/>
  <c r="AD708" i="5" s="1"/>
  <c r="Y709" i="5"/>
  <c r="Z709" i="5" s="1"/>
  <c r="AD709" i="5" s="1"/>
  <c r="Y710" i="5"/>
  <c r="Z710" i="5" s="1"/>
  <c r="AD710" i="5" s="1"/>
  <c r="Y711" i="5"/>
  <c r="Z711" i="5" s="1"/>
  <c r="AD711" i="5" s="1"/>
  <c r="Y712" i="5"/>
  <c r="Z712" i="5" s="1"/>
  <c r="AD712" i="5" s="1"/>
  <c r="Y713" i="5"/>
  <c r="Z713" i="5" s="1"/>
  <c r="AD713" i="5" s="1"/>
  <c r="Y714" i="5"/>
  <c r="Z714" i="5" s="1"/>
  <c r="AD714" i="5" s="1"/>
  <c r="Y715" i="5"/>
  <c r="Z715" i="5" s="1"/>
  <c r="AD715" i="5" s="1"/>
  <c r="Y716" i="5"/>
  <c r="Z716" i="5"/>
  <c r="AD716" i="5" s="1"/>
  <c r="Y717" i="5"/>
  <c r="Z717" i="5" s="1"/>
  <c r="AD717" i="5" s="1"/>
  <c r="Y718" i="5"/>
  <c r="Z718" i="5" s="1"/>
  <c r="AD718" i="5" s="1"/>
  <c r="Y719" i="5"/>
  <c r="Z719" i="5"/>
  <c r="AD719" i="5" s="1"/>
  <c r="Y720" i="5"/>
  <c r="Z720" i="5" s="1"/>
  <c r="AD720" i="5" s="1"/>
  <c r="Y721" i="5"/>
  <c r="Z721" i="5" s="1"/>
  <c r="AD721" i="5" s="1"/>
  <c r="Y722" i="5"/>
  <c r="Z722" i="5" s="1"/>
  <c r="AD722" i="5" s="1"/>
  <c r="Y723" i="5"/>
  <c r="Z723" i="5" s="1"/>
  <c r="AD723" i="5" s="1"/>
  <c r="Y724" i="5"/>
  <c r="Z724" i="5"/>
  <c r="AD724" i="5" s="1"/>
  <c r="Y725" i="5"/>
  <c r="Z725" i="5" s="1"/>
  <c r="AD725" i="5" s="1"/>
  <c r="Y726" i="5"/>
  <c r="Z726" i="5" s="1"/>
  <c r="AD726" i="5" s="1"/>
  <c r="Y727" i="5"/>
  <c r="Z727" i="5"/>
  <c r="AD727" i="5" s="1"/>
  <c r="Y728" i="5"/>
  <c r="Z728" i="5" s="1"/>
  <c r="AD728" i="5" s="1"/>
  <c r="Y729" i="5"/>
  <c r="Z729" i="5" s="1"/>
  <c r="AD729" i="5" s="1"/>
  <c r="Y730" i="5"/>
  <c r="Z730" i="5" s="1"/>
  <c r="AD730" i="5" s="1"/>
  <c r="Y731" i="5"/>
  <c r="Z731" i="5" s="1"/>
  <c r="AD731" i="5" s="1"/>
  <c r="Y732" i="5"/>
  <c r="Z732" i="5" s="1"/>
  <c r="AD732" i="5" s="1"/>
  <c r="Y733" i="5"/>
  <c r="Z733" i="5" s="1"/>
  <c r="AD733" i="5" s="1"/>
  <c r="Y734" i="5"/>
  <c r="Z734" i="5"/>
  <c r="AD734" i="5" s="1"/>
  <c r="Y735" i="5"/>
  <c r="Z735" i="5"/>
  <c r="AD735" i="5" s="1"/>
  <c r="Y736" i="5"/>
  <c r="Z736" i="5" s="1"/>
  <c r="AD736" i="5" s="1"/>
  <c r="Y737" i="5"/>
  <c r="Z737" i="5" s="1"/>
  <c r="AD737" i="5" s="1"/>
  <c r="Y738" i="5"/>
  <c r="Z738" i="5" s="1"/>
  <c r="AD738" i="5" s="1"/>
  <c r="Y739" i="5"/>
  <c r="Z739" i="5" s="1"/>
  <c r="AD739" i="5" s="1"/>
  <c r="Y741" i="5"/>
  <c r="Z741" i="5" s="1"/>
  <c r="AD741" i="5" s="1"/>
  <c r="Y742" i="5"/>
  <c r="Z742" i="5" s="1"/>
  <c r="AD742" i="5" s="1"/>
  <c r="Y743" i="5"/>
  <c r="Z743" i="5"/>
  <c r="AD743" i="5" s="1"/>
  <c r="Y744" i="5"/>
  <c r="Z744" i="5" s="1"/>
  <c r="AD744" i="5" s="1"/>
  <c r="Y745" i="5"/>
  <c r="Z745" i="5" s="1"/>
  <c r="AD745" i="5" s="1"/>
  <c r="Y746" i="5"/>
  <c r="Z746" i="5" s="1"/>
  <c r="AD746" i="5" s="1"/>
  <c r="Y747" i="5"/>
  <c r="Z747" i="5"/>
  <c r="AD747" i="5" s="1"/>
  <c r="Y748" i="5"/>
  <c r="Z748" i="5" s="1"/>
  <c r="AD748" i="5" s="1"/>
  <c r="Y749" i="5"/>
  <c r="Z749" i="5" s="1"/>
  <c r="AD749" i="5" s="1"/>
  <c r="Y750" i="5"/>
  <c r="Z750" i="5"/>
  <c r="AD750" i="5" s="1"/>
  <c r="Y752" i="5"/>
  <c r="Z752" i="5" s="1"/>
  <c r="AD752" i="5" s="1"/>
  <c r="Y753" i="5"/>
  <c r="Z753" i="5" s="1"/>
  <c r="AD753" i="5" s="1"/>
  <c r="Y754" i="5"/>
  <c r="Z754" i="5" s="1"/>
  <c r="AD754" i="5" s="1"/>
  <c r="Y755" i="5"/>
  <c r="Z755" i="5" s="1"/>
  <c r="AD755" i="5" s="1"/>
  <c r="Y756" i="5"/>
  <c r="Z756" i="5"/>
  <c r="AD756" i="5" s="1"/>
  <c r="Y757" i="5"/>
  <c r="Z757" i="5" s="1"/>
  <c r="AD757" i="5" s="1"/>
  <c r="Y758" i="5"/>
  <c r="Z758" i="5" s="1"/>
  <c r="AD758" i="5" s="1"/>
  <c r="Y760" i="5"/>
  <c r="Z760" i="5" s="1"/>
  <c r="AD760" i="5" s="1"/>
  <c r="Y761" i="5"/>
  <c r="Z761" i="5"/>
  <c r="AD761" i="5" s="1"/>
  <c r="Y762" i="5"/>
  <c r="Z762" i="5" s="1"/>
  <c r="AD762" i="5" s="1"/>
  <c r="Y763" i="5"/>
  <c r="Z763" i="5" s="1"/>
  <c r="AD763" i="5" s="1"/>
  <c r="Y764" i="5"/>
  <c r="Z764" i="5" s="1"/>
  <c r="AD764" i="5" s="1"/>
  <c r="Y765" i="5"/>
  <c r="Z765" i="5" s="1"/>
  <c r="AD765" i="5" s="1"/>
  <c r="Y766" i="5"/>
  <c r="Z766" i="5" s="1"/>
  <c r="AD766" i="5" s="1"/>
  <c r="Y767" i="5"/>
  <c r="Z767" i="5" s="1"/>
  <c r="AD767" i="5" s="1"/>
  <c r="Y768" i="5"/>
  <c r="Z768" i="5" s="1"/>
  <c r="AD768" i="5" s="1"/>
  <c r="Y769" i="5"/>
  <c r="Z769" i="5"/>
  <c r="AD769" i="5" s="1"/>
  <c r="Y770" i="5"/>
  <c r="Z770" i="5"/>
  <c r="AD770" i="5" s="1"/>
  <c r="Y771" i="5"/>
  <c r="Z771" i="5"/>
  <c r="AD771" i="5" s="1"/>
  <c r="Y772" i="5"/>
  <c r="Z772" i="5" s="1"/>
  <c r="AD772" i="5" s="1"/>
  <c r="Y773" i="5"/>
  <c r="Z773" i="5" s="1"/>
  <c r="AD773" i="5" s="1"/>
  <c r="Y774" i="5"/>
  <c r="Z774" i="5" s="1"/>
  <c r="AD774" i="5" s="1"/>
  <c r="Y775" i="5"/>
  <c r="Z775" i="5"/>
  <c r="AD775" i="5" s="1"/>
  <c r="Y776" i="5"/>
  <c r="Z776" i="5" s="1"/>
  <c r="AD776" i="5" s="1"/>
  <c r="Y777" i="5"/>
  <c r="Z777" i="5" s="1"/>
  <c r="AD777" i="5" s="1"/>
  <c r="Y778" i="5"/>
  <c r="Z778" i="5" s="1"/>
  <c r="AD778" i="5" s="1"/>
  <c r="Y779" i="5"/>
  <c r="Z779" i="5" s="1"/>
  <c r="AD779" i="5" s="1"/>
  <c r="Y781" i="5"/>
  <c r="Z781" i="5" s="1"/>
  <c r="AD781" i="5" s="1"/>
  <c r="Y782" i="5"/>
  <c r="Z782" i="5" s="1"/>
  <c r="AD782" i="5" s="1"/>
  <c r="Y783" i="5"/>
  <c r="Z783" i="5" s="1"/>
  <c r="AD783" i="5" s="1"/>
  <c r="Y784" i="5"/>
  <c r="Z784" i="5" s="1"/>
  <c r="AD784" i="5" s="1"/>
  <c r="Y785" i="5"/>
  <c r="Z785" i="5"/>
  <c r="AD785" i="5" s="1"/>
  <c r="Y786" i="5"/>
  <c r="Z786" i="5"/>
  <c r="AD786" i="5" s="1"/>
  <c r="Y787" i="5"/>
  <c r="Z787" i="5" s="1"/>
  <c r="AD787" i="5" s="1"/>
  <c r="Y788" i="5"/>
  <c r="Z788" i="5" s="1"/>
  <c r="AD788" i="5" s="1"/>
  <c r="Y789" i="5"/>
  <c r="Z789" i="5" s="1"/>
  <c r="AD789" i="5" s="1"/>
  <c r="Y790" i="5"/>
  <c r="Z790" i="5"/>
  <c r="AD790" i="5" s="1"/>
  <c r="Y791" i="5"/>
  <c r="Z791" i="5" s="1"/>
  <c r="AD791" i="5" s="1"/>
  <c r="Y792" i="5"/>
  <c r="Z792" i="5" s="1"/>
  <c r="AD792" i="5" s="1"/>
  <c r="Y793" i="5"/>
  <c r="Z793" i="5"/>
  <c r="AD793" i="5" s="1"/>
  <c r="Y794" i="5"/>
  <c r="Z794" i="5"/>
  <c r="AD794" i="5" s="1"/>
  <c r="Y795" i="5"/>
  <c r="Z795" i="5" s="1"/>
  <c r="AD795" i="5" s="1"/>
  <c r="Y796" i="5"/>
  <c r="Z796" i="5" s="1"/>
  <c r="AD796" i="5" s="1"/>
  <c r="Y797" i="5"/>
  <c r="Z797" i="5" s="1"/>
  <c r="AD797" i="5" s="1"/>
  <c r="Y798" i="5"/>
  <c r="Z798" i="5" s="1"/>
  <c r="AD798" i="5" s="1"/>
  <c r="Y799" i="5"/>
  <c r="Z799" i="5" s="1"/>
  <c r="AD799" i="5" s="1"/>
  <c r="Y800" i="5"/>
  <c r="Z800" i="5" s="1"/>
  <c r="AD800" i="5" s="1"/>
  <c r="Y801" i="5"/>
  <c r="Z801" i="5" s="1"/>
  <c r="AD801" i="5" s="1"/>
  <c r="Y802" i="5"/>
  <c r="Z802" i="5"/>
  <c r="AD802" i="5" s="1"/>
  <c r="Y803" i="5"/>
  <c r="Z803" i="5" s="1"/>
  <c r="AD803" i="5" s="1"/>
  <c r="Y804" i="5"/>
  <c r="Z804" i="5" s="1"/>
  <c r="AD804" i="5" s="1"/>
  <c r="Y805" i="5"/>
  <c r="Z805" i="5" s="1"/>
  <c r="AD805" i="5" s="1"/>
  <c r="Y806" i="5"/>
  <c r="Z806" i="5" s="1"/>
  <c r="AD806" i="5" s="1"/>
  <c r="Y807" i="5"/>
  <c r="Z807" i="5" s="1"/>
  <c r="AD807" i="5" s="1"/>
  <c r="Y808" i="5"/>
  <c r="Z808" i="5" s="1"/>
  <c r="AD808" i="5" s="1"/>
  <c r="Y809" i="5"/>
  <c r="Z809" i="5" s="1"/>
  <c r="AD809" i="5" s="1"/>
  <c r="Y810" i="5"/>
  <c r="Z810" i="5"/>
  <c r="AD810" i="5" s="1"/>
  <c r="Y811" i="5"/>
  <c r="Z811" i="5"/>
  <c r="AD811" i="5" s="1"/>
  <c r="Y813" i="5"/>
  <c r="Z813" i="5" s="1"/>
  <c r="AD813" i="5" s="1"/>
  <c r="Y814" i="5"/>
  <c r="Z814" i="5" s="1"/>
  <c r="AD814" i="5" s="1"/>
  <c r="Y815" i="5"/>
  <c r="Z815" i="5" s="1"/>
  <c r="AD815" i="5" s="1"/>
  <c r="Y816" i="5"/>
  <c r="Z816" i="5" s="1"/>
  <c r="AD816" i="5" s="1"/>
  <c r="Y817" i="5"/>
  <c r="Z817" i="5"/>
  <c r="AD817" i="5" s="1"/>
  <c r="Y818" i="5"/>
  <c r="Z818" i="5"/>
  <c r="AD818" i="5" s="1"/>
  <c r="Y819" i="5"/>
  <c r="Z819" i="5" s="1"/>
  <c r="AD819" i="5" s="1"/>
  <c r="Y820" i="5"/>
  <c r="Z820" i="5" s="1"/>
  <c r="AD820" i="5" s="1"/>
  <c r="AK93" i="5"/>
  <c r="L118" i="5"/>
  <c r="L119" i="5"/>
  <c r="L120" i="5"/>
  <c r="L121" i="5"/>
  <c r="L122" i="5"/>
  <c r="L123" i="5"/>
  <c r="AQ2" i="5"/>
  <c r="AT2" i="5"/>
  <c r="AQ3" i="5"/>
  <c r="AT3" i="5"/>
  <c r="AQ4" i="5"/>
  <c r="AT4" i="5"/>
  <c r="AQ5" i="5"/>
  <c r="AT5" i="5"/>
  <c r="AQ6" i="5"/>
  <c r="AT6" i="5"/>
  <c r="AQ7" i="5"/>
  <c r="AT7" i="5"/>
  <c r="AQ8" i="5"/>
  <c r="AT8" i="5"/>
  <c r="AQ9" i="5"/>
  <c r="AT9" i="5"/>
  <c r="AQ10" i="5"/>
  <c r="AT10" i="5"/>
  <c r="AQ11" i="5"/>
  <c r="AT11" i="5"/>
  <c r="AQ12" i="5"/>
  <c r="AT12" i="5"/>
  <c r="AQ13" i="5"/>
  <c r="AT13" i="5"/>
  <c r="AQ14" i="5"/>
  <c r="AT14" i="5"/>
  <c r="AQ15" i="5"/>
  <c r="AT15" i="5"/>
  <c r="AQ16" i="5"/>
  <c r="AT16" i="5"/>
  <c r="AQ17" i="5"/>
  <c r="AT17" i="5"/>
  <c r="AQ18" i="5"/>
  <c r="AT18" i="5"/>
  <c r="AQ19" i="5"/>
  <c r="AT19" i="5"/>
  <c r="AQ20" i="5"/>
  <c r="AT20" i="5"/>
  <c r="AQ21" i="5"/>
  <c r="AT21" i="5"/>
  <c r="AQ22" i="5"/>
  <c r="AT22" i="5"/>
  <c r="AQ23" i="5"/>
  <c r="AT23" i="5"/>
  <c r="AQ24" i="5"/>
  <c r="AT24" i="5"/>
  <c r="AQ25" i="5"/>
  <c r="AT25" i="5"/>
  <c r="AQ26" i="5"/>
  <c r="AT26" i="5"/>
  <c r="AQ27" i="5"/>
  <c r="AT27" i="5"/>
  <c r="AQ28" i="5"/>
  <c r="AT28" i="5"/>
  <c r="AQ29" i="5"/>
  <c r="AT29" i="5"/>
  <c r="AQ30" i="5"/>
  <c r="AT30" i="5"/>
  <c r="AQ31" i="5"/>
  <c r="AT31" i="5"/>
  <c r="AQ32" i="5"/>
  <c r="AT32" i="5"/>
  <c r="AQ33" i="5"/>
  <c r="AT33" i="5"/>
  <c r="AQ34" i="5"/>
  <c r="AT34" i="5"/>
  <c r="AQ35" i="5"/>
  <c r="AT35" i="5"/>
  <c r="AQ36" i="5"/>
  <c r="AT36" i="5"/>
  <c r="AQ37" i="5"/>
  <c r="AT37" i="5"/>
  <c r="AQ38" i="5"/>
  <c r="AT38" i="5"/>
  <c r="AQ39" i="5"/>
  <c r="AT39" i="5"/>
  <c r="AQ40" i="5"/>
  <c r="AT40" i="5"/>
  <c r="AQ41" i="5"/>
  <c r="AT41" i="5"/>
  <c r="AQ42" i="5"/>
  <c r="AT42" i="5"/>
  <c r="AQ43" i="5"/>
  <c r="AT43" i="5"/>
  <c r="AQ44" i="5"/>
  <c r="AT44" i="5"/>
  <c r="AQ45" i="5"/>
  <c r="AT45" i="5"/>
  <c r="AQ46" i="5"/>
  <c r="AT46" i="5"/>
  <c r="AQ47" i="5"/>
  <c r="AT47" i="5"/>
  <c r="AQ48" i="5"/>
  <c r="AT48" i="5"/>
  <c r="AQ49" i="5"/>
  <c r="AT49" i="5"/>
  <c r="AQ50" i="5"/>
  <c r="AT50" i="5"/>
  <c r="AQ51" i="5"/>
  <c r="AT51" i="5"/>
  <c r="AQ52" i="5"/>
  <c r="AT52" i="5"/>
  <c r="AQ53" i="5"/>
  <c r="AT53" i="5"/>
  <c r="AQ54" i="5"/>
  <c r="AT54" i="5"/>
  <c r="AQ55" i="5"/>
  <c r="AT55" i="5"/>
  <c r="AQ56" i="5"/>
  <c r="AT56" i="5"/>
  <c r="AQ57" i="5"/>
  <c r="AT57" i="5"/>
  <c r="AQ58" i="5"/>
  <c r="AT58" i="5"/>
  <c r="AQ59" i="5"/>
  <c r="AT59" i="5"/>
  <c r="AQ60" i="5"/>
  <c r="AT60" i="5"/>
  <c r="AQ61" i="5"/>
  <c r="AT61" i="5"/>
  <c r="AQ62" i="5"/>
  <c r="AT62" i="5"/>
  <c r="AQ63" i="5"/>
  <c r="AT63" i="5"/>
  <c r="AQ64" i="5"/>
  <c r="AT64" i="5"/>
  <c r="AQ65" i="5"/>
  <c r="AT65" i="5"/>
  <c r="AQ66" i="5"/>
  <c r="AT66" i="5"/>
  <c r="AQ67" i="5"/>
  <c r="AT67" i="5"/>
  <c r="AQ68" i="5"/>
  <c r="AT68" i="5"/>
  <c r="AQ69" i="5"/>
  <c r="AT69" i="5"/>
  <c r="AQ70" i="5"/>
  <c r="AT70" i="5"/>
  <c r="AQ71" i="5"/>
  <c r="AT71" i="5"/>
  <c r="AQ72" i="5"/>
  <c r="AT72" i="5"/>
  <c r="AQ73" i="5"/>
  <c r="AT73" i="5"/>
  <c r="AQ74" i="5"/>
  <c r="AT74" i="5"/>
  <c r="AQ75" i="5"/>
  <c r="AT75" i="5"/>
  <c r="AQ76" i="5"/>
  <c r="AT76" i="5"/>
  <c r="AQ77" i="5"/>
  <c r="AT77" i="5"/>
  <c r="AQ78" i="5"/>
  <c r="AT78" i="5"/>
  <c r="AQ79" i="5"/>
  <c r="AT79" i="5"/>
  <c r="AQ80" i="5"/>
  <c r="AT80" i="5"/>
  <c r="AQ81" i="5"/>
  <c r="AT81" i="5"/>
  <c r="AQ82" i="5"/>
  <c r="AT82" i="5"/>
  <c r="AQ83" i="5"/>
  <c r="AT83" i="5"/>
  <c r="AQ84" i="5"/>
  <c r="AT84" i="5"/>
  <c r="AQ85" i="5"/>
  <c r="AT85" i="5"/>
  <c r="AQ86" i="5"/>
  <c r="AT86" i="5"/>
  <c r="AQ87" i="5"/>
  <c r="AT87" i="5"/>
  <c r="AQ88" i="5"/>
  <c r="AT88" i="5"/>
  <c r="AQ89" i="5"/>
  <c r="AT89" i="5"/>
  <c r="AQ90" i="5"/>
  <c r="AT90" i="5"/>
  <c r="AQ91" i="5"/>
  <c r="AT91" i="5"/>
  <c r="AQ92" i="5"/>
  <c r="AT92" i="5"/>
  <c r="AQ93" i="5"/>
  <c r="AT93" i="5"/>
  <c r="AQ94" i="5"/>
  <c r="AT94" i="5"/>
  <c r="AQ95" i="5"/>
  <c r="AT95" i="5"/>
  <c r="AQ96" i="5"/>
  <c r="AT96" i="5"/>
  <c r="AQ97" i="5"/>
  <c r="AT97" i="5"/>
  <c r="AQ98" i="5"/>
  <c r="AT98" i="5"/>
  <c r="AQ99" i="5"/>
  <c r="AT99" i="5"/>
  <c r="AQ100" i="5"/>
  <c r="AT100" i="5"/>
  <c r="AQ101" i="5"/>
  <c r="AT101" i="5"/>
  <c r="AQ102" i="5"/>
  <c r="AT102" i="5"/>
  <c r="AQ103" i="5"/>
  <c r="AT103" i="5"/>
  <c r="AQ104" i="5"/>
  <c r="AT104" i="5"/>
  <c r="AQ105" i="5"/>
  <c r="AT105" i="5"/>
  <c r="AQ106" i="5"/>
  <c r="AT106" i="5"/>
  <c r="AQ107" i="5"/>
  <c r="AK107" i="5" s="1"/>
  <c r="AT107" i="5"/>
  <c r="AQ108" i="5"/>
  <c r="AT108" i="5"/>
  <c r="AQ109" i="5"/>
  <c r="AT109" i="5"/>
  <c r="AQ110" i="5"/>
  <c r="AT110" i="5"/>
  <c r="AQ111" i="5"/>
  <c r="AT111" i="5"/>
  <c r="AQ112" i="5"/>
  <c r="AT112" i="5"/>
  <c r="AQ113" i="5"/>
  <c r="AT113" i="5"/>
  <c r="AQ114" i="5"/>
  <c r="AT114" i="5"/>
  <c r="AQ115" i="5"/>
  <c r="AT115" i="5"/>
  <c r="AQ116" i="5"/>
  <c r="AT116" i="5"/>
  <c r="AQ117" i="5"/>
  <c r="AT117" i="5"/>
  <c r="AQ118" i="5"/>
  <c r="AT118" i="5"/>
  <c r="AQ119" i="5"/>
  <c r="AT119" i="5"/>
  <c r="AQ120" i="5"/>
  <c r="AT120" i="5"/>
  <c r="AQ121" i="5"/>
  <c r="AT121" i="5"/>
  <c r="AQ122" i="5"/>
  <c r="AT122" i="5"/>
  <c r="AQ123" i="5"/>
  <c r="AT123" i="5"/>
  <c r="AQ124" i="5"/>
  <c r="AT124" i="5"/>
  <c r="AQ125" i="5"/>
  <c r="AT125" i="5"/>
  <c r="AQ126" i="5"/>
  <c r="AT126" i="5"/>
  <c r="AQ127" i="5"/>
  <c r="AT127" i="5"/>
  <c r="AQ128" i="5"/>
  <c r="AT128" i="5"/>
  <c r="AQ129" i="5"/>
  <c r="AT129" i="5"/>
  <c r="AQ130" i="5"/>
  <c r="AT130" i="5"/>
  <c r="AQ131" i="5"/>
  <c r="AT131" i="5"/>
  <c r="AQ132" i="5"/>
  <c r="AT132" i="5"/>
  <c r="AQ133" i="5"/>
  <c r="AT133" i="5"/>
  <c r="AQ134" i="5"/>
  <c r="AT134" i="5"/>
  <c r="AQ135" i="5"/>
  <c r="AT135" i="5"/>
  <c r="AQ136" i="5"/>
  <c r="AT136" i="5"/>
  <c r="AQ137" i="5"/>
  <c r="AT137" i="5"/>
  <c r="AQ138" i="5"/>
  <c r="AT138" i="5"/>
  <c r="AQ139" i="5"/>
  <c r="AT139" i="5"/>
  <c r="AQ140" i="5"/>
  <c r="AT140" i="5"/>
  <c r="AQ141" i="5"/>
  <c r="AT141" i="5"/>
  <c r="AQ142" i="5"/>
  <c r="AT142" i="5"/>
  <c r="AQ143" i="5"/>
  <c r="AT143" i="5"/>
  <c r="AQ144" i="5"/>
  <c r="AT144" i="5"/>
  <c r="AQ145" i="5"/>
  <c r="AT145" i="5"/>
  <c r="AQ146" i="5"/>
  <c r="AT146" i="5"/>
  <c r="AQ147" i="5"/>
  <c r="AT147" i="5"/>
  <c r="AQ148" i="5"/>
  <c r="AT148" i="5"/>
  <c r="AQ149" i="5"/>
  <c r="AT149" i="5"/>
  <c r="AK149" i="5" s="1"/>
  <c r="AQ150" i="5"/>
  <c r="AT150" i="5"/>
  <c r="AQ151" i="5"/>
  <c r="AT151" i="5"/>
  <c r="AQ152" i="5"/>
  <c r="AT152" i="5"/>
  <c r="AQ153" i="5"/>
  <c r="AT153" i="5"/>
  <c r="AQ154" i="5"/>
  <c r="AT154" i="5"/>
  <c r="AQ155" i="5"/>
  <c r="AT155" i="5"/>
  <c r="AQ156" i="5"/>
  <c r="AT156" i="5"/>
  <c r="AQ157" i="5"/>
  <c r="AT157" i="5"/>
  <c r="AQ158" i="5"/>
  <c r="AT158" i="5"/>
  <c r="AQ159" i="5"/>
  <c r="AT159" i="5"/>
  <c r="AQ160" i="5"/>
  <c r="AT160" i="5"/>
  <c r="AQ161" i="5"/>
  <c r="AT161" i="5"/>
  <c r="AQ162" i="5"/>
  <c r="AT162" i="5"/>
  <c r="AQ163" i="5"/>
  <c r="AK163" i="5" s="1"/>
  <c r="AT163" i="5"/>
  <c r="AQ164" i="5"/>
  <c r="AT164" i="5"/>
  <c r="AQ165" i="5"/>
  <c r="AT165" i="5"/>
  <c r="AQ166" i="5"/>
  <c r="AT166" i="5"/>
  <c r="AQ167" i="5"/>
  <c r="AT167" i="5"/>
  <c r="AQ168" i="5"/>
  <c r="AT168" i="5"/>
  <c r="AQ169" i="5"/>
  <c r="AT169" i="5"/>
  <c r="AQ170" i="5"/>
  <c r="AT170" i="5"/>
  <c r="AQ171" i="5"/>
  <c r="AK171" i="5" s="1"/>
  <c r="AT171" i="5"/>
  <c r="AQ172" i="5"/>
  <c r="AT172" i="5"/>
  <c r="AQ173" i="5"/>
  <c r="AT173" i="5"/>
  <c r="AQ174" i="5"/>
  <c r="AT174" i="5"/>
  <c r="AQ175" i="5"/>
  <c r="AT175" i="5"/>
  <c r="AQ176" i="5"/>
  <c r="AT176" i="5"/>
  <c r="AQ177" i="5"/>
  <c r="AT177" i="5"/>
  <c r="AQ178" i="5"/>
  <c r="AT178" i="5"/>
  <c r="AQ179" i="5"/>
  <c r="AT179" i="5"/>
  <c r="AQ180" i="5"/>
  <c r="AT180" i="5"/>
  <c r="AQ181" i="5"/>
  <c r="AT181" i="5"/>
  <c r="AQ182" i="5"/>
  <c r="AT182" i="5"/>
  <c r="AQ183" i="5"/>
  <c r="AT183" i="5"/>
  <c r="AQ184" i="5"/>
  <c r="AT184" i="5"/>
  <c r="AQ185" i="5"/>
  <c r="AT185" i="5"/>
  <c r="AQ186" i="5"/>
  <c r="AT186" i="5"/>
  <c r="AQ187" i="5"/>
  <c r="AT187" i="5"/>
  <c r="AQ188" i="5"/>
  <c r="AT188" i="5"/>
  <c r="AQ189" i="5"/>
  <c r="AT189" i="5"/>
  <c r="AQ190" i="5"/>
  <c r="AT190" i="5"/>
  <c r="AQ191" i="5"/>
  <c r="AT191" i="5"/>
  <c r="AQ192" i="5"/>
  <c r="AT192" i="5"/>
  <c r="AQ193" i="5"/>
  <c r="AT193" i="5"/>
  <c r="AQ194" i="5"/>
  <c r="AT194" i="5"/>
  <c r="AQ195" i="5"/>
  <c r="AT195" i="5"/>
  <c r="AQ196" i="5"/>
  <c r="AT196" i="5"/>
  <c r="AQ197" i="5"/>
  <c r="AT197" i="5"/>
  <c r="AQ198" i="5"/>
  <c r="AT198" i="5"/>
  <c r="AQ199" i="5"/>
  <c r="AT199" i="5"/>
  <c r="AQ200" i="5"/>
  <c r="AT200" i="5"/>
  <c r="AQ201" i="5"/>
  <c r="AT201" i="5"/>
  <c r="AQ202" i="5"/>
  <c r="AT202" i="5"/>
  <c r="AQ203" i="5"/>
  <c r="AT203" i="5"/>
  <c r="AQ204" i="5"/>
  <c r="AT204" i="5"/>
  <c r="AQ205" i="5"/>
  <c r="AT205" i="5"/>
  <c r="AQ206" i="5"/>
  <c r="AT206" i="5"/>
  <c r="AQ207" i="5"/>
  <c r="AT207" i="5"/>
  <c r="AQ208" i="5"/>
  <c r="AT208" i="5"/>
  <c r="AQ209" i="5"/>
  <c r="AT209" i="5"/>
  <c r="AQ210" i="5"/>
  <c r="AT210" i="5"/>
  <c r="AQ211" i="5"/>
  <c r="AT211" i="5"/>
  <c r="AQ212" i="5"/>
  <c r="AT212" i="5"/>
  <c r="AQ213" i="5"/>
  <c r="AT213" i="5"/>
  <c r="AQ214" i="5"/>
  <c r="AT214" i="5"/>
  <c r="AQ215" i="5"/>
  <c r="AT215" i="5"/>
  <c r="AQ216" i="5"/>
  <c r="AT216" i="5"/>
  <c r="AQ217" i="5"/>
  <c r="AT217" i="5"/>
  <c r="AQ218" i="5"/>
  <c r="AT218" i="5"/>
  <c r="AQ219" i="5"/>
  <c r="AT219" i="5"/>
  <c r="AQ220" i="5"/>
  <c r="AT220" i="5"/>
  <c r="AQ221" i="5"/>
  <c r="AT221" i="5"/>
  <c r="AQ222" i="5"/>
  <c r="AT222" i="5"/>
  <c r="AQ223" i="5"/>
  <c r="AT223" i="5"/>
  <c r="AQ224" i="5"/>
  <c r="AT224" i="5"/>
  <c r="AQ225" i="5"/>
  <c r="AT225" i="5"/>
  <c r="AQ226" i="5"/>
  <c r="AT226" i="5"/>
  <c r="AQ227" i="5"/>
  <c r="AT227" i="5"/>
  <c r="AQ228" i="5"/>
  <c r="AT228" i="5"/>
  <c r="AQ229" i="5"/>
  <c r="AT229" i="5"/>
  <c r="AQ230" i="5"/>
  <c r="AT230" i="5"/>
  <c r="AQ231" i="5"/>
  <c r="AT231" i="5"/>
  <c r="AQ232" i="5"/>
  <c r="AT232" i="5"/>
  <c r="AQ233" i="5"/>
  <c r="AT233" i="5"/>
  <c r="AQ234" i="5"/>
  <c r="AT234" i="5"/>
  <c r="AQ235" i="5"/>
  <c r="AT235" i="5"/>
  <c r="AQ236" i="5"/>
  <c r="AT236" i="5"/>
  <c r="AQ237" i="5"/>
  <c r="AT237" i="5"/>
  <c r="AQ238" i="5"/>
  <c r="AT238" i="5"/>
  <c r="AQ239" i="5"/>
  <c r="AT239" i="5"/>
  <c r="AQ240" i="5"/>
  <c r="AT240" i="5"/>
  <c r="AQ241" i="5"/>
  <c r="AT241" i="5"/>
  <c r="AQ242" i="5"/>
  <c r="AT242" i="5"/>
  <c r="AQ243" i="5"/>
  <c r="AT243" i="5"/>
  <c r="AQ244" i="5"/>
  <c r="AT244" i="5"/>
  <c r="AQ245" i="5"/>
  <c r="AT245" i="5"/>
  <c r="AQ246" i="5"/>
  <c r="AT246" i="5"/>
  <c r="AQ247" i="5"/>
  <c r="AT247" i="5"/>
  <c r="AQ248" i="5"/>
  <c r="AT248" i="5"/>
  <c r="AQ249" i="5"/>
  <c r="AT249" i="5"/>
  <c r="AQ250" i="5"/>
  <c r="AT250" i="5"/>
  <c r="AQ251" i="5"/>
  <c r="AT251" i="5"/>
  <c r="AQ252" i="5"/>
  <c r="AT252" i="5"/>
  <c r="AQ253" i="5"/>
  <c r="AT253" i="5"/>
  <c r="AQ254" i="5"/>
  <c r="AT254" i="5"/>
  <c r="AQ255" i="5"/>
  <c r="AT255" i="5"/>
  <c r="AQ256" i="5"/>
  <c r="AT256" i="5"/>
  <c r="AQ257" i="5"/>
  <c r="AT257" i="5"/>
  <c r="AQ258" i="5"/>
  <c r="AT258" i="5"/>
  <c r="AQ259" i="5"/>
  <c r="AT259" i="5"/>
  <c r="AQ260" i="5"/>
  <c r="AT260" i="5"/>
  <c r="AQ261" i="5"/>
  <c r="AT261" i="5"/>
  <c r="AQ262" i="5"/>
  <c r="AT262" i="5"/>
  <c r="AQ263" i="5"/>
  <c r="AT263" i="5"/>
  <c r="AQ264" i="5"/>
  <c r="AT264" i="5"/>
  <c r="AQ265" i="5"/>
  <c r="AT265" i="5"/>
  <c r="AQ266" i="5"/>
  <c r="AT266" i="5"/>
  <c r="AQ267" i="5"/>
  <c r="AT267" i="5"/>
  <c r="AQ268" i="5"/>
  <c r="AT268" i="5"/>
  <c r="AQ269" i="5"/>
  <c r="AT269" i="5"/>
  <c r="AQ270" i="5"/>
  <c r="AT270" i="5"/>
  <c r="AQ271" i="5"/>
  <c r="AT271" i="5"/>
  <c r="AQ272" i="5"/>
  <c r="AT272" i="5"/>
  <c r="AQ273" i="5"/>
  <c r="AT273" i="5"/>
  <c r="AQ274" i="5"/>
  <c r="AT274" i="5"/>
  <c r="AQ275" i="5"/>
  <c r="AT275" i="5"/>
  <c r="AQ276" i="5"/>
  <c r="AT276" i="5"/>
  <c r="AQ277" i="5"/>
  <c r="AT277" i="5"/>
  <c r="AQ278" i="5"/>
  <c r="AT278" i="5"/>
  <c r="AQ279" i="5"/>
  <c r="AT279" i="5"/>
  <c r="AQ280" i="5"/>
  <c r="AT280" i="5"/>
  <c r="AQ281" i="5"/>
  <c r="AT281" i="5"/>
  <c r="AQ282" i="5"/>
  <c r="AT282" i="5"/>
  <c r="AQ283" i="5"/>
  <c r="AT283" i="5"/>
  <c r="AQ284" i="5"/>
  <c r="AT284" i="5"/>
  <c r="AQ285" i="5"/>
  <c r="AT285" i="5"/>
  <c r="AQ286" i="5"/>
  <c r="AT286" i="5"/>
  <c r="AQ287" i="5"/>
  <c r="AT287" i="5"/>
  <c r="AQ288" i="5"/>
  <c r="AT288" i="5"/>
  <c r="AQ289" i="5"/>
  <c r="AT289" i="5"/>
  <c r="AQ290" i="5"/>
  <c r="AT290" i="5"/>
  <c r="AQ291" i="5"/>
  <c r="AT291" i="5"/>
  <c r="AQ292" i="5"/>
  <c r="AT292" i="5"/>
  <c r="AQ293" i="5"/>
  <c r="AT293" i="5"/>
  <c r="AQ294" i="5"/>
  <c r="AT294" i="5"/>
  <c r="AQ295" i="5"/>
  <c r="AT295" i="5"/>
  <c r="AQ296" i="5"/>
  <c r="AT296" i="5"/>
  <c r="AQ297" i="5"/>
  <c r="AT297" i="5"/>
  <c r="AQ298" i="5"/>
  <c r="AT298" i="5"/>
  <c r="AQ299" i="5"/>
  <c r="AT299" i="5"/>
  <c r="AQ300" i="5"/>
  <c r="AT300" i="5"/>
  <c r="AQ301" i="5"/>
  <c r="AT301" i="5"/>
  <c r="AQ302" i="5"/>
  <c r="AT302" i="5"/>
  <c r="AQ303" i="5"/>
  <c r="AT303" i="5"/>
  <c r="AQ304" i="5"/>
  <c r="AT304" i="5"/>
  <c r="AQ305" i="5"/>
  <c r="AT305" i="5"/>
  <c r="AQ306" i="5"/>
  <c r="AT306" i="5"/>
  <c r="AQ307" i="5"/>
  <c r="AT307" i="5"/>
  <c r="AQ308" i="5"/>
  <c r="AT308" i="5"/>
  <c r="AQ309" i="5"/>
  <c r="AT309" i="5"/>
  <c r="AQ310" i="5"/>
  <c r="AT310" i="5"/>
  <c r="AQ311" i="5"/>
  <c r="AT311" i="5"/>
  <c r="AQ312" i="5"/>
  <c r="AT312" i="5"/>
  <c r="AQ313" i="5"/>
  <c r="AT313" i="5"/>
  <c r="AQ314" i="5"/>
  <c r="AT314" i="5"/>
  <c r="AQ315" i="5"/>
  <c r="AK315" i="5" s="1"/>
  <c r="AT315" i="5"/>
  <c r="AQ316" i="5"/>
  <c r="AT316" i="5"/>
  <c r="AQ317" i="5"/>
  <c r="AT317" i="5"/>
  <c r="AQ318" i="5"/>
  <c r="AT318" i="5"/>
  <c r="AQ319" i="5"/>
  <c r="AT319" i="5"/>
  <c r="AQ320" i="5"/>
  <c r="AT320" i="5"/>
  <c r="AQ321" i="5"/>
  <c r="AT321" i="5"/>
  <c r="AQ322" i="5"/>
  <c r="AT322" i="5"/>
  <c r="AQ323" i="5"/>
  <c r="AT323" i="5"/>
  <c r="AQ324" i="5"/>
  <c r="AT324" i="5"/>
  <c r="AQ325" i="5"/>
  <c r="AT325" i="5"/>
  <c r="AQ326" i="5"/>
  <c r="AT326" i="5"/>
  <c r="AQ327" i="5"/>
  <c r="AT327" i="5"/>
  <c r="AQ328" i="5"/>
  <c r="AT328" i="5"/>
  <c r="AQ329" i="5"/>
  <c r="AK329" i="5" s="1"/>
  <c r="AT329" i="5"/>
  <c r="AQ330" i="5"/>
  <c r="AT330" i="5"/>
  <c r="AQ331" i="5"/>
  <c r="AK331" i="5" s="1"/>
  <c r="AT331" i="5"/>
  <c r="AQ332" i="5"/>
  <c r="AT332" i="5"/>
  <c r="AQ333" i="5"/>
  <c r="AT333" i="5"/>
  <c r="AQ334" i="5"/>
  <c r="AT334" i="5"/>
  <c r="AQ335" i="5"/>
  <c r="AT335" i="5"/>
  <c r="AQ336" i="5"/>
  <c r="AT336" i="5"/>
  <c r="AQ337" i="5"/>
  <c r="AT337" i="5"/>
  <c r="AQ338" i="5"/>
  <c r="AT338" i="5"/>
  <c r="AL338" i="5" s="1"/>
  <c r="AQ339" i="5"/>
  <c r="AT339" i="5"/>
  <c r="AQ340" i="5"/>
  <c r="AT340" i="5"/>
  <c r="AQ341" i="5"/>
  <c r="AT341" i="5"/>
  <c r="AQ342" i="5"/>
  <c r="AT342" i="5"/>
  <c r="AQ343" i="5"/>
  <c r="AT343" i="5"/>
  <c r="AQ344" i="5"/>
  <c r="AT344" i="5"/>
  <c r="AQ345" i="5"/>
  <c r="AT345" i="5"/>
  <c r="AQ346" i="5"/>
  <c r="AT346" i="5"/>
  <c r="AQ347" i="5"/>
  <c r="AT347" i="5"/>
  <c r="AQ348" i="5"/>
  <c r="AT348" i="5"/>
  <c r="AQ349" i="5"/>
  <c r="AT349" i="5"/>
  <c r="AQ350" i="5"/>
  <c r="AT350" i="5"/>
  <c r="AQ351" i="5"/>
  <c r="AT351" i="5"/>
  <c r="AQ352" i="5"/>
  <c r="AT352" i="5"/>
  <c r="AQ353" i="5"/>
  <c r="AT353" i="5"/>
  <c r="AQ354" i="5"/>
  <c r="AT354" i="5"/>
  <c r="AQ355" i="5"/>
  <c r="AT355" i="5"/>
  <c r="AQ356" i="5"/>
  <c r="AT356" i="5"/>
  <c r="AQ357" i="5"/>
  <c r="AT357" i="5"/>
  <c r="AQ358" i="5"/>
  <c r="AT358" i="5"/>
  <c r="AQ359" i="5"/>
  <c r="AT359" i="5"/>
  <c r="AQ360" i="5"/>
  <c r="AT360" i="5"/>
  <c r="AQ361" i="5"/>
  <c r="AT361" i="5"/>
  <c r="AQ362" i="5"/>
  <c r="AT362" i="5"/>
  <c r="AQ363" i="5"/>
  <c r="AT363" i="5"/>
  <c r="AQ364" i="5"/>
  <c r="AT364" i="5"/>
  <c r="AQ365" i="5"/>
  <c r="AT365" i="5"/>
  <c r="AQ366" i="5"/>
  <c r="AT366" i="5"/>
  <c r="AQ367" i="5"/>
  <c r="AT367" i="5"/>
  <c r="AQ368" i="5"/>
  <c r="AT368" i="5"/>
  <c r="AQ369" i="5"/>
  <c r="AT369" i="5"/>
  <c r="AQ370" i="5"/>
  <c r="AT370" i="5"/>
  <c r="AQ371" i="5"/>
  <c r="AK371" i="5" s="1"/>
  <c r="AT371" i="5"/>
  <c r="AQ372" i="5"/>
  <c r="AT372" i="5"/>
  <c r="AQ373" i="5"/>
  <c r="AT373" i="5"/>
  <c r="AQ374" i="5"/>
  <c r="AT374" i="5"/>
  <c r="AQ375" i="5"/>
  <c r="AT375" i="5"/>
  <c r="AQ376" i="5"/>
  <c r="AT376" i="5"/>
  <c r="AQ377" i="5"/>
  <c r="AT377" i="5"/>
  <c r="AQ378" i="5"/>
  <c r="AT378" i="5"/>
  <c r="AQ379" i="5"/>
  <c r="AT379" i="5"/>
  <c r="AQ380" i="5"/>
  <c r="AT380" i="5"/>
  <c r="AQ381" i="5"/>
  <c r="AT381" i="5"/>
  <c r="AQ382" i="5"/>
  <c r="AT382" i="5"/>
  <c r="AQ383" i="5"/>
  <c r="AT383" i="5"/>
  <c r="AQ384" i="5"/>
  <c r="AT384" i="5"/>
  <c r="AQ385" i="5"/>
  <c r="AT385" i="5"/>
  <c r="AQ386" i="5"/>
  <c r="AT386" i="5"/>
  <c r="AQ387" i="5"/>
  <c r="AT387" i="5"/>
  <c r="AQ388" i="5"/>
  <c r="AT388" i="5"/>
  <c r="AQ389" i="5"/>
  <c r="AT389" i="5"/>
  <c r="AQ390" i="5"/>
  <c r="AT390" i="5"/>
  <c r="AQ391" i="5"/>
  <c r="AT391" i="5"/>
  <c r="AQ392" i="5"/>
  <c r="AT392" i="5"/>
  <c r="AQ393" i="5"/>
  <c r="AT393" i="5"/>
  <c r="AQ394" i="5"/>
  <c r="AT394" i="5"/>
  <c r="AQ395" i="5"/>
  <c r="AT395" i="5"/>
  <c r="AQ396" i="5"/>
  <c r="AT396" i="5"/>
  <c r="AQ397" i="5"/>
  <c r="AT397" i="5"/>
  <c r="AQ398" i="5"/>
  <c r="AT398" i="5"/>
  <c r="AQ399" i="5"/>
  <c r="AK399" i="5" s="1"/>
  <c r="AT399" i="5"/>
  <c r="AQ400" i="5"/>
  <c r="AT400" i="5"/>
  <c r="AQ401" i="5"/>
  <c r="AT401" i="5"/>
  <c r="AQ402" i="5"/>
  <c r="AT402" i="5"/>
  <c r="AQ403" i="5"/>
  <c r="AT403" i="5"/>
  <c r="AQ404" i="5"/>
  <c r="AT404" i="5"/>
  <c r="AQ405" i="5"/>
  <c r="AT405" i="5"/>
  <c r="AQ406" i="5"/>
  <c r="AT406" i="5"/>
  <c r="AQ407" i="5"/>
  <c r="AT407" i="5"/>
  <c r="AQ408" i="5"/>
  <c r="AT408" i="5"/>
  <c r="AQ409" i="5"/>
  <c r="AT409" i="5"/>
  <c r="AQ410" i="5"/>
  <c r="AT410" i="5"/>
  <c r="AQ411" i="5"/>
  <c r="AT411" i="5"/>
  <c r="AQ412" i="5"/>
  <c r="AT412" i="5"/>
  <c r="AQ413" i="5"/>
  <c r="AT413" i="5"/>
  <c r="AQ414" i="5"/>
  <c r="AT414" i="5"/>
  <c r="AQ415" i="5"/>
  <c r="AT415" i="5"/>
  <c r="AQ416" i="5"/>
  <c r="AT416" i="5"/>
  <c r="AQ417" i="5"/>
  <c r="AT417" i="5"/>
  <c r="AQ418" i="5"/>
  <c r="AT418" i="5"/>
  <c r="AQ419" i="5"/>
  <c r="AT419" i="5"/>
  <c r="AQ420" i="5"/>
  <c r="AT420" i="5"/>
  <c r="AQ421" i="5"/>
  <c r="AT421" i="5"/>
  <c r="AQ422" i="5"/>
  <c r="AT422" i="5"/>
  <c r="AQ423" i="5"/>
  <c r="AK423" i="5" s="1"/>
  <c r="AT423" i="5"/>
  <c r="AQ424" i="5"/>
  <c r="AT424" i="5"/>
  <c r="AQ425" i="5"/>
  <c r="AT425" i="5"/>
  <c r="AQ426" i="5"/>
  <c r="AT426" i="5"/>
  <c r="AQ427" i="5"/>
  <c r="AT427" i="5"/>
  <c r="AQ428" i="5"/>
  <c r="AT428" i="5"/>
  <c r="AQ429" i="5"/>
  <c r="AT429" i="5"/>
  <c r="AQ430" i="5"/>
  <c r="AT430" i="5"/>
  <c r="AQ431" i="5"/>
  <c r="AT431" i="5"/>
  <c r="AQ432" i="5"/>
  <c r="AT432" i="5"/>
  <c r="AQ433" i="5"/>
  <c r="AT433" i="5"/>
  <c r="AQ434" i="5"/>
  <c r="AT434" i="5"/>
  <c r="AQ435" i="5"/>
  <c r="AK435" i="5" s="1"/>
  <c r="AT435" i="5"/>
  <c r="AQ436" i="5"/>
  <c r="AT436" i="5"/>
  <c r="AQ437" i="5"/>
  <c r="AT437" i="5"/>
  <c r="AQ438" i="5"/>
  <c r="AT438" i="5"/>
  <c r="AQ439" i="5"/>
  <c r="AT439" i="5"/>
  <c r="AQ440" i="5"/>
  <c r="AT440" i="5"/>
  <c r="AQ441" i="5"/>
  <c r="AT441" i="5"/>
  <c r="AQ442" i="5"/>
  <c r="AT442" i="5"/>
  <c r="AL442" i="5" s="1"/>
  <c r="AQ443" i="5"/>
  <c r="AK443" i="5" s="1"/>
  <c r="AT443" i="5"/>
  <c r="AQ444" i="5"/>
  <c r="AT444" i="5"/>
  <c r="AQ445" i="5"/>
  <c r="AT445" i="5"/>
  <c r="AQ446" i="5"/>
  <c r="AT446" i="5"/>
  <c r="AQ447" i="5"/>
  <c r="AT447" i="5"/>
  <c r="AQ448" i="5"/>
  <c r="AT448" i="5"/>
  <c r="AQ449" i="5"/>
  <c r="AT449" i="5"/>
  <c r="AQ450" i="5"/>
  <c r="AT450" i="5"/>
  <c r="AK450" i="5" s="1"/>
  <c r="AQ451" i="5"/>
  <c r="AT451" i="5"/>
  <c r="AQ452" i="5"/>
  <c r="AT452" i="5"/>
  <c r="AQ453" i="5"/>
  <c r="AT453" i="5"/>
  <c r="AQ454" i="5"/>
  <c r="AT454" i="5"/>
  <c r="AK454" i="5" s="1"/>
  <c r="AQ455" i="5"/>
  <c r="AT455" i="5"/>
  <c r="AQ456" i="5"/>
  <c r="AT456" i="5"/>
  <c r="AQ457" i="5"/>
  <c r="AT457" i="5"/>
  <c r="AQ458" i="5"/>
  <c r="AT458" i="5"/>
  <c r="AL458" i="5" s="1"/>
  <c r="AQ459" i="5"/>
  <c r="AT459" i="5"/>
  <c r="AQ460" i="5"/>
  <c r="AT460" i="5"/>
  <c r="AQ461" i="5"/>
  <c r="AT461" i="5"/>
  <c r="AQ462" i="5"/>
  <c r="AT462" i="5"/>
  <c r="AQ463" i="5"/>
  <c r="AK463" i="5" s="1"/>
  <c r="AT463" i="5"/>
  <c r="AQ464" i="5"/>
  <c r="AT464" i="5"/>
  <c r="AQ465" i="5"/>
  <c r="AT465" i="5"/>
  <c r="AQ466" i="5"/>
  <c r="AT466" i="5"/>
  <c r="AL466" i="5" s="1"/>
  <c r="AQ467" i="5"/>
  <c r="AK467" i="5" s="1"/>
  <c r="AT467" i="5"/>
  <c r="AQ468" i="5"/>
  <c r="AT468" i="5"/>
  <c r="AQ469" i="5"/>
  <c r="AT469" i="5"/>
  <c r="AQ470" i="5"/>
  <c r="AT470" i="5"/>
  <c r="AQ471" i="5"/>
  <c r="AT471" i="5"/>
  <c r="AQ472" i="5"/>
  <c r="AT472" i="5"/>
  <c r="AQ473" i="5"/>
  <c r="AT473" i="5"/>
  <c r="AQ474" i="5"/>
  <c r="AT474" i="5"/>
  <c r="AQ475" i="5"/>
  <c r="AT475" i="5"/>
  <c r="AQ476" i="5"/>
  <c r="AT476" i="5"/>
  <c r="AQ477" i="5"/>
  <c r="AT477" i="5"/>
  <c r="AQ478" i="5"/>
  <c r="AT478" i="5"/>
  <c r="AQ479" i="5"/>
  <c r="AK479" i="5" s="1"/>
  <c r="AT479" i="5"/>
  <c r="AQ480" i="5"/>
  <c r="AT480" i="5"/>
  <c r="AQ481" i="5"/>
  <c r="AT481" i="5"/>
  <c r="AQ482" i="5"/>
  <c r="AT482" i="5"/>
  <c r="AK482" i="5" s="1"/>
  <c r="AQ483" i="5"/>
  <c r="AT483" i="5"/>
  <c r="AQ484" i="5"/>
  <c r="AT484" i="5"/>
  <c r="AQ485" i="5"/>
  <c r="AT485" i="5"/>
  <c r="AQ486" i="5"/>
  <c r="AT486" i="5"/>
  <c r="AL486" i="5" s="1"/>
  <c r="AQ487" i="5"/>
  <c r="AT487" i="5"/>
  <c r="AQ488" i="5"/>
  <c r="AT488" i="5"/>
  <c r="AQ489" i="5"/>
  <c r="AT489" i="5"/>
  <c r="AQ490" i="5"/>
  <c r="AT490" i="5"/>
  <c r="AQ491" i="5"/>
  <c r="AK491" i="5" s="1"/>
  <c r="AT491" i="5"/>
  <c r="AQ492" i="5"/>
  <c r="AT492" i="5"/>
  <c r="AQ493" i="5"/>
  <c r="AT493" i="5"/>
  <c r="AQ494" i="5"/>
  <c r="AT494" i="5"/>
  <c r="AL494" i="5" s="1"/>
  <c r="AQ495" i="5"/>
  <c r="AT495" i="5"/>
  <c r="AQ496" i="5"/>
  <c r="AT496" i="5"/>
  <c r="AQ497" i="5"/>
  <c r="AT497" i="5"/>
  <c r="AQ498" i="5"/>
  <c r="AT498" i="5"/>
  <c r="AQ499" i="5"/>
  <c r="AT499" i="5"/>
  <c r="AQ500" i="5"/>
  <c r="AT500" i="5"/>
  <c r="AQ501" i="5"/>
  <c r="AT501" i="5"/>
  <c r="AQ502" i="5"/>
  <c r="AT502" i="5"/>
  <c r="AK502" i="5" s="1"/>
  <c r="AQ503" i="5"/>
  <c r="AT503" i="5"/>
  <c r="AQ504" i="5"/>
  <c r="AT504" i="5"/>
  <c r="AQ505" i="5"/>
  <c r="AT505" i="5"/>
  <c r="AQ506" i="5"/>
  <c r="AT506" i="5"/>
  <c r="AL506" i="5" s="1"/>
  <c r="AQ507" i="5"/>
  <c r="AT507" i="5"/>
  <c r="AQ508" i="5"/>
  <c r="AT508" i="5"/>
  <c r="AQ509" i="5"/>
  <c r="AT509" i="5"/>
  <c r="AQ510" i="5"/>
  <c r="AT510" i="5"/>
  <c r="AL510" i="5" s="1"/>
  <c r="AQ511" i="5"/>
  <c r="AT511" i="5"/>
  <c r="AQ512" i="5"/>
  <c r="AT512" i="5"/>
  <c r="AQ513" i="5"/>
  <c r="AT513" i="5"/>
  <c r="AQ514" i="5"/>
  <c r="AT514" i="5"/>
  <c r="AQ515" i="5"/>
  <c r="AT515" i="5"/>
  <c r="AQ516" i="5"/>
  <c r="AT516" i="5"/>
  <c r="AQ517" i="5"/>
  <c r="AT517" i="5"/>
  <c r="AQ518" i="5"/>
  <c r="AT518" i="5"/>
  <c r="AQ519" i="5"/>
  <c r="AT519" i="5"/>
  <c r="AQ520" i="5"/>
  <c r="AT520" i="5"/>
  <c r="AQ521" i="5"/>
  <c r="AT521" i="5"/>
  <c r="AQ522" i="5"/>
  <c r="AT522" i="5"/>
  <c r="AQ523" i="5"/>
  <c r="AT523" i="5"/>
  <c r="AQ524" i="5"/>
  <c r="AT524" i="5"/>
  <c r="AQ525" i="5"/>
  <c r="AT525" i="5"/>
  <c r="AQ526" i="5"/>
  <c r="AT526" i="5"/>
  <c r="AK526" i="5" s="1"/>
  <c r="AQ527" i="5"/>
  <c r="AT527" i="5"/>
  <c r="AQ528" i="5"/>
  <c r="AT528" i="5"/>
  <c r="AQ529" i="5"/>
  <c r="AT529" i="5"/>
  <c r="AQ530" i="5"/>
  <c r="AT530" i="5"/>
  <c r="AL530" i="5" s="1"/>
  <c r="AQ531" i="5"/>
  <c r="AT531" i="5"/>
  <c r="AQ532" i="5"/>
  <c r="AT532" i="5"/>
  <c r="AQ533" i="5"/>
  <c r="AT533" i="5"/>
  <c r="AQ534" i="5"/>
  <c r="AT534" i="5"/>
  <c r="AQ535" i="5"/>
  <c r="AT535" i="5"/>
  <c r="AQ536" i="5"/>
  <c r="AT536" i="5"/>
  <c r="AQ537" i="5"/>
  <c r="AT537" i="5"/>
  <c r="AQ538" i="5"/>
  <c r="AT538" i="5"/>
  <c r="AQ539" i="5"/>
  <c r="AT539" i="5"/>
  <c r="AQ540" i="5"/>
  <c r="AT540" i="5"/>
  <c r="AQ541" i="5"/>
  <c r="AT541" i="5"/>
  <c r="AQ542" i="5"/>
  <c r="AT542" i="5"/>
  <c r="AQ543" i="5"/>
  <c r="AT543" i="5"/>
  <c r="AQ544" i="5"/>
  <c r="AT544" i="5"/>
  <c r="AQ545" i="5"/>
  <c r="AT545" i="5"/>
  <c r="AQ546" i="5"/>
  <c r="AT546" i="5"/>
  <c r="AQ547" i="5"/>
  <c r="AT547" i="5"/>
  <c r="AQ548" i="5"/>
  <c r="AT548" i="5"/>
  <c r="AQ549" i="5"/>
  <c r="AT549" i="5"/>
  <c r="AQ550" i="5"/>
  <c r="AT550" i="5"/>
  <c r="AK550" i="5" s="1"/>
  <c r="AQ551" i="5"/>
  <c r="AT551" i="5"/>
  <c r="AQ552" i="5"/>
  <c r="AT552" i="5"/>
  <c r="AQ553" i="5"/>
  <c r="AT553" i="5"/>
  <c r="AQ554" i="5"/>
  <c r="AT554" i="5"/>
  <c r="AL554" i="5" s="1"/>
  <c r="AQ555" i="5"/>
  <c r="AT555" i="5"/>
  <c r="AQ556" i="5"/>
  <c r="AT556" i="5"/>
  <c r="AQ557" i="5"/>
  <c r="AT557" i="5"/>
  <c r="AQ558" i="5"/>
  <c r="AT558" i="5"/>
  <c r="AQ559" i="5"/>
  <c r="AT559" i="5"/>
  <c r="AQ560" i="5"/>
  <c r="AT560" i="5"/>
  <c r="AQ561" i="5"/>
  <c r="AT561" i="5"/>
  <c r="AQ562" i="5"/>
  <c r="AT562" i="5"/>
  <c r="AQ563" i="5"/>
  <c r="AT563" i="5"/>
  <c r="AQ564" i="5"/>
  <c r="AT564" i="5"/>
  <c r="AQ565" i="5"/>
  <c r="AT565" i="5"/>
  <c r="AQ566" i="5"/>
  <c r="AT566" i="5"/>
  <c r="AK566" i="5" s="1"/>
  <c r="AQ567" i="5"/>
  <c r="AT567" i="5"/>
  <c r="AQ568" i="5"/>
  <c r="AT568" i="5"/>
  <c r="AQ569" i="5"/>
  <c r="AT569" i="5"/>
  <c r="AQ570" i="5"/>
  <c r="AT570" i="5"/>
  <c r="AL570" i="5" s="1"/>
  <c r="AQ571" i="5"/>
  <c r="AT571" i="5"/>
  <c r="AQ572" i="5"/>
  <c r="AT572" i="5"/>
  <c r="AQ573" i="5"/>
  <c r="AT573" i="5"/>
  <c r="AQ574" i="5"/>
  <c r="AT574" i="5"/>
  <c r="AQ575" i="5"/>
  <c r="AT575" i="5"/>
  <c r="AQ576" i="5"/>
  <c r="AT576" i="5"/>
  <c r="AQ577" i="5"/>
  <c r="AT577" i="5"/>
  <c r="AQ578" i="5"/>
  <c r="AT578" i="5"/>
  <c r="AQ579" i="5"/>
  <c r="AT579" i="5"/>
  <c r="AQ580" i="5"/>
  <c r="AT580" i="5"/>
  <c r="AQ581" i="5"/>
  <c r="AT581" i="5"/>
  <c r="AQ582" i="5"/>
  <c r="AT582" i="5"/>
  <c r="AK582" i="5" s="1"/>
  <c r="AQ583" i="5"/>
  <c r="AT583" i="5"/>
  <c r="AQ584" i="5"/>
  <c r="AT584" i="5"/>
  <c r="AQ585" i="5"/>
  <c r="AT585" i="5"/>
  <c r="AQ586" i="5"/>
  <c r="AT586" i="5"/>
  <c r="AL586" i="5" s="1"/>
  <c r="AQ587" i="5"/>
  <c r="AT587" i="5"/>
  <c r="AQ588" i="5"/>
  <c r="AT588" i="5"/>
  <c r="AQ589" i="5"/>
  <c r="AT589" i="5"/>
  <c r="AQ590" i="5"/>
  <c r="AT590" i="5"/>
  <c r="AQ591" i="5"/>
  <c r="AT591" i="5"/>
  <c r="AQ592" i="5"/>
  <c r="AT592" i="5"/>
  <c r="AQ593" i="5"/>
  <c r="AT593" i="5"/>
  <c r="AQ594" i="5"/>
  <c r="AT594" i="5"/>
  <c r="AL594" i="5" s="1"/>
  <c r="AQ595" i="5"/>
  <c r="AT595" i="5"/>
  <c r="AQ596" i="5"/>
  <c r="AT596" i="5"/>
  <c r="AQ597" i="5"/>
  <c r="AT597" i="5"/>
  <c r="AQ598" i="5"/>
  <c r="AT598" i="5"/>
  <c r="AQ599" i="5"/>
  <c r="AT599" i="5"/>
  <c r="AQ600" i="5"/>
  <c r="AT600" i="5"/>
  <c r="AQ601" i="5"/>
  <c r="AT601" i="5"/>
  <c r="AQ602" i="5"/>
  <c r="AT602" i="5"/>
  <c r="AQ603" i="5"/>
  <c r="AT603" i="5"/>
  <c r="AQ604" i="5"/>
  <c r="AT604" i="5"/>
  <c r="AQ605" i="5"/>
  <c r="AT605" i="5"/>
  <c r="AQ606" i="5"/>
  <c r="AT606" i="5"/>
  <c r="AQ607" i="5"/>
  <c r="AT607" i="5"/>
  <c r="AQ608" i="5"/>
  <c r="AT608" i="5"/>
  <c r="AQ609" i="5"/>
  <c r="AT609" i="5"/>
  <c r="AQ610" i="5"/>
  <c r="AT610" i="5"/>
  <c r="AQ611" i="5"/>
  <c r="AT611" i="5"/>
  <c r="AQ612" i="5"/>
  <c r="AT612" i="5"/>
  <c r="AQ613" i="5"/>
  <c r="AT613" i="5"/>
  <c r="AQ614" i="5"/>
  <c r="AT614" i="5"/>
  <c r="AQ615" i="5"/>
  <c r="AT615" i="5"/>
  <c r="AQ616" i="5"/>
  <c r="AT616" i="5"/>
  <c r="AQ617" i="5"/>
  <c r="AT617" i="5"/>
  <c r="AQ618" i="5"/>
  <c r="AT618" i="5"/>
  <c r="AQ619" i="5"/>
  <c r="AT619" i="5"/>
  <c r="AQ620" i="5"/>
  <c r="AT620" i="5"/>
  <c r="AQ621" i="5"/>
  <c r="AT621" i="5"/>
  <c r="AQ622" i="5"/>
  <c r="AT622" i="5"/>
  <c r="AL622" i="5" s="1"/>
  <c r="AQ623" i="5"/>
  <c r="AT623" i="5"/>
  <c r="AQ624" i="5"/>
  <c r="AT624" i="5"/>
  <c r="AQ625" i="5"/>
  <c r="AT625" i="5"/>
  <c r="AQ626" i="5"/>
  <c r="AT626" i="5"/>
  <c r="AQ627" i="5"/>
  <c r="AT627" i="5"/>
  <c r="AQ628" i="5"/>
  <c r="AT628" i="5"/>
  <c r="AQ629" i="5"/>
  <c r="AT629" i="5"/>
  <c r="AQ630" i="5"/>
  <c r="AT630" i="5"/>
  <c r="AQ631" i="5"/>
  <c r="AT631" i="5"/>
  <c r="AQ632" i="5"/>
  <c r="AT632" i="5"/>
  <c r="AQ633" i="5"/>
  <c r="AT633" i="5"/>
  <c r="AQ634" i="5"/>
  <c r="AT634" i="5"/>
  <c r="AQ635" i="5"/>
  <c r="AT635" i="5"/>
  <c r="AQ636" i="5"/>
  <c r="AT636" i="5"/>
  <c r="AQ637" i="5"/>
  <c r="AT637" i="5"/>
  <c r="AQ638" i="5"/>
  <c r="AT638" i="5"/>
  <c r="AQ639" i="5"/>
  <c r="AT639" i="5"/>
  <c r="AQ640" i="5"/>
  <c r="AT640" i="5"/>
  <c r="AQ641" i="5"/>
  <c r="AT641" i="5"/>
  <c r="AQ642" i="5"/>
  <c r="AT642" i="5"/>
  <c r="AQ643" i="5"/>
  <c r="AT643" i="5"/>
  <c r="AQ644" i="5"/>
  <c r="AT644" i="5"/>
  <c r="AQ645" i="5"/>
  <c r="AT645" i="5"/>
  <c r="AL645" i="5" s="1"/>
  <c r="AQ646" i="5"/>
  <c r="AT646" i="5"/>
  <c r="AQ647" i="5"/>
  <c r="AT647" i="5"/>
  <c r="AQ648" i="5"/>
  <c r="AT648" i="5"/>
  <c r="AQ649" i="5"/>
  <c r="AT649" i="5"/>
  <c r="AQ650" i="5"/>
  <c r="AT650" i="5"/>
  <c r="AQ651" i="5"/>
  <c r="AT651" i="5"/>
  <c r="AQ652" i="5"/>
  <c r="AT652" i="5"/>
  <c r="AQ653" i="5"/>
  <c r="AT653" i="5"/>
  <c r="AQ654" i="5"/>
  <c r="AT654" i="5"/>
  <c r="AQ655" i="5"/>
  <c r="AT655" i="5"/>
  <c r="AQ656" i="5"/>
  <c r="AT656" i="5"/>
  <c r="AQ657" i="5"/>
  <c r="AT657" i="5"/>
  <c r="AQ658" i="5"/>
  <c r="AT658" i="5"/>
  <c r="AL658" i="5" s="1"/>
  <c r="AQ659" i="5"/>
  <c r="AT659" i="5"/>
  <c r="AQ660" i="5"/>
  <c r="AT660" i="5"/>
  <c r="AQ661" i="5"/>
  <c r="AT661" i="5"/>
  <c r="AQ662" i="5"/>
  <c r="AT662" i="5"/>
  <c r="AQ663" i="5"/>
  <c r="AT663" i="5"/>
  <c r="AQ664" i="5"/>
  <c r="AT664" i="5"/>
  <c r="AQ665" i="5"/>
  <c r="AT665" i="5"/>
  <c r="AQ666" i="5"/>
  <c r="AT666" i="5"/>
  <c r="AQ667" i="5"/>
  <c r="AT667" i="5"/>
  <c r="AQ668" i="5"/>
  <c r="AT668" i="5"/>
  <c r="AQ669" i="5"/>
  <c r="AT669" i="5"/>
  <c r="AQ670" i="5"/>
  <c r="AT670" i="5"/>
  <c r="AQ671" i="5"/>
  <c r="AT671" i="5"/>
  <c r="AQ672" i="5"/>
  <c r="AT672" i="5"/>
  <c r="AQ673" i="5"/>
  <c r="AT673" i="5"/>
  <c r="AQ674" i="5"/>
  <c r="AT674" i="5"/>
  <c r="AL674" i="5" s="1"/>
  <c r="AQ675" i="5"/>
  <c r="AT675" i="5"/>
  <c r="AQ676" i="5"/>
  <c r="AT676" i="5"/>
  <c r="AQ677" i="5"/>
  <c r="AT677" i="5"/>
  <c r="AQ678" i="5"/>
  <c r="AT678" i="5"/>
  <c r="AQ679" i="5"/>
  <c r="AT679" i="5"/>
  <c r="AQ680" i="5"/>
  <c r="AT680" i="5"/>
  <c r="AQ681" i="5"/>
  <c r="AT681" i="5"/>
  <c r="AQ682" i="5"/>
  <c r="AT682" i="5"/>
  <c r="AL682" i="5" s="1"/>
  <c r="AQ683" i="5"/>
  <c r="AT683" i="5"/>
  <c r="AQ684" i="5"/>
  <c r="AT684" i="5"/>
  <c r="AQ685" i="5"/>
  <c r="AT685" i="5"/>
  <c r="AQ686" i="5"/>
  <c r="AT686" i="5"/>
  <c r="AQ687" i="5"/>
  <c r="AT687" i="5"/>
  <c r="AQ688" i="5"/>
  <c r="AT688" i="5"/>
  <c r="AQ689" i="5"/>
  <c r="AT689" i="5"/>
  <c r="AQ690" i="5"/>
  <c r="AT690" i="5"/>
  <c r="AL690" i="5" s="1"/>
  <c r="AQ691" i="5"/>
  <c r="AT691" i="5"/>
  <c r="AQ692" i="5"/>
  <c r="AT692" i="5"/>
  <c r="AQ693" i="5"/>
  <c r="AT693" i="5"/>
  <c r="AQ694" i="5"/>
  <c r="AT694" i="5"/>
  <c r="AQ695" i="5"/>
  <c r="AT695" i="5"/>
  <c r="AQ696" i="5"/>
  <c r="AT696" i="5"/>
  <c r="AQ697" i="5"/>
  <c r="AT697" i="5"/>
  <c r="AQ698" i="5"/>
  <c r="AT698" i="5"/>
  <c r="AK698" i="5" s="1"/>
  <c r="AQ699" i="5"/>
  <c r="AK699" i="5" s="1"/>
  <c r="AT699" i="5"/>
  <c r="AQ700" i="5"/>
  <c r="AT700" i="5"/>
  <c r="AQ701" i="5"/>
  <c r="AT701" i="5"/>
  <c r="AQ702" i="5"/>
  <c r="AT702" i="5"/>
  <c r="AL702" i="5" s="1"/>
  <c r="AQ703" i="5"/>
  <c r="AT703" i="5"/>
  <c r="AQ704" i="5"/>
  <c r="AT704" i="5"/>
  <c r="AQ705" i="5"/>
  <c r="AT705" i="5"/>
  <c r="AL705" i="5" s="1"/>
  <c r="AQ706" i="5"/>
  <c r="AT706" i="5"/>
  <c r="AK706" i="5" s="1"/>
  <c r="AQ707" i="5"/>
  <c r="AK707" i="5" s="1"/>
  <c r="AT707" i="5"/>
  <c r="AQ708" i="5"/>
  <c r="AT708" i="5"/>
  <c r="AQ709" i="5"/>
  <c r="AT709" i="5"/>
  <c r="AQ710" i="5"/>
  <c r="AT710" i="5"/>
  <c r="AL710" i="5" s="1"/>
  <c r="AQ711" i="5"/>
  <c r="AL711" i="5" s="1"/>
  <c r="AT711" i="5"/>
  <c r="AQ712" i="5"/>
  <c r="AT712" i="5"/>
  <c r="AQ713" i="5"/>
  <c r="AT713" i="5"/>
  <c r="AK713" i="5" s="1"/>
  <c r="AQ714" i="5"/>
  <c r="AT714" i="5"/>
  <c r="AL714" i="5" s="1"/>
  <c r="AQ715" i="5"/>
  <c r="AL715" i="5" s="1"/>
  <c r="AT715" i="5"/>
  <c r="AQ716" i="5"/>
  <c r="AT716" i="5"/>
  <c r="AQ717" i="5"/>
  <c r="AT717" i="5"/>
  <c r="AL717" i="5" s="1"/>
  <c r="AQ718" i="5"/>
  <c r="AK718" i="5" s="1"/>
  <c r="AT718" i="5"/>
  <c r="AL718" i="5" s="1"/>
  <c r="AQ719" i="5"/>
  <c r="AT719" i="5"/>
  <c r="AQ720" i="5"/>
  <c r="AT720" i="5"/>
  <c r="AQ721" i="5"/>
  <c r="AT721" i="5"/>
  <c r="AK721" i="5" s="1"/>
  <c r="AQ722" i="5"/>
  <c r="AT722" i="5"/>
  <c r="AL722" i="5" s="1"/>
  <c r="AQ723" i="5"/>
  <c r="AT723" i="5"/>
  <c r="AQ724" i="5"/>
  <c r="AT724" i="5"/>
  <c r="AQ725" i="5"/>
  <c r="AT725" i="5"/>
  <c r="AQ726" i="5"/>
  <c r="AT726" i="5"/>
  <c r="AQ727" i="5"/>
  <c r="AT727" i="5"/>
  <c r="AQ728" i="5"/>
  <c r="AT728" i="5"/>
  <c r="AQ729" i="5"/>
  <c r="AT729" i="5"/>
  <c r="AQ730" i="5"/>
  <c r="AT730" i="5"/>
  <c r="AK730" i="5" s="1"/>
  <c r="AQ731" i="5"/>
  <c r="AT731" i="5"/>
  <c r="AQ732" i="5"/>
  <c r="AT732" i="5"/>
  <c r="AQ733" i="5"/>
  <c r="AT733" i="5"/>
  <c r="AQ734" i="5"/>
  <c r="AT734" i="5"/>
  <c r="AQ735" i="5"/>
  <c r="AT735" i="5"/>
  <c r="AQ736" i="5"/>
  <c r="AT736" i="5"/>
  <c r="AQ737" i="5"/>
  <c r="AT737" i="5"/>
  <c r="AQ738" i="5"/>
  <c r="AT738" i="5"/>
  <c r="AQ739" i="5"/>
  <c r="AT739" i="5"/>
  <c r="AQ740" i="5"/>
  <c r="AT740" i="5"/>
  <c r="AQ741" i="5"/>
  <c r="AT741" i="5"/>
  <c r="AQ742" i="5"/>
  <c r="AT742" i="5"/>
  <c r="AK742" i="5" s="1"/>
  <c r="AQ743" i="5"/>
  <c r="AT743" i="5"/>
  <c r="AQ744" i="5"/>
  <c r="AT744" i="5"/>
  <c r="AQ745" i="5"/>
  <c r="AT745" i="5"/>
  <c r="AQ746" i="5"/>
  <c r="AT746" i="5"/>
  <c r="AL746" i="5" s="1"/>
  <c r="AQ747" i="5"/>
  <c r="AT747" i="5"/>
  <c r="AQ748" i="5"/>
  <c r="AT748" i="5"/>
  <c r="AQ749" i="5"/>
  <c r="AT749" i="5"/>
  <c r="AQ750" i="5"/>
  <c r="AT750" i="5"/>
  <c r="AQ751" i="5"/>
  <c r="AT751" i="5"/>
  <c r="AQ752" i="5"/>
  <c r="AT752" i="5"/>
  <c r="AQ753" i="5"/>
  <c r="AT753" i="5"/>
  <c r="AQ754" i="5"/>
  <c r="AT754" i="5"/>
  <c r="AQ755" i="5"/>
  <c r="AT755" i="5"/>
  <c r="AQ756" i="5"/>
  <c r="AT756" i="5"/>
  <c r="AQ757" i="5"/>
  <c r="AT757" i="5"/>
  <c r="AQ758" i="5"/>
  <c r="AT758" i="5"/>
  <c r="AK758" i="5" s="1"/>
  <c r="AQ759" i="5"/>
  <c r="AT759" i="5"/>
  <c r="AQ760" i="5"/>
  <c r="AT760" i="5"/>
  <c r="AQ761" i="5"/>
  <c r="AT761" i="5"/>
  <c r="AQ762" i="5"/>
  <c r="AT762" i="5"/>
  <c r="AL762" i="5" s="1"/>
  <c r="AQ763" i="5"/>
  <c r="AT763" i="5"/>
  <c r="AQ764" i="5"/>
  <c r="AT764" i="5"/>
  <c r="AQ765" i="5"/>
  <c r="AT765" i="5"/>
  <c r="AQ766" i="5"/>
  <c r="AT766" i="5"/>
  <c r="AQ767" i="5"/>
  <c r="AT767" i="5"/>
  <c r="AQ768" i="5"/>
  <c r="AT768" i="5"/>
  <c r="AQ769" i="5"/>
  <c r="AT769" i="5"/>
  <c r="AQ770" i="5"/>
  <c r="AT770" i="5"/>
  <c r="AQ771" i="5"/>
  <c r="AT771" i="5"/>
  <c r="AQ772" i="5"/>
  <c r="AT772" i="5"/>
  <c r="AQ773" i="5"/>
  <c r="AT773" i="5"/>
  <c r="AQ774" i="5"/>
  <c r="AT774" i="5"/>
  <c r="AK774" i="5" s="1"/>
  <c r="AQ775" i="5"/>
  <c r="AT775" i="5"/>
  <c r="AQ776" i="5"/>
  <c r="AT776" i="5"/>
  <c r="AQ777" i="5"/>
  <c r="AT777" i="5"/>
  <c r="AQ778" i="5"/>
  <c r="AT778" i="5"/>
  <c r="AL778" i="5" s="1"/>
  <c r="AQ779" i="5"/>
  <c r="AT779" i="5"/>
  <c r="AQ780" i="5"/>
  <c r="AT780" i="5"/>
  <c r="AQ781" i="5"/>
  <c r="AT781" i="5"/>
  <c r="AQ782" i="5"/>
  <c r="AT782" i="5"/>
  <c r="AQ783" i="5"/>
  <c r="AT783" i="5"/>
  <c r="AQ784" i="5"/>
  <c r="AT784" i="5"/>
  <c r="AQ785" i="5"/>
  <c r="AT785" i="5"/>
  <c r="AQ786" i="5"/>
  <c r="AT786" i="5"/>
  <c r="AQ787" i="5"/>
  <c r="AT787" i="5"/>
  <c r="AQ788" i="5"/>
  <c r="AL788" i="5" s="1"/>
  <c r="AT788" i="5"/>
  <c r="AQ789" i="5"/>
  <c r="AT789" i="5"/>
  <c r="AQ790" i="5"/>
  <c r="AT790" i="5"/>
  <c r="AK790" i="5" s="1"/>
  <c r="AQ791" i="5"/>
  <c r="AT791" i="5"/>
  <c r="AQ792" i="5"/>
  <c r="AK792" i="5" s="1"/>
  <c r="AT792" i="5"/>
  <c r="AQ793" i="5"/>
  <c r="AT793" i="5"/>
  <c r="AQ794" i="5"/>
  <c r="AT794" i="5"/>
  <c r="AL794" i="5" s="1"/>
  <c r="AQ795" i="5"/>
  <c r="AT795" i="5"/>
  <c r="AQ796" i="5"/>
  <c r="AK796" i="5" s="1"/>
  <c r="AT796" i="5"/>
  <c r="AQ797" i="5"/>
  <c r="AT797" i="5"/>
  <c r="AQ798" i="5"/>
  <c r="AT798" i="5"/>
  <c r="AK798" i="5" s="1"/>
  <c r="AQ799" i="5"/>
  <c r="AT799" i="5"/>
  <c r="AQ800" i="5"/>
  <c r="AT800" i="5"/>
  <c r="AQ801" i="5"/>
  <c r="AT801" i="5"/>
  <c r="AQ802" i="5"/>
  <c r="AT802" i="5"/>
  <c r="AQ803" i="5"/>
  <c r="AT803" i="5"/>
  <c r="AQ804" i="5"/>
  <c r="AL804" i="5" s="1"/>
  <c r="AT804" i="5"/>
  <c r="AQ805" i="5"/>
  <c r="AT805" i="5"/>
  <c r="AQ806" i="5"/>
  <c r="AT806" i="5"/>
  <c r="AL806" i="5" s="1"/>
  <c r="AQ807" i="5"/>
  <c r="AT807" i="5"/>
  <c r="AQ808" i="5"/>
  <c r="AT808" i="5"/>
  <c r="AQ809" i="5"/>
  <c r="AT809" i="5"/>
  <c r="AQ810" i="5"/>
  <c r="AT810" i="5"/>
  <c r="AQ811" i="5"/>
  <c r="AT811" i="5"/>
  <c r="AQ812" i="5"/>
  <c r="AT812" i="5"/>
  <c r="AQ813" i="5"/>
  <c r="AT813" i="5"/>
  <c r="AQ814" i="5"/>
  <c r="AT814" i="5"/>
  <c r="AK814" i="5" s="1"/>
  <c r="AQ815" i="5"/>
  <c r="AT815" i="5"/>
  <c r="AQ816" i="5"/>
  <c r="AT816" i="5"/>
  <c r="AQ817" i="5"/>
  <c r="AT817" i="5"/>
  <c r="AQ818" i="5"/>
  <c r="AT818" i="5"/>
  <c r="AQ819" i="5"/>
  <c r="AT819" i="5"/>
  <c r="AQ820" i="5"/>
  <c r="AT820" i="5"/>
  <c r="AL696" i="5"/>
  <c r="AK697" i="5"/>
  <c r="AL697" i="5"/>
  <c r="AL701" i="5"/>
  <c r="AL703" i="5"/>
  <c r="AK709" i="5"/>
  <c r="AL709" i="5"/>
  <c r="AK714" i="5"/>
  <c r="AL716" i="5"/>
  <c r="AL720" i="5"/>
  <c r="AL721" i="5"/>
  <c r="AL482" i="5"/>
  <c r="AK483" i="5"/>
  <c r="AL483" i="5"/>
  <c r="AL485" i="5"/>
  <c r="AK487" i="5"/>
  <c r="AL487" i="5"/>
  <c r="AK488" i="5"/>
  <c r="AL488" i="5"/>
  <c r="AK489" i="5"/>
  <c r="AL489" i="5"/>
  <c r="AK490" i="5"/>
  <c r="AL490" i="5"/>
  <c r="AL491" i="5"/>
  <c r="AK493" i="5"/>
  <c r="AL493" i="5"/>
  <c r="AK494" i="5"/>
  <c r="AK495" i="5"/>
  <c r="AL495" i="5"/>
  <c r="AK496" i="5"/>
  <c r="AK497" i="5"/>
  <c r="AL497" i="5"/>
  <c r="AK446" i="5"/>
  <c r="AL446" i="5"/>
  <c r="AK447" i="5"/>
  <c r="AL447" i="5"/>
  <c r="AL448" i="5"/>
  <c r="AK449" i="5"/>
  <c r="AL449" i="5"/>
  <c r="AL450" i="5"/>
  <c r="AK451" i="5"/>
  <c r="AL451" i="5"/>
  <c r="AK453" i="5"/>
  <c r="AL453" i="5"/>
  <c r="AK455" i="5"/>
  <c r="AL455" i="5"/>
  <c r="AK457" i="5"/>
  <c r="AL457" i="5"/>
  <c r="AK458" i="5"/>
  <c r="AK459" i="5"/>
  <c r="AL459" i="5"/>
  <c r="AK460" i="5"/>
  <c r="AL460" i="5"/>
  <c r="AK461" i="5"/>
  <c r="AL461" i="5"/>
  <c r="AL462" i="5"/>
  <c r="AL463" i="5"/>
  <c r="AL465" i="5"/>
  <c r="AL467" i="5"/>
  <c r="AL468" i="5"/>
  <c r="AK469" i="5"/>
  <c r="AL469" i="5"/>
  <c r="AL470" i="5"/>
  <c r="AL471" i="5"/>
  <c r="AK473" i="5"/>
  <c r="AL473" i="5"/>
  <c r="AK474" i="5"/>
  <c r="AL474" i="5"/>
  <c r="AK477" i="5"/>
  <c r="AL477" i="5"/>
  <c r="AL478" i="5"/>
  <c r="AL479" i="5"/>
  <c r="AL480" i="5"/>
  <c r="AK481" i="5"/>
  <c r="AL481" i="5"/>
  <c r="B12" i="5"/>
  <c r="F21" i="7" s="1"/>
  <c r="AL443" i="5"/>
  <c r="AL413" i="5"/>
  <c r="AL435" i="5"/>
  <c r="AK186" i="5"/>
  <c r="B6" i="5"/>
  <c r="E4" i="5" s="1"/>
  <c r="B10" i="5"/>
  <c r="F12" i="7" s="1"/>
  <c r="B11" i="5"/>
  <c r="F14" i="7"/>
  <c r="AL80" i="5"/>
  <c r="AL86" i="5"/>
  <c r="AL87" i="5"/>
  <c r="AL142" i="5"/>
  <c r="AL149" i="5"/>
  <c r="AL315" i="5"/>
  <c r="AL323" i="5"/>
  <c r="AL378" i="5"/>
  <c r="AL385" i="5"/>
  <c r="AL514" i="5"/>
  <c r="AK519" i="5"/>
  <c r="AL542" i="5"/>
  <c r="AK546" i="5"/>
  <c r="AK547" i="5"/>
  <c r="AK591" i="5"/>
  <c r="AK648" i="5"/>
  <c r="AK649" i="5"/>
  <c r="AL649" i="5"/>
  <c r="AL680" i="5"/>
  <c r="AK799" i="5"/>
  <c r="AK801" i="5"/>
  <c r="AL801" i="5"/>
  <c r="AL500" i="5"/>
  <c r="AK501" i="5"/>
  <c r="AL501" i="5"/>
  <c r="AK505" i="5"/>
  <c r="AL505" i="5"/>
  <c r="AL509" i="5"/>
  <c r="AL512" i="5"/>
  <c r="AL513" i="5"/>
  <c r="AL517" i="5"/>
  <c r="AK518" i="5"/>
  <c r="AL518" i="5"/>
  <c r="AK521" i="5"/>
  <c r="AL521" i="5"/>
  <c r="AK522" i="5"/>
  <c r="AL522" i="5"/>
  <c r="AL524" i="5"/>
  <c r="AK525" i="5"/>
  <c r="AL525" i="5"/>
  <c r="AL526" i="5"/>
  <c r="AK529" i="5"/>
  <c r="AL529" i="5"/>
  <c r="AK530" i="5"/>
  <c r="AL531" i="5"/>
  <c r="AK533" i="5"/>
  <c r="AL533" i="5"/>
  <c r="AL534" i="5"/>
  <c r="AL535" i="5"/>
  <c r="AK537" i="5"/>
  <c r="AL537" i="5"/>
  <c r="AK540" i="5"/>
  <c r="AL540" i="5"/>
  <c r="AK541" i="5"/>
  <c r="AL541" i="5"/>
  <c r="AK545" i="5"/>
  <c r="AL545" i="5"/>
  <c r="AK549" i="5"/>
  <c r="AL549" i="5"/>
  <c r="AL550" i="5"/>
  <c r="AK553" i="5"/>
  <c r="AL553" i="5"/>
  <c r="AK554" i="5"/>
  <c r="AL555" i="5"/>
  <c r="AK557" i="5"/>
  <c r="AL557" i="5"/>
  <c r="AK558" i="5"/>
  <c r="AL558" i="5"/>
  <c r="AK561" i="5"/>
  <c r="AL561" i="5"/>
  <c r="AK562" i="5"/>
  <c r="AL562" i="5"/>
  <c r="AK565" i="5"/>
  <c r="AL565" i="5"/>
  <c r="AL566" i="5"/>
  <c r="AK569" i="5"/>
  <c r="AL569" i="5"/>
  <c r="AK570" i="5"/>
  <c r="AL571" i="5"/>
  <c r="AK573" i="5"/>
  <c r="AL573" i="5"/>
  <c r="AK574" i="5"/>
  <c r="AL574" i="5"/>
  <c r="AK576" i="5"/>
  <c r="AK578" i="5"/>
  <c r="AL578" i="5"/>
  <c r="AL580" i="5"/>
  <c r="AK581" i="5"/>
  <c r="AL581" i="5"/>
  <c r="AL582" i="5"/>
  <c r="AK585" i="5"/>
  <c r="AL585" i="5"/>
  <c r="AK586" i="5"/>
  <c r="AL587" i="5"/>
  <c r="AK589" i="5"/>
  <c r="AL589" i="5"/>
  <c r="AK590" i="5"/>
  <c r="AL590" i="5"/>
  <c r="AK593" i="5"/>
  <c r="AL593" i="5"/>
  <c r="AK595" i="5"/>
  <c r="AL595" i="5"/>
  <c r="AK597" i="5"/>
  <c r="AL597" i="5"/>
  <c r="AL598" i="5"/>
  <c r="AL599" i="5"/>
  <c r="AK601" i="5"/>
  <c r="AL601" i="5"/>
  <c r="AL602" i="5"/>
  <c r="AK603" i="5"/>
  <c r="AL604" i="5"/>
  <c r="AK605" i="5"/>
  <c r="AL605" i="5"/>
  <c r="AL606" i="5"/>
  <c r="AK609" i="5"/>
  <c r="AL609" i="5"/>
  <c r="AL612" i="5"/>
  <c r="AL613" i="5"/>
  <c r="AL617" i="5"/>
  <c r="AL619" i="5"/>
  <c r="AL620" i="5"/>
  <c r="AL621" i="5"/>
  <c r="AK622" i="5"/>
  <c r="AK624" i="5"/>
  <c r="AL624" i="5"/>
  <c r="AK625" i="5"/>
  <c r="AL625" i="5"/>
  <c r="AK626" i="5"/>
  <c r="AL626" i="5"/>
  <c r="AK628" i="5"/>
  <c r="AL628" i="5"/>
  <c r="AK629" i="5"/>
  <c r="AL629" i="5"/>
  <c r="AK630" i="5"/>
  <c r="AL630" i="5"/>
  <c r="AL633" i="5"/>
  <c r="AL634" i="5"/>
  <c r="AL637" i="5"/>
  <c r="AK638" i="5"/>
  <c r="AK639" i="5"/>
  <c r="AL641" i="5"/>
  <c r="AL642" i="5"/>
  <c r="AL646" i="5"/>
  <c r="AK647" i="5"/>
  <c r="AL650" i="5"/>
  <c r="AL652" i="5"/>
  <c r="AK653" i="5"/>
  <c r="AL653" i="5"/>
  <c r="AL654" i="5"/>
  <c r="AK655" i="5"/>
  <c r="AK657" i="5"/>
  <c r="AL657" i="5"/>
  <c r="AL659" i="5"/>
  <c r="AL660" i="5"/>
  <c r="AK661" i="5"/>
  <c r="AL661" i="5"/>
  <c r="AL662" i="5"/>
  <c r="AL664" i="5"/>
  <c r="AK665" i="5"/>
  <c r="AL665" i="5"/>
  <c r="AL666" i="5"/>
  <c r="AL668" i="5"/>
  <c r="AK669" i="5"/>
  <c r="AL669" i="5"/>
  <c r="AL670" i="5"/>
  <c r="AK671" i="5"/>
  <c r="AK673" i="5"/>
  <c r="AL673" i="5"/>
  <c r="AL675" i="5"/>
  <c r="AK677" i="5"/>
  <c r="AL677" i="5"/>
  <c r="AL678" i="5"/>
  <c r="AK681" i="5"/>
  <c r="AL681" i="5"/>
  <c r="AK682" i="5"/>
  <c r="AL683" i="5"/>
  <c r="AK685" i="5"/>
  <c r="AL685" i="5"/>
  <c r="AL686" i="5"/>
  <c r="AK689" i="5"/>
  <c r="AL689" i="5"/>
  <c r="AK691" i="5"/>
  <c r="AL691" i="5"/>
  <c r="AK693" i="5"/>
  <c r="AL693" i="5"/>
  <c r="AL694" i="5"/>
  <c r="AL695" i="5"/>
  <c r="AK725" i="5"/>
  <c r="AL725" i="5"/>
  <c r="AK727" i="5"/>
  <c r="AL727" i="5"/>
  <c r="AK729" i="5"/>
  <c r="AL729" i="5"/>
  <c r="AK731" i="5"/>
  <c r="AL731" i="5"/>
  <c r="AK732" i="5"/>
  <c r="AK733" i="5"/>
  <c r="AL733" i="5"/>
  <c r="AL734" i="5"/>
  <c r="AK736" i="5"/>
  <c r="AK737" i="5"/>
  <c r="AL737" i="5"/>
  <c r="AK738" i="5"/>
  <c r="AL738" i="5"/>
  <c r="AL739" i="5"/>
  <c r="AK741" i="5"/>
  <c r="AL741" i="5"/>
  <c r="AL742" i="5"/>
  <c r="AL743" i="5"/>
  <c r="AK745" i="5"/>
  <c r="AL745" i="5"/>
  <c r="AK746" i="5"/>
  <c r="AL747" i="5"/>
  <c r="AL748" i="5"/>
  <c r="AK749" i="5"/>
  <c r="AL749" i="5"/>
  <c r="AK750" i="5"/>
  <c r="AL750" i="5"/>
  <c r="AK752" i="5"/>
  <c r="AL752" i="5"/>
  <c r="AK753" i="5"/>
  <c r="AL753" i="5"/>
  <c r="AK754" i="5"/>
  <c r="AL754" i="5"/>
  <c r="AL755" i="5"/>
  <c r="AL756" i="5"/>
  <c r="AK757" i="5"/>
  <c r="AL757" i="5"/>
  <c r="AL758" i="5"/>
  <c r="AK760" i="5"/>
  <c r="AK761" i="5"/>
  <c r="AL761" i="5"/>
  <c r="AK762" i="5"/>
  <c r="AL763" i="5"/>
  <c r="AK764" i="5"/>
  <c r="AK765" i="5"/>
  <c r="AL765" i="5"/>
  <c r="AK766" i="5"/>
  <c r="AL766" i="5"/>
  <c r="AK769" i="5"/>
  <c r="AL769" i="5"/>
  <c r="AK770" i="5"/>
  <c r="AL770" i="5"/>
  <c r="AL771" i="5"/>
  <c r="AL772" i="5"/>
  <c r="AK773" i="5"/>
  <c r="AL773" i="5"/>
  <c r="AL774" i="5"/>
  <c r="AL775" i="5"/>
  <c r="AK776" i="5"/>
  <c r="AK777" i="5"/>
  <c r="AL777" i="5"/>
  <c r="AK778" i="5"/>
  <c r="AL779" i="5"/>
  <c r="AK781" i="5"/>
  <c r="AL781" i="5"/>
  <c r="AK782" i="5"/>
  <c r="AL782" i="5"/>
  <c r="AK784" i="5"/>
  <c r="AL784" i="5"/>
  <c r="AK785" i="5"/>
  <c r="AL785" i="5"/>
  <c r="AK786" i="5"/>
  <c r="AL786" i="5"/>
  <c r="AL787" i="5"/>
  <c r="AK789" i="5"/>
  <c r="AL789" i="5"/>
  <c r="AL790" i="5"/>
  <c r="AL791" i="5"/>
  <c r="AK793" i="5"/>
  <c r="AL793" i="5"/>
  <c r="AK794" i="5"/>
  <c r="AL795" i="5"/>
  <c r="AL797" i="5"/>
  <c r="AK802" i="5"/>
  <c r="AL802" i="5"/>
  <c r="AK805" i="5"/>
  <c r="AL805" i="5"/>
  <c r="AK808" i="5"/>
  <c r="AK809" i="5"/>
  <c r="AL809" i="5"/>
  <c r="AK810" i="5"/>
  <c r="AK813" i="5"/>
  <c r="AL813" i="5"/>
  <c r="AK815" i="5"/>
  <c r="AK817" i="5"/>
  <c r="AL817" i="5"/>
  <c r="AK818" i="5"/>
  <c r="AL819" i="5"/>
  <c r="AK499" i="5"/>
  <c r="AL499" i="5"/>
  <c r="AL498" i="5"/>
  <c r="AK498" i="5"/>
  <c r="AL107" i="5"/>
  <c r="AL101" i="5"/>
  <c r="AL46" i="5"/>
  <c r="AL410" i="5"/>
  <c r="AL336" i="5"/>
  <c r="AL93" i="5"/>
  <c r="AL431" i="5"/>
  <c r="AL95" i="5"/>
  <c r="AL108" i="5"/>
  <c r="AL40" i="5"/>
  <c r="AL434" i="5"/>
  <c r="AL163" i="5"/>
  <c r="AL170" i="5"/>
  <c r="AL109" i="5"/>
  <c r="AL337" i="5"/>
  <c r="AL399" i="5"/>
  <c r="AL329" i="5"/>
  <c r="AL88" i="5"/>
  <c r="AL157" i="5"/>
  <c r="AL330" i="5"/>
  <c r="AL158" i="5"/>
  <c r="AK143" i="5"/>
  <c r="AL143" i="5"/>
  <c r="AL164" i="5"/>
  <c r="AK165" i="5"/>
  <c r="AL165" i="5"/>
  <c r="AL171" i="5"/>
  <c r="AK317" i="5"/>
  <c r="AL317" i="5"/>
  <c r="AK183" i="5"/>
  <c r="AL183" i="5"/>
  <c r="AK324" i="5"/>
  <c r="AL324" i="5"/>
  <c r="AL331" i="5"/>
  <c r="AK379" i="5"/>
  <c r="AL379" i="5"/>
  <c r="AL393" i="5"/>
  <c r="AK401" i="5"/>
  <c r="AL401" i="5"/>
  <c r="AK394" i="5"/>
  <c r="AL394" i="5"/>
  <c r="AK433" i="5"/>
  <c r="AL433" i="5"/>
  <c r="AL444" i="5"/>
  <c r="F30" i="7"/>
  <c r="AK189" i="5"/>
  <c r="AL189" i="5"/>
  <c r="AK190" i="5"/>
  <c r="AL190" i="5"/>
  <c r="AK191" i="5"/>
  <c r="AL191" i="5"/>
  <c r="AK192" i="5"/>
  <c r="AL192" i="5"/>
  <c r="AK193" i="5"/>
  <c r="AL193" i="5"/>
  <c r="AK194" i="5"/>
  <c r="AL194" i="5"/>
  <c r="AK195" i="5"/>
  <c r="AL195" i="5"/>
  <c r="AK196" i="5"/>
  <c r="AL196" i="5"/>
  <c r="AK197" i="5"/>
  <c r="AL197" i="5"/>
  <c r="AK198" i="5"/>
  <c r="AL198" i="5"/>
  <c r="AK200" i="5"/>
  <c r="AL200" i="5"/>
  <c r="AK201" i="5"/>
  <c r="AL201" i="5"/>
  <c r="AK202" i="5"/>
  <c r="AL202" i="5"/>
  <c r="AK203" i="5"/>
  <c r="AL203" i="5"/>
  <c r="AK204" i="5"/>
  <c r="AL204" i="5"/>
  <c r="AK205" i="5"/>
  <c r="AL205" i="5"/>
  <c r="AK206" i="5"/>
  <c r="AL206" i="5"/>
  <c r="AK207" i="5"/>
  <c r="AL207" i="5"/>
  <c r="AK209" i="5"/>
  <c r="AL209" i="5"/>
  <c r="AK210" i="5"/>
  <c r="AL210" i="5"/>
  <c r="AK212" i="5"/>
  <c r="AL212" i="5"/>
  <c r="AK213" i="5"/>
  <c r="AL213" i="5"/>
  <c r="AK214" i="5"/>
  <c r="AL214" i="5"/>
  <c r="AK215" i="5"/>
  <c r="AL215" i="5"/>
  <c r="AK216" i="5"/>
  <c r="AL216" i="5"/>
  <c r="AK217" i="5"/>
  <c r="AL217" i="5"/>
  <c r="AK218" i="5"/>
  <c r="AL218" i="5"/>
  <c r="AK219" i="5"/>
  <c r="AL219" i="5"/>
  <c r="AK220" i="5"/>
  <c r="AL220" i="5"/>
  <c r="AK221" i="5"/>
  <c r="AL221" i="5"/>
  <c r="AK222" i="5"/>
  <c r="AL222" i="5"/>
  <c r="AK223" i="5"/>
  <c r="AL223" i="5"/>
  <c r="AK224" i="5"/>
  <c r="AL224" i="5"/>
  <c r="AK225" i="5"/>
  <c r="AL225" i="5"/>
  <c r="AK226" i="5"/>
  <c r="AL226" i="5"/>
  <c r="AK227" i="5"/>
  <c r="AL227" i="5"/>
  <c r="AL228" i="5"/>
  <c r="AK229" i="5"/>
  <c r="AL229" i="5"/>
  <c r="AK230" i="5"/>
  <c r="AL230" i="5"/>
  <c r="AK231" i="5"/>
  <c r="AL231" i="5"/>
  <c r="AK233" i="5"/>
  <c r="AL233" i="5"/>
  <c r="AK234" i="5"/>
  <c r="AL234" i="5"/>
  <c r="AK235" i="5"/>
  <c r="AL235" i="5"/>
  <c r="AK237" i="5"/>
  <c r="AL237" i="5"/>
  <c r="AK238" i="5"/>
  <c r="AL238" i="5"/>
  <c r="AK239" i="5"/>
  <c r="AL239" i="5"/>
  <c r="AK240" i="5"/>
  <c r="AL240" i="5"/>
  <c r="AK241" i="5"/>
  <c r="AL241" i="5"/>
  <c r="AK242" i="5"/>
  <c r="AL242" i="5"/>
  <c r="AK243" i="5"/>
  <c r="AL243" i="5"/>
  <c r="AK245" i="5"/>
  <c r="AL245" i="5"/>
  <c r="AK246" i="5"/>
  <c r="AL246" i="5"/>
  <c r="AK247" i="5"/>
  <c r="AL247" i="5"/>
  <c r="AK249" i="5"/>
  <c r="AL249" i="5"/>
  <c r="AK250" i="5"/>
  <c r="AL250" i="5"/>
  <c r="AK251" i="5"/>
  <c r="AL251" i="5"/>
  <c r="AL252" i="5"/>
  <c r="AK253" i="5"/>
  <c r="AL253" i="5"/>
  <c r="AK254" i="5"/>
  <c r="AL254" i="5"/>
  <c r="AK255" i="5"/>
  <c r="AL255" i="5"/>
  <c r="AK257" i="5"/>
  <c r="AL257" i="5"/>
  <c r="AK258" i="5"/>
  <c r="AL258" i="5"/>
  <c r="AK259" i="5"/>
  <c r="AL259" i="5"/>
  <c r="AL260" i="5"/>
  <c r="AK261" i="5"/>
  <c r="AL261" i="5"/>
  <c r="AK262" i="5"/>
  <c r="AL262" i="5"/>
  <c r="AK263" i="5"/>
  <c r="AL263" i="5"/>
  <c r="AK265" i="5"/>
  <c r="AL265" i="5"/>
  <c r="AK266" i="5"/>
  <c r="AL266" i="5"/>
  <c r="AK267" i="5"/>
  <c r="AL267" i="5"/>
  <c r="AK269" i="5"/>
  <c r="AL269" i="5"/>
  <c r="AK270" i="5"/>
  <c r="AL270" i="5"/>
  <c r="AK271" i="5"/>
  <c r="AL271" i="5"/>
  <c r="AK272" i="5"/>
  <c r="AL272" i="5"/>
  <c r="AK273" i="5"/>
  <c r="AL273" i="5"/>
  <c r="AK274" i="5"/>
  <c r="AL274" i="5"/>
  <c r="AK275" i="5"/>
  <c r="AL275" i="5"/>
  <c r="AK277" i="5"/>
  <c r="AL277" i="5"/>
  <c r="AK278" i="5"/>
  <c r="AL278" i="5"/>
  <c r="AK279" i="5"/>
  <c r="AL279" i="5"/>
  <c r="AK281" i="5"/>
  <c r="AL281" i="5"/>
  <c r="AK282" i="5"/>
  <c r="AL282" i="5"/>
  <c r="AK283" i="5"/>
  <c r="AL283" i="5"/>
  <c r="AL284" i="5"/>
  <c r="AK285" i="5"/>
  <c r="AL285" i="5"/>
  <c r="AK286" i="5"/>
  <c r="AL286" i="5"/>
  <c r="AK287" i="5"/>
  <c r="AL287" i="5"/>
  <c r="AK288" i="5"/>
  <c r="AL288" i="5"/>
  <c r="AK289" i="5"/>
  <c r="AL289" i="5"/>
  <c r="AK290" i="5"/>
  <c r="AL290" i="5"/>
  <c r="AK291" i="5"/>
  <c r="AL291" i="5"/>
  <c r="AL292" i="5"/>
  <c r="AK293" i="5"/>
  <c r="AL293" i="5"/>
  <c r="AK294" i="5"/>
  <c r="AL294" i="5"/>
  <c r="AK295" i="5"/>
  <c r="AL295" i="5"/>
  <c r="AK297" i="5"/>
  <c r="AL297" i="5"/>
  <c r="AK298" i="5"/>
  <c r="AL298" i="5"/>
  <c r="AK299" i="5"/>
  <c r="AL299" i="5"/>
  <c r="AL300" i="5"/>
  <c r="AL301" i="5"/>
  <c r="AL302" i="5"/>
  <c r="AK303" i="5"/>
  <c r="AL303" i="5"/>
  <c r="AK305" i="5"/>
  <c r="AL305" i="5"/>
  <c r="AK306" i="5"/>
  <c r="AL306" i="5"/>
  <c r="AK307" i="5"/>
  <c r="AL307" i="5"/>
  <c r="AL309" i="5"/>
  <c r="AK310" i="5"/>
  <c r="AL310" i="5"/>
  <c r="AK311" i="5"/>
  <c r="AL311" i="5"/>
  <c r="AK313" i="5"/>
  <c r="AL313" i="5"/>
  <c r="AK314" i="5"/>
  <c r="AL314" i="5"/>
  <c r="AK318" i="5"/>
  <c r="AL318" i="5"/>
  <c r="AK319" i="5"/>
  <c r="AL319" i="5"/>
  <c r="AL320" i="5"/>
  <c r="AK321" i="5"/>
  <c r="AL321" i="5"/>
  <c r="AK325" i="5"/>
  <c r="AL325" i="5"/>
  <c r="AK326" i="5"/>
  <c r="AL326" i="5"/>
  <c r="AK327" i="5"/>
  <c r="AL327" i="5"/>
  <c r="AK328" i="5"/>
  <c r="AL328" i="5"/>
  <c r="AK332" i="5"/>
  <c r="AK333" i="5"/>
  <c r="AL333" i="5"/>
  <c r="AK334" i="5"/>
  <c r="AL334" i="5"/>
  <c r="AK335" i="5"/>
  <c r="AL335" i="5"/>
  <c r="AK339" i="5"/>
  <c r="AL339" i="5"/>
  <c r="AK341" i="5"/>
  <c r="AL341" i="5"/>
  <c r="AK342" i="5"/>
  <c r="AL342" i="5"/>
  <c r="AK343" i="5"/>
  <c r="AL343" i="5"/>
  <c r="AK344" i="5"/>
  <c r="AK345" i="5"/>
  <c r="AL345" i="5"/>
  <c r="AK346" i="5"/>
  <c r="AL346" i="5"/>
  <c r="AK347" i="5"/>
  <c r="AL347" i="5"/>
  <c r="AK349" i="5"/>
  <c r="AL349" i="5"/>
  <c r="AK350" i="5"/>
  <c r="AL350" i="5"/>
  <c r="AK351" i="5"/>
  <c r="AL351" i="5"/>
  <c r="AK352" i="5"/>
  <c r="AL352" i="5"/>
  <c r="AK353" i="5"/>
  <c r="AL353" i="5"/>
  <c r="AK354" i="5"/>
  <c r="AL354" i="5"/>
  <c r="AK357" i="5"/>
  <c r="AL357" i="5"/>
  <c r="AK358" i="5"/>
  <c r="AL358" i="5"/>
  <c r="AK359" i="5"/>
  <c r="AL359" i="5"/>
  <c r="AK361" i="5"/>
  <c r="AL361" i="5"/>
  <c r="AK362" i="5"/>
  <c r="AL362" i="5"/>
  <c r="AK363" i="5"/>
  <c r="AL363" i="5"/>
  <c r="AK364" i="5"/>
  <c r="AK365" i="5"/>
  <c r="AL365" i="5"/>
  <c r="AK366" i="5"/>
  <c r="AL366" i="5"/>
  <c r="AK367" i="5"/>
  <c r="AL367" i="5"/>
  <c r="AK369" i="5"/>
  <c r="AL369" i="5"/>
  <c r="AK370" i="5"/>
  <c r="AL370" i="5"/>
  <c r="AL371" i="5"/>
  <c r="AK372" i="5"/>
  <c r="AK373" i="5"/>
  <c r="AL373" i="5"/>
  <c r="AK374" i="5"/>
  <c r="AL374" i="5"/>
  <c r="AK375" i="5"/>
  <c r="AL375" i="5"/>
  <c r="AK376" i="5"/>
  <c r="AK377" i="5"/>
  <c r="AL377" i="5"/>
  <c r="AK380" i="5"/>
  <c r="AK381" i="5"/>
  <c r="AL381" i="5"/>
  <c r="AK382" i="5"/>
  <c r="AL382" i="5"/>
  <c r="AK383" i="5"/>
  <c r="AL383" i="5"/>
  <c r="AK387" i="5"/>
  <c r="AL387" i="5"/>
  <c r="AL388" i="5"/>
  <c r="AK389" i="5"/>
  <c r="AL389" i="5"/>
  <c r="AK390" i="5"/>
  <c r="AL390" i="5"/>
  <c r="AK391" i="5"/>
  <c r="AL391" i="5"/>
  <c r="AK395" i="5"/>
  <c r="AL395" i="5"/>
  <c r="AL396" i="5"/>
  <c r="AK397" i="5"/>
  <c r="AL397" i="5"/>
  <c r="AK398" i="5"/>
  <c r="AL398" i="5"/>
  <c r="AK402" i="5"/>
  <c r="AL402" i="5"/>
  <c r="AK403" i="5"/>
  <c r="AL403" i="5"/>
  <c r="AK405" i="5"/>
  <c r="AL405" i="5"/>
  <c r="AK406" i="5"/>
  <c r="AL406" i="5"/>
  <c r="AK407" i="5"/>
  <c r="AL407" i="5"/>
  <c r="AL408" i="5"/>
  <c r="AL409" i="5"/>
  <c r="AK411" i="5"/>
  <c r="AL411" i="5"/>
  <c r="AK414" i="5"/>
  <c r="AL414" i="5"/>
  <c r="AK417" i="5"/>
  <c r="AL417" i="5"/>
  <c r="AK419" i="5"/>
  <c r="AL419" i="5"/>
  <c r="AK421" i="5"/>
  <c r="AL421" i="5"/>
  <c r="AL422" i="5"/>
  <c r="AL423" i="5"/>
  <c r="AK425" i="5"/>
  <c r="AL425" i="5"/>
  <c r="AL426" i="5"/>
  <c r="AK429" i="5"/>
  <c r="AL429" i="5"/>
  <c r="AK437" i="5"/>
  <c r="AL437" i="5"/>
  <c r="AK441" i="5"/>
  <c r="AL441" i="5"/>
  <c r="AK445" i="5"/>
  <c r="AL445" i="5"/>
  <c r="AK177" i="5"/>
  <c r="AL177" i="5"/>
  <c r="AK178" i="5"/>
  <c r="AL178" i="5"/>
  <c r="AK179" i="5"/>
  <c r="AL179" i="5"/>
  <c r="AK180" i="5"/>
  <c r="AL180" i="5"/>
  <c r="AK181" i="5"/>
  <c r="AL181" i="5"/>
  <c r="AK182" i="5"/>
  <c r="AL182" i="5"/>
  <c r="AK184" i="5"/>
  <c r="AL184" i="5"/>
  <c r="AK185" i="5"/>
  <c r="AL185" i="5"/>
  <c r="AL186" i="5"/>
  <c r="AK187" i="5"/>
  <c r="AL187" i="5"/>
  <c r="AK188" i="5"/>
  <c r="AL188" i="5"/>
  <c r="AK114" i="5"/>
  <c r="AL114" i="5"/>
  <c r="AK115" i="5"/>
  <c r="AL115" i="5"/>
  <c r="AK116" i="5"/>
  <c r="AL116" i="5"/>
  <c r="AK117" i="5"/>
  <c r="AL117" i="5"/>
  <c r="AK118" i="5"/>
  <c r="AL118" i="5"/>
  <c r="AK119" i="5"/>
  <c r="AL119" i="5"/>
  <c r="AK120" i="5"/>
  <c r="AL120" i="5"/>
  <c r="AK121" i="5"/>
  <c r="AL121" i="5"/>
  <c r="AK122" i="5"/>
  <c r="AL122" i="5"/>
  <c r="AK123" i="5"/>
  <c r="AL123" i="5"/>
  <c r="AK125" i="5"/>
  <c r="AL125" i="5"/>
  <c r="AK126" i="5"/>
  <c r="AL126" i="5"/>
  <c r="AK127" i="5"/>
  <c r="AL127" i="5"/>
  <c r="AK128" i="5"/>
  <c r="AL128" i="5"/>
  <c r="AK129" i="5"/>
  <c r="AL129" i="5"/>
  <c r="AK131" i="5"/>
  <c r="AL131" i="5"/>
  <c r="AK132" i="5"/>
  <c r="AL132" i="5"/>
  <c r="AK134" i="5"/>
  <c r="AL134" i="5"/>
  <c r="AK135" i="5"/>
  <c r="AL135" i="5"/>
  <c r="AK136" i="5"/>
  <c r="AL136" i="5"/>
  <c r="AK137" i="5"/>
  <c r="AL137" i="5"/>
  <c r="AK138" i="5"/>
  <c r="AL138" i="5"/>
  <c r="AK139" i="5"/>
  <c r="AL139" i="5"/>
  <c r="AK140" i="5"/>
  <c r="AL140" i="5"/>
  <c r="AK141" i="5"/>
  <c r="AL141" i="5"/>
  <c r="AK144" i="5"/>
  <c r="AL144" i="5"/>
  <c r="AK145" i="5"/>
  <c r="AL145" i="5"/>
  <c r="AK146" i="5"/>
  <c r="AL146" i="5"/>
  <c r="AK147" i="5"/>
  <c r="AL147" i="5"/>
  <c r="AK148" i="5"/>
  <c r="AL148" i="5"/>
  <c r="AK151" i="5"/>
  <c r="AL151" i="5"/>
  <c r="AK152" i="5"/>
  <c r="AL152" i="5"/>
  <c r="AK154" i="5"/>
  <c r="AL154" i="5"/>
  <c r="AK155" i="5"/>
  <c r="AL155" i="5"/>
  <c r="AK159" i="5"/>
  <c r="AL159" i="5"/>
  <c r="AK160" i="5"/>
  <c r="AL160" i="5"/>
  <c r="AK161" i="5"/>
  <c r="AL161" i="5"/>
  <c r="AK162" i="5"/>
  <c r="AL162" i="5"/>
  <c r="AK166" i="5"/>
  <c r="AL166" i="5"/>
  <c r="AK167" i="5"/>
  <c r="AL167" i="5"/>
  <c r="AK168" i="5"/>
  <c r="AL168" i="5"/>
  <c r="AK169" i="5"/>
  <c r="AL169" i="5"/>
  <c r="AK173" i="5"/>
  <c r="AL173" i="5"/>
  <c r="AK174" i="5"/>
  <c r="AL174" i="5"/>
  <c r="AK175" i="5"/>
  <c r="AL175" i="5"/>
  <c r="AK176" i="5"/>
  <c r="AL176" i="5"/>
  <c r="AK51" i="5"/>
  <c r="AL51" i="5"/>
  <c r="AK56" i="5"/>
  <c r="AL56" i="5"/>
  <c r="AK61" i="5"/>
  <c r="AL61" i="5"/>
  <c r="AK64" i="5"/>
  <c r="AL64" i="5"/>
  <c r="AL65" i="5"/>
  <c r="AK67" i="5"/>
  <c r="AL67" i="5"/>
  <c r="AK70" i="5"/>
  <c r="AL70" i="5"/>
  <c r="AK71" i="5"/>
  <c r="AL71" i="5"/>
  <c r="AK74" i="5"/>
  <c r="AL74" i="5"/>
  <c r="AK75" i="5"/>
  <c r="AL75" i="5"/>
  <c r="AK77" i="5"/>
  <c r="AL77" i="5"/>
  <c r="AK83" i="5"/>
  <c r="AL83" i="5"/>
  <c r="AK84" i="5"/>
  <c r="AL84" i="5"/>
  <c r="AK89" i="5"/>
  <c r="AL89" i="5"/>
  <c r="AK91" i="5"/>
  <c r="AL91" i="5"/>
  <c r="AK92" i="5"/>
  <c r="AL92" i="5"/>
  <c r="AK96" i="5"/>
  <c r="AL96" i="5"/>
  <c r="AK97" i="5"/>
  <c r="AL97" i="5"/>
  <c r="AK98" i="5"/>
  <c r="AL98" i="5"/>
  <c r="AK99" i="5"/>
  <c r="AL99" i="5"/>
  <c r="AK104" i="5"/>
  <c r="AL104" i="5"/>
  <c r="AK105" i="5"/>
  <c r="AL105" i="5"/>
  <c r="AK110" i="5"/>
  <c r="AL110" i="5"/>
  <c r="AK111" i="5"/>
  <c r="AL111" i="5"/>
  <c r="AK112" i="5"/>
  <c r="AL112" i="5"/>
  <c r="AK113" i="5"/>
  <c r="AL113" i="5"/>
  <c r="AL3" i="5"/>
  <c r="AL8" i="5"/>
  <c r="AL9" i="5"/>
  <c r="AL19" i="5"/>
  <c r="AL24" i="5"/>
  <c r="AK3" i="5"/>
  <c r="AK8" i="5"/>
  <c r="AK9" i="5"/>
  <c r="AK14" i="5"/>
  <c r="AK19" i="5"/>
  <c r="AK35" i="5"/>
  <c r="AL35" i="5"/>
  <c r="AK711" i="5" l="1"/>
  <c r="AL698" i="5"/>
  <c r="AS503" i="5"/>
  <c r="Y503" i="5"/>
  <c r="Z503" i="5" s="1"/>
  <c r="AD503" i="5" s="1"/>
  <c r="AS439" i="5"/>
  <c r="AL439" i="5" s="1"/>
  <c r="Y439" i="5"/>
  <c r="Z439" i="5" s="1"/>
  <c r="AD439" i="5" s="1"/>
  <c r="Y81" i="5"/>
  <c r="AS81" i="5"/>
  <c r="AK81" i="5" s="1"/>
  <c r="AS68" i="5"/>
  <c r="Y68" i="5"/>
  <c r="Z68" i="5" s="1"/>
  <c r="AD68" i="5" s="1"/>
  <c r="AK722" i="5"/>
  <c r="AK710" i="5"/>
  <c r="AS355" i="5"/>
  <c r="Y355" i="5"/>
  <c r="Z355" i="5" s="1"/>
  <c r="AD355" i="5" s="1"/>
  <c r="AS133" i="5"/>
  <c r="Y133" i="5"/>
  <c r="Z133" i="5" s="1"/>
  <c r="AS130" i="5"/>
  <c r="Y130" i="5"/>
  <c r="Z130" i="5" s="1"/>
  <c r="AS124" i="5"/>
  <c r="Y124" i="5"/>
  <c r="Z124" i="5" s="1"/>
  <c r="AD124" i="5" s="1"/>
  <c r="AL322" i="5"/>
  <c r="AS415" i="5"/>
  <c r="Y415" i="5"/>
  <c r="Z415" i="5" s="1"/>
  <c r="AD415" i="5" s="1"/>
  <c r="AL713" i="5"/>
  <c r="AK618" i="5"/>
  <c r="Y418" i="5"/>
  <c r="Z418" i="5" s="1"/>
  <c r="AD418" i="5" s="1"/>
  <c r="AS418" i="5"/>
  <c r="AS172" i="5"/>
  <c r="AL172" i="5" s="1"/>
  <c r="Y172" i="5"/>
  <c r="Z172" i="5" s="1"/>
  <c r="AL81" i="5"/>
  <c r="AS427" i="5"/>
  <c r="AL427" i="5" s="1"/>
  <c r="Y427" i="5"/>
  <c r="Z427" i="5" s="1"/>
  <c r="AD427" i="5" s="1"/>
  <c r="AS322" i="5"/>
  <c r="Y322" i="5"/>
  <c r="Z322" i="5" s="1"/>
  <c r="AD322" i="5" s="1"/>
  <c r="AS208" i="5"/>
  <c r="Y208" i="5"/>
  <c r="Z208" i="5" s="1"/>
  <c r="AK645" i="5"/>
  <c r="AL699" i="5"/>
  <c r="AJ805" i="5"/>
  <c r="AH805" i="5" s="1"/>
  <c r="AK409" i="5"/>
  <c r="AS563" i="5"/>
  <c r="Y563" i="5"/>
  <c r="Z563" i="5" s="1"/>
  <c r="AD563" i="5" s="1"/>
  <c r="AS211" i="5"/>
  <c r="Y211" i="5"/>
  <c r="Z211" i="5" s="1"/>
  <c r="AL798" i="5"/>
  <c r="AS475" i="5"/>
  <c r="AL475" i="5" s="1"/>
  <c r="Y475" i="5"/>
  <c r="Z475" i="5" s="1"/>
  <c r="AD475" i="5" s="1"/>
  <c r="AL706" i="5"/>
  <c r="AK768" i="5"/>
  <c r="AL764" i="5"/>
  <c r="AK748" i="5"/>
  <c r="AK744" i="5"/>
  <c r="AL736" i="5"/>
  <c r="AK720" i="5"/>
  <c r="AL648" i="5"/>
  <c r="AL640" i="5"/>
  <c r="AL564" i="5"/>
  <c r="AK560" i="5"/>
  <c r="AL508" i="5"/>
  <c r="AL496" i="5"/>
  <c r="AK456" i="5"/>
  <c r="AL424" i="5"/>
  <c r="AK420" i="5"/>
  <c r="AK404" i="5"/>
  <c r="AL400" i="5"/>
  <c r="AL384" i="5"/>
  <c r="AL376" i="5"/>
  <c r="AK368" i="5"/>
  <c r="AK360" i="5"/>
  <c r="AK348" i="5"/>
  <c r="AL276" i="5"/>
  <c r="AL268" i="5"/>
  <c r="AK256" i="5"/>
  <c r="AL244" i="5"/>
  <c r="AL236" i="5"/>
  <c r="AS72" i="5"/>
  <c r="AL72" i="5" s="1"/>
  <c r="Y72" i="5"/>
  <c r="Z72" i="5" s="1"/>
  <c r="AS48" i="5"/>
  <c r="Y48" i="5"/>
  <c r="AS2" i="5"/>
  <c r="Y2" i="5"/>
  <c r="AS90" i="5"/>
  <c r="Y90" i="5"/>
  <c r="Z90" i="5" s="1"/>
  <c r="AD90" i="5" s="1"/>
  <c r="AS199" i="5"/>
  <c r="AS100" i="5"/>
  <c r="AL100" i="5" s="1"/>
  <c r="Y100" i="5"/>
  <c r="Z100" i="5" s="1"/>
  <c r="AS62" i="5"/>
  <c r="Y62" i="5"/>
  <c r="Z62" i="5" s="1"/>
  <c r="AD62" i="5" s="1"/>
  <c r="AS153" i="5"/>
  <c r="AS150" i="5"/>
  <c r="AK150" i="5" s="1"/>
  <c r="AS103" i="5"/>
  <c r="Y103" i="5"/>
  <c r="Z103" i="5" s="1"/>
  <c r="AD103" i="5" s="1"/>
  <c r="AS78" i="5"/>
  <c r="Y78" i="5"/>
  <c r="Z78" i="5" s="1"/>
  <c r="AD78" i="5" s="1"/>
  <c r="AS156" i="5"/>
  <c r="AL156" i="5" s="1"/>
  <c r="Y156" i="5"/>
  <c r="Z156" i="5" s="1"/>
  <c r="AD156" i="5" s="1"/>
  <c r="AS106" i="5"/>
  <c r="Y106" i="5"/>
  <c r="Z106" i="5" s="1"/>
  <c r="AD106" i="5" s="1"/>
  <c r="Z14" i="5"/>
  <c r="Z780" i="5"/>
  <c r="AD780" i="5" s="1"/>
  <c r="Z77" i="5"/>
  <c r="Z61" i="5"/>
  <c r="Z71" i="5"/>
  <c r="AD71" i="5" s="1"/>
  <c r="Z46" i="5"/>
  <c r="AA60" i="5"/>
  <c r="AA27" i="5"/>
  <c r="AA22" i="5"/>
  <c r="AA85" i="5"/>
  <c r="AA82" i="5"/>
  <c r="AA79" i="5"/>
  <c r="AA76" i="5"/>
  <c r="AA73" i="5"/>
  <c r="AA66" i="5"/>
  <c r="AA63" i="5"/>
  <c r="AA38" i="5"/>
  <c r="AA32" i="5"/>
  <c r="AA11" i="5"/>
  <c r="AA6" i="5"/>
  <c r="Z64" i="5"/>
  <c r="Z30" i="5"/>
  <c r="AD30" i="5" s="1"/>
  <c r="AA69" i="5"/>
  <c r="AA59" i="5"/>
  <c r="AA54" i="5"/>
  <c r="AA43" i="5"/>
  <c r="AA16" i="5"/>
  <c r="AL256" i="5"/>
  <c r="AL796" i="5"/>
  <c r="AL768" i="5"/>
  <c r="AL368" i="5"/>
  <c r="AJ820" i="5"/>
  <c r="AH820" i="5" s="1"/>
  <c r="AI820" i="5"/>
  <c r="AG820" i="5" s="1"/>
  <c r="AL820" i="5"/>
  <c r="AK820" i="5"/>
  <c r="AI816" i="5"/>
  <c r="AG816" i="5" s="1"/>
  <c r="AJ816" i="5"/>
  <c r="AH816" i="5" s="1"/>
  <c r="AL816" i="5"/>
  <c r="AK816" i="5"/>
  <c r="AI808" i="5"/>
  <c r="AG808" i="5" s="1"/>
  <c r="AJ808" i="5"/>
  <c r="AH808" i="5" s="1"/>
  <c r="AL808" i="5"/>
  <c r="AJ804" i="5"/>
  <c r="AH804" i="5" s="1"/>
  <c r="AI804" i="5"/>
  <c r="AG804" i="5" s="1"/>
  <c r="AE804" i="5" s="1"/>
  <c r="AF804" i="5" s="1"/>
  <c r="AC804" i="5" s="1"/>
  <c r="AB804" i="5" s="1"/>
  <c r="AK804" i="5"/>
  <c r="AI800" i="5"/>
  <c r="AG800" i="5" s="1"/>
  <c r="AE800" i="5" s="1"/>
  <c r="AF800" i="5" s="1"/>
  <c r="AC800" i="5" s="1"/>
  <c r="AB800" i="5" s="1"/>
  <c r="AJ800" i="5"/>
  <c r="AH800" i="5" s="1"/>
  <c r="AK800" i="5"/>
  <c r="AL800" i="5"/>
  <c r="AJ796" i="5"/>
  <c r="AH796" i="5" s="1"/>
  <c r="AI796" i="5"/>
  <c r="AG796" i="5" s="1"/>
  <c r="AE796" i="5" s="1"/>
  <c r="AF796" i="5" s="1"/>
  <c r="AC796" i="5" s="1"/>
  <c r="AB796" i="5" s="1"/>
  <c r="AI792" i="5"/>
  <c r="AG792" i="5" s="1"/>
  <c r="AJ792" i="5"/>
  <c r="AH792" i="5" s="1"/>
  <c r="AL792" i="5"/>
  <c r="AJ788" i="5"/>
  <c r="AH788" i="5" s="1"/>
  <c r="AI788" i="5"/>
  <c r="AG788" i="5" s="1"/>
  <c r="AE788" i="5" s="1"/>
  <c r="AF788" i="5" s="1"/>
  <c r="AC788" i="5" s="1"/>
  <c r="AB788" i="5" s="1"/>
  <c r="AK788" i="5"/>
  <c r="AI784" i="5"/>
  <c r="AG784" i="5" s="1"/>
  <c r="AJ784" i="5"/>
  <c r="AH784" i="5" s="1"/>
  <c r="AI776" i="5"/>
  <c r="AG776" i="5" s="1"/>
  <c r="AE776" i="5" s="1"/>
  <c r="AF776" i="5" s="1"/>
  <c r="AC776" i="5" s="1"/>
  <c r="AB776" i="5" s="1"/>
  <c r="AJ776" i="5"/>
  <c r="AH776" i="5" s="1"/>
  <c r="AL776" i="5"/>
  <c r="AJ772" i="5"/>
  <c r="AH772" i="5" s="1"/>
  <c r="AI772" i="5"/>
  <c r="AG772" i="5" s="1"/>
  <c r="AK772" i="5"/>
  <c r="AI768" i="5"/>
  <c r="AG768" i="5" s="1"/>
  <c r="AJ768" i="5"/>
  <c r="AH768" i="5" s="1"/>
  <c r="AJ764" i="5"/>
  <c r="AH764" i="5" s="1"/>
  <c r="AI764" i="5"/>
  <c r="AG764" i="5" s="1"/>
  <c r="AI760" i="5"/>
  <c r="AG760" i="5" s="1"/>
  <c r="AE760" i="5" s="1"/>
  <c r="AF760" i="5" s="1"/>
  <c r="AC760" i="5" s="1"/>
  <c r="AB760" i="5" s="1"/>
  <c r="AJ760" i="5"/>
  <c r="AH760" i="5" s="1"/>
  <c r="AL760" i="5"/>
  <c r="AJ756" i="5"/>
  <c r="AH756" i="5" s="1"/>
  <c r="AI756" i="5"/>
  <c r="AG756" i="5" s="1"/>
  <c r="AE756" i="5" s="1"/>
  <c r="AF756" i="5" s="1"/>
  <c r="AC756" i="5" s="1"/>
  <c r="AB756" i="5" s="1"/>
  <c r="AK756" i="5"/>
  <c r="AI752" i="5"/>
  <c r="AG752" i="5" s="1"/>
  <c r="AE752" i="5" s="1"/>
  <c r="AF752" i="5" s="1"/>
  <c r="AC752" i="5" s="1"/>
  <c r="AB752" i="5" s="1"/>
  <c r="AJ752" i="5"/>
  <c r="AH752" i="5" s="1"/>
  <c r="AJ748" i="5"/>
  <c r="AH748" i="5" s="1"/>
  <c r="AI748" i="5"/>
  <c r="AG748" i="5" s="1"/>
  <c r="AI744" i="5"/>
  <c r="AG744" i="5" s="1"/>
  <c r="AJ744" i="5"/>
  <c r="AH744" i="5" s="1"/>
  <c r="AL744" i="5"/>
  <c r="AI736" i="5"/>
  <c r="AG736" i="5" s="1"/>
  <c r="AJ736" i="5"/>
  <c r="AH736" i="5" s="1"/>
  <c r="AJ732" i="5"/>
  <c r="AH732" i="5" s="1"/>
  <c r="AI732" i="5"/>
  <c r="AG732" i="5" s="1"/>
  <c r="AE732" i="5" s="1"/>
  <c r="AF732" i="5" s="1"/>
  <c r="AC732" i="5" s="1"/>
  <c r="AB732" i="5" s="1"/>
  <c r="AL732" i="5"/>
  <c r="AI728" i="5"/>
  <c r="AG728" i="5" s="1"/>
  <c r="AJ728" i="5"/>
  <c r="AH728" i="5" s="1"/>
  <c r="AL728" i="5"/>
  <c r="AK728" i="5"/>
  <c r="AJ724" i="5"/>
  <c r="AH724" i="5" s="1"/>
  <c r="AI724" i="5"/>
  <c r="AG724" i="5" s="1"/>
  <c r="AK724" i="5"/>
  <c r="AL724" i="5"/>
  <c r="AI720" i="5"/>
  <c r="AG720" i="5" s="1"/>
  <c r="AJ720" i="5"/>
  <c r="AH720" i="5" s="1"/>
  <c r="AJ716" i="5"/>
  <c r="AH716" i="5" s="1"/>
  <c r="AI716" i="5"/>
  <c r="AG716" i="5" s="1"/>
  <c r="AK716" i="5"/>
  <c r="AI712" i="5"/>
  <c r="AG712" i="5" s="1"/>
  <c r="AJ712" i="5"/>
  <c r="AH712" i="5" s="1"/>
  <c r="AK712" i="5"/>
  <c r="AL712" i="5"/>
  <c r="AJ708" i="5"/>
  <c r="AH708" i="5" s="1"/>
  <c r="AI708" i="5"/>
  <c r="AG708" i="5" s="1"/>
  <c r="AK708" i="5"/>
  <c r="AL708" i="5"/>
  <c r="AI704" i="5"/>
  <c r="AG704" i="5" s="1"/>
  <c r="AJ704" i="5"/>
  <c r="AH704" i="5" s="1"/>
  <c r="AK704" i="5"/>
  <c r="AL704" i="5"/>
  <c r="AJ700" i="5"/>
  <c r="AH700" i="5" s="1"/>
  <c r="AI700" i="5"/>
  <c r="AG700" i="5" s="1"/>
  <c r="AK700" i="5"/>
  <c r="AL700" i="5"/>
  <c r="AI696" i="5"/>
  <c r="AG696" i="5" s="1"/>
  <c r="AJ696" i="5"/>
  <c r="AH696" i="5" s="1"/>
  <c r="AK696" i="5"/>
  <c r="AJ692" i="5"/>
  <c r="AH692" i="5" s="1"/>
  <c r="AI692" i="5"/>
  <c r="AG692" i="5" s="1"/>
  <c r="AK692" i="5"/>
  <c r="AL692" i="5"/>
  <c r="AI688" i="5"/>
  <c r="AG688" i="5" s="1"/>
  <c r="AE688" i="5" s="1"/>
  <c r="AF688" i="5" s="1"/>
  <c r="AC688" i="5" s="1"/>
  <c r="AB688" i="5" s="1"/>
  <c r="AJ688" i="5"/>
  <c r="AH688" i="5" s="1"/>
  <c r="AK688" i="5"/>
  <c r="AL688" i="5"/>
  <c r="AJ684" i="5"/>
  <c r="AH684" i="5" s="1"/>
  <c r="AI684" i="5"/>
  <c r="AG684" i="5" s="1"/>
  <c r="AL684" i="5"/>
  <c r="AK684" i="5"/>
  <c r="AI680" i="5"/>
  <c r="AG680" i="5" s="1"/>
  <c r="AE680" i="5" s="1"/>
  <c r="AF680" i="5" s="1"/>
  <c r="AC680" i="5" s="1"/>
  <c r="AB680" i="5" s="1"/>
  <c r="AJ680" i="5"/>
  <c r="AH680" i="5" s="1"/>
  <c r="AK680" i="5"/>
  <c r="AI672" i="5"/>
  <c r="AG672" i="5" s="1"/>
  <c r="AJ672" i="5"/>
  <c r="AH672" i="5" s="1"/>
  <c r="AK672" i="5"/>
  <c r="AL672" i="5"/>
  <c r="AJ668" i="5"/>
  <c r="AH668" i="5" s="1"/>
  <c r="AI668" i="5"/>
  <c r="AG668" i="5" s="1"/>
  <c r="AK668" i="5"/>
  <c r="AI664" i="5"/>
  <c r="AG664" i="5" s="1"/>
  <c r="AE664" i="5" s="1"/>
  <c r="AF664" i="5" s="1"/>
  <c r="AC664" i="5" s="1"/>
  <c r="AB664" i="5" s="1"/>
  <c r="AJ664" i="5"/>
  <c r="AH664" i="5" s="1"/>
  <c r="AK664" i="5"/>
  <c r="AJ660" i="5"/>
  <c r="AH660" i="5" s="1"/>
  <c r="AI660" i="5"/>
  <c r="AG660" i="5" s="1"/>
  <c r="AK660" i="5"/>
  <c r="AI656" i="5"/>
  <c r="AG656" i="5" s="1"/>
  <c r="AJ656" i="5"/>
  <c r="AH656" i="5" s="1"/>
  <c r="AK656" i="5"/>
  <c r="AL656" i="5"/>
  <c r="AJ652" i="5"/>
  <c r="AH652" i="5" s="1"/>
  <c r="AI652" i="5"/>
  <c r="AG652" i="5" s="1"/>
  <c r="AK652" i="5"/>
  <c r="AI648" i="5"/>
  <c r="AG648" i="5" s="1"/>
  <c r="AJ648" i="5"/>
  <c r="AH648" i="5" s="1"/>
  <c r="AJ644" i="5"/>
  <c r="AH644" i="5" s="1"/>
  <c r="AI644" i="5"/>
  <c r="AG644" i="5" s="1"/>
  <c r="AK644" i="5"/>
  <c r="AL644" i="5"/>
  <c r="AI640" i="5"/>
  <c r="AG640" i="5" s="1"/>
  <c r="AJ640" i="5"/>
  <c r="AH640" i="5" s="1"/>
  <c r="AK640" i="5"/>
  <c r="AJ636" i="5"/>
  <c r="AH636" i="5" s="1"/>
  <c r="AI636" i="5"/>
  <c r="AG636" i="5" s="1"/>
  <c r="AK636" i="5"/>
  <c r="AL636" i="5"/>
  <c r="AI632" i="5"/>
  <c r="AG632" i="5" s="1"/>
  <c r="AJ632" i="5"/>
  <c r="AH632" i="5" s="1"/>
  <c r="AK632" i="5"/>
  <c r="AL632" i="5"/>
  <c r="AJ628" i="5"/>
  <c r="AH628" i="5" s="1"/>
  <c r="AI628" i="5"/>
  <c r="AG628" i="5" s="1"/>
  <c r="AI624" i="5"/>
  <c r="AG624" i="5" s="1"/>
  <c r="AE624" i="5" s="1"/>
  <c r="AF624" i="5" s="1"/>
  <c r="AC624" i="5" s="1"/>
  <c r="AB624" i="5" s="1"/>
  <c r="AJ624" i="5"/>
  <c r="AH624" i="5" s="1"/>
  <c r="AI620" i="5"/>
  <c r="AG620" i="5" s="1"/>
  <c r="AJ620" i="5"/>
  <c r="AH620" i="5" s="1"/>
  <c r="AK620" i="5"/>
  <c r="AJ616" i="5"/>
  <c r="AH616" i="5" s="1"/>
  <c r="AI616" i="5"/>
  <c r="AG616" i="5" s="1"/>
  <c r="AK616" i="5"/>
  <c r="AL616" i="5"/>
  <c r="AI612" i="5"/>
  <c r="AG612" i="5" s="1"/>
  <c r="AJ612" i="5"/>
  <c r="AH612" i="5" s="1"/>
  <c r="AK612" i="5"/>
  <c r="AJ608" i="5"/>
  <c r="AH608" i="5" s="1"/>
  <c r="AI608" i="5"/>
  <c r="AG608" i="5" s="1"/>
  <c r="AE608" i="5" s="1"/>
  <c r="AF608" i="5" s="1"/>
  <c r="AC608" i="5" s="1"/>
  <c r="AB608" i="5" s="1"/>
  <c r="AK608" i="5"/>
  <c r="AL608" i="5"/>
  <c r="AI604" i="5"/>
  <c r="AG604" i="5" s="1"/>
  <c r="AE604" i="5" s="1"/>
  <c r="AF604" i="5" s="1"/>
  <c r="AC604" i="5" s="1"/>
  <c r="AB604" i="5" s="1"/>
  <c r="AJ604" i="5"/>
  <c r="AH604" i="5" s="1"/>
  <c r="AK604" i="5"/>
  <c r="AI600" i="5"/>
  <c r="AG600" i="5" s="1"/>
  <c r="AJ600" i="5"/>
  <c r="AH600" i="5" s="1"/>
  <c r="AK600" i="5"/>
  <c r="AL600" i="5"/>
  <c r="AI596" i="5"/>
  <c r="AG596" i="5" s="1"/>
  <c r="AJ596" i="5"/>
  <c r="AH596" i="5" s="1"/>
  <c r="AK596" i="5"/>
  <c r="AL596" i="5"/>
  <c r="AI592" i="5"/>
  <c r="AG592" i="5" s="1"/>
  <c r="AJ592" i="5"/>
  <c r="AH592" i="5" s="1"/>
  <c r="AK592" i="5"/>
  <c r="AL592" i="5"/>
  <c r="AI588" i="5"/>
  <c r="AG588" i="5" s="1"/>
  <c r="AJ588" i="5"/>
  <c r="AH588" i="5" s="1"/>
  <c r="AK588" i="5"/>
  <c r="AL588" i="5"/>
  <c r="AI584" i="5"/>
  <c r="AG584" i="5" s="1"/>
  <c r="AJ584" i="5"/>
  <c r="AH584" i="5" s="1"/>
  <c r="AK584" i="5"/>
  <c r="AL584" i="5"/>
  <c r="AI580" i="5"/>
  <c r="AG580" i="5" s="1"/>
  <c r="AJ580" i="5"/>
  <c r="AH580" i="5" s="1"/>
  <c r="AK580" i="5"/>
  <c r="AI576" i="5"/>
  <c r="AG576" i="5" s="1"/>
  <c r="AJ576" i="5"/>
  <c r="AH576" i="5" s="1"/>
  <c r="AL576" i="5"/>
  <c r="AI572" i="5"/>
  <c r="AG572" i="5" s="1"/>
  <c r="AJ572" i="5"/>
  <c r="AH572" i="5" s="1"/>
  <c r="AK572" i="5"/>
  <c r="AL572" i="5"/>
  <c r="AI568" i="5"/>
  <c r="AG568" i="5" s="1"/>
  <c r="AJ568" i="5"/>
  <c r="AH568" i="5" s="1"/>
  <c r="AK568" i="5"/>
  <c r="AL568" i="5"/>
  <c r="AI564" i="5"/>
  <c r="AG564" i="5" s="1"/>
  <c r="AJ564" i="5"/>
  <c r="AH564" i="5" s="1"/>
  <c r="AK564" i="5"/>
  <c r="AI560" i="5"/>
  <c r="AG560" i="5" s="1"/>
  <c r="AE560" i="5" s="1"/>
  <c r="AF560" i="5" s="1"/>
  <c r="AC560" i="5" s="1"/>
  <c r="AB560" i="5" s="1"/>
  <c r="AJ560" i="5"/>
  <c r="AH560" i="5" s="1"/>
  <c r="AL560" i="5"/>
  <c r="AI556" i="5"/>
  <c r="AG556" i="5" s="1"/>
  <c r="AJ556" i="5"/>
  <c r="AH556" i="5" s="1"/>
  <c r="AK556" i="5"/>
  <c r="AL556" i="5"/>
  <c r="AI552" i="5"/>
  <c r="AG552" i="5" s="1"/>
  <c r="AJ552" i="5"/>
  <c r="AH552" i="5" s="1"/>
  <c r="AK552" i="5"/>
  <c r="AL552" i="5"/>
  <c r="AI548" i="5"/>
  <c r="AG548" i="5" s="1"/>
  <c r="AJ548" i="5"/>
  <c r="AH548" i="5" s="1"/>
  <c r="AL548" i="5"/>
  <c r="AK548" i="5"/>
  <c r="AI544" i="5"/>
  <c r="AG544" i="5" s="1"/>
  <c r="AJ544" i="5"/>
  <c r="AH544" i="5" s="1"/>
  <c r="AK544" i="5"/>
  <c r="AL544" i="5"/>
  <c r="AI540" i="5"/>
  <c r="AG540" i="5" s="1"/>
  <c r="AJ540" i="5"/>
  <c r="AH540" i="5" s="1"/>
  <c r="AI536" i="5"/>
  <c r="AG536" i="5" s="1"/>
  <c r="AJ536" i="5"/>
  <c r="AH536" i="5" s="1"/>
  <c r="AK536" i="5"/>
  <c r="AL536" i="5"/>
  <c r="AI532" i="5"/>
  <c r="AG532" i="5" s="1"/>
  <c r="AJ532" i="5"/>
  <c r="AH532" i="5" s="1"/>
  <c r="AK532" i="5"/>
  <c r="AL532" i="5"/>
  <c r="AI528" i="5"/>
  <c r="AG528" i="5" s="1"/>
  <c r="AJ528" i="5"/>
  <c r="AH528" i="5" s="1"/>
  <c r="AK528" i="5"/>
  <c r="AL528" i="5"/>
  <c r="AI524" i="5"/>
  <c r="AG524" i="5" s="1"/>
  <c r="AJ524" i="5"/>
  <c r="AH524" i="5" s="1"/>
  <c r="AK524" i="5"/>
  <c r="AI520" i="5"/>
  <c r="AG520" i="5" s="1"/>
  <c r="AJ520" i="5"/>
  <c r="AH520" i="5" s="1"/>
  <c r="AK520" i="5"/>
  <c r="AL520" i="5"/>
  <c r="AI516" i="5"/>
  <c r="AG516" i="5" s="1"/>
  <c r="AE516" i="5" s="1"/>
  <c r="AF516" i="5" s="1"/>
  <c r="AC516" i="5" s="1"/>
  <c r="AB516" i="5" s="1"/>
  <c r="AJ516" i="5"/>
  <c r="AH516" i="5" s="1"/>
  <c r="AK516" i="5"/>
  <c r="AL516" i="5"/>
  <c r="AI512" i="5"/>
  <c r="AG512" i="5" s="1"/>
  <c r="AJ512" i="5"/>
  <c r="AH512" i="5" s="1"/>
  <c r="AK512" i="5"/>
  <c r="AJ508" i="5"/>
  <c r="AH508" i="5" s="1"/>
  <c r="AI508" i="5"/>
  <c r="AG508" i="5" s="1"/>
  <c r="AK508" i="5"/>
  <c r="AI504" i="5"/>
  <c r="AG504" i="5" s="1"/>
  <c r="AJ504" i="5"/>
  <c r="AH504" i="5" s="1"/>
  <c r="AK504" i="5"/>
  <c r="AL504" i="5"/>
  <c r="AJ500" i="5"/>
  <c r="AH500" i="5" s="1"/>
  <c r="AI500" i="5"/>
  <c r="AG500" i="5" s="1"/>
  <c r="AK500" i="5"/>
  <c r="AI496" i="5"/>
  <c r="AG496" i="5" s="1"/>
  <c r="AJ496" i="5"/>
  <c r="AH496" i="5" s="1"/>
  <c r="AJ492" i="5"/>
  <c r="AH492" i="5" s="1"/>
  <c r="AI492" i="5"/>
  <c r="AG492" i="5" s="1"/>
  <c r="AK492" i="5"/>
  <c r="AL492" i="5"/>
  <c r="AI488" i="5"/>
  <c r="AG488" i="5" s="1"/>
  <c r="AJ488" i="5"/>
  <c r="AH488" i="5" s="1"/>
  <c r="AJ484" i="5"/>
  <c r="AH484" i="5" s="1"/>
  <c r="AI484" i="5"/>
  <c r="AG484" i="5" s="1"/>
  <c r="AK484" i="5"/>
  <c r="AL484" i="5"/>
  <c r="AI480" i="5"/>
  <c r="AG480" i="5" s="1"/>
  <c r="AJ480" i="5"/>
  <c r="AH480" i="5" s="1"/>
  <c r="AK480" i="5"/>
  <c r="AJ476" i="5"/>
  <c r="AH476" i="5" s="1"/>
  <c r="AI476" i="5"/>
  <c r="AG476" i="5" s="1"/>
  <c r="AK476" i="5"/>
  <c r="AL476" i="5"/>
  <c r="AI472" i="5"/>
  <c r="AG472" i="5" s="1"/>
  <c r="AJ472" i="5"/>
  <c r="AH472" i="5" s="1"/>
  <c r="AL472" i="5"/>
  <c r="AK472" i="5"/>
  <c r="AJ468" i="5"/>
  <c r="AH468" i="5" s="1"/>
  <c r="AI468" i="5"/>
  <c r="AG468" i="5" s="1"/>
  <c r="AK468" i="5"/>
  <c r="AI464" i="5"/>
  <c r="AG464" i="5" s="1"/>
  <c r="AJ464" i="5"/>
  <c r="AH464" i="5" s="1"/>
  <c r="AL464" i="5"/>
  <c r="AK464" i="5"/>
  <c r="AJ460" i="5"/>
  <c r="AH460" i="5" s="1"/>
  <c r="AI460" i="5"/>
  <c r="AG460" i="5" s="1"/>
  <c r="AI456" i="5"/>
  <c r="AG456" i="5" s="1"/>
  <c r="AJ456" i="5"/>
  <c r="AH456" i="5" s="1"/>
  <c r="AL456" i="5"/>
  <c r="AJ452" i="5"/>
  <c r="AH452" i="5" s="1"/>
  <c r="AI452" i="5"/>
  <c r="AG452" i="5" s="1"/>
  <c r="AE452" i="5" s="1"/>
  <c r="AF452" i="5" s="1"/>
  <c r="AC452" i="5" s="1"/>
  <c r="AB452" i="5" s="1"/>
  <c r="AK452" i="5"/>
  <c r="AL452" i="5"/>
  <c r="AI448" i="5"/>
  <c r="AG448" i="5" s="1"/>
  <c r="AE448" i="5" s="1"/>
  <c r="AF448" i="5" s="1"/>
  <c r="AC448" i="5" s="1"/>
  <c r="AB448" i="5" s="1"/>
  <c r="AJ448" i="5"/>
  <c r="AH448" i="5" s="1"/>
  <c r="AK448" i="5"/>
  <c r="AJ444" i="5"/>
  <c r="AH444" i="5" s="1"/>
  <c r="AI444" i="5"/>
  <c r="AG444" i="5" s="1"/>
  <c r="AK444" i="5"/>
  <c r="AI440" i="5"/>
  <c r="AG440" i="5" s="1"/>
  <c r="AJ440" i="5"/>
  <c r="AH440" i="5" s="1"/>
  <c r="AK440" i="5"/>
  <c r="AL440" i="5"/>
  <c r="AJ436" i="5"/>
  <c r="AH436" i="5" s="1"/>
  <c r="AI436" i="5"/>
  <c r="AG436" i="5" s="1"/>
  <c r="AE436" i="5" s="1"/>
  <c r="AF436" i="5" s="1"/>
  <c r="AC436" i="5" s="1"/>
  <c r="AB436" i="5" s="1"/>
  <c r="AK436" i="5"/>
  <c r="AL436" i="5"/>
  <c r="AI432" i="5"/>
  <c r="AG432" i="5" s="1"/>
  <c r="AJ432" i="5"/>
  <c r="AH432" i="5" s="1"/>
  <c r="AK432" i="5"/>
  <c r="AL432" i="5"/>
  <c r="AJ428" i="5"/>
  <c r="AH428" i="5" s="1"/>
  <c r="AI428" i="5"/>
  <c r="AG428" i="5" s="1"/>
  <c r="AE428" i="5" s="1"/>
  <c r="AF428" i="5" s="1"/>
  <c r="AC428" i="5" s="1"/>
  <c r="AB428" i="5" s="1"/>
  <c r="AK428" i="5"/>
  <c r="AL428" i="5"/>
  <c r="AI424" i="5"/>
  <c r="AG424" i="5" s="1"/>
  <c r="AJ424" i="5"/>
  <c r="AH424" i="5" s="1"/>
  <c r="AK424" i="5"/>
  <c r="AJ420" i="5"/>
  <c r="AH420" i="5" s="1"/>
  <c r="AI420" i="5"/>
  <c r="AG420" i="5" s="1"/>
  <c r="AL420" i="5"/>
  <c r="AI416" i="5"/>
  <c r="AG416" i="5" s="1"/>
  <c r="AJ416" i="5"/>
  <c r="AH416" i="5" s="1"/>
  <c r="AK416" i="5"/>
  <c r="AL416" i="5"/>
  <c r="AI412" i="5"/>
  <c r="AG412" i="5" s="1"/>
  <c r="AE412" i="5" s="1"/>
  <c r="AF412" i="5" s="1"/>
  <c r="AC412" i="5" s="1"/>
  <c r="AB412" i="5" s="1"/>
  <c r="AJ412" i="5"/>
  <c r="AH412" i="5" s="1"/>
  <c r="AK412" i="5"/>
  <c r="AL412" i="5"/>
  <c r="AJ408" i="5"/>
  <c r="AH408" i="5" s="1"/>
  <c r="AI408" i="5"/>
  <c r="AG408" i="5" s="1"/>
  <c r="AE408" i="5" s="1"/>
  <c r="AF408" i="5" s="1"/>
  <c r="AC408" i="5" s="1"/>
  <c r="AB408" i="5" s="1"/>
  <c r="AK408" i="5"/>
  <c r="AI404" i="5"/>
  <c r="AG404" i="5" s="1"/>
  <c r="AJ404" i="5"/>
  <c r="AH404" i="5" s="1"/>
  <c r="AL404" i="5"/>
  <c r="AJ400" i="5"/>
  <c r="AH400" i="5" s="1"/>
  <c r="AI400" i="5"/>
  <c r="AG400" i="5" s="1"/>
  <c r="AE400" i="5" s="1"/>
  <c r="AF400" i="5" s="1"/>
  <c r="AC400" i="5" s="1"/>
  <c r="AB400" i="5" s="1"/>
  <c r="AK400" i="5"/>
  <c r="AI396" i="5"/>
  <c r="AG396" i="5" s="1"/>
  <c r="AJ396" i="5"/>
  <c r="AH396" i="5" s="1"/>
  <c r="AK396" i="5"/>
  <c r="AJ392" i="5"/>
  <c r="AH392" i="5" s="1"/>
  <c r="AI392" i="5"/>
  <c r="AG392" i="5" s="1"/>
  <c r="AK392" i="5"/>
  <c r="AL392" i="5"/>
  <c r="AI388" i="5"/>
  <c r="AG388" i="5" s="1"/>
  <c r="AJ388" i="5"/>
  <c r="AH388" i="5" s="1"/>
  <c r="AK388" i="5"/>
  <c r="AJ384" i="5"/>
  <c r="AH384" i="5" s="1"/>
  <c r="AI384" i="5"/>
  <c r="AG384" i="5" s="1"/>
  <c r="AK384" i="5"/>
  <c r="AI380" i="5"/>
  <c r="AG380" i="5" s="1"/>
  <c r="AJ380" i="5"/>
  <c r="AH380" i="5" s="1"/>
  <c r="AL380" i="5"/>
  <c r="AJ376" i="5"/>
  <c r="AH376" i="5" s="1"/>
  <c r="AI376" i="5"/>
  <c r="AG376" i="5" s="1"/>
  <c r="AI372" i="5"/>
  <c r="AG372" i="5" s="1"/>
  <c r="AJ372" i="5"/>
  <c r="AH372" i="5" s="1"/>
  <c r="AL372" i="5"/>
  <c r="AJ368" i="5"/>
  <c r="AH368" i="5" s="1"/>
  <c r="AI368" i="5"/>
  <c r="AG368" i="5" s="1"/>
  <c r="AE368" i="5" s="1"/>
  <c r="AF368" i="5" s="1"/>
  <c r="AC368" i="5" s="1"/>
  <c r="AB368" i="5" s="1"/>
  <c r="AI364" i="5"/>
  <c r="AG364" i="5" s="1"/>
  <c r="AJ364" i="5"/>
  <c r="AH364" i="5" s="1"/>
  <c r="AL364" i="5"/>
  <c r="AJ360" i="5"/>
  <c r="AH360" i="5" s="1"/>
  <c r="AI360" i="5"/>
  <c r="AG360" i="5" s="1"/>
  <c r="AL360" i="5"/>
  <c r="AI356" i="5"/>
  <c r="AG356" i="5" s="1"/>
  <c r="AJ356" i="5"/>
  <c r="AH356" i="5" s="1"/>
  <c r="AK356" i="5"/>
  <c r="AL356" i="5"/>
  <c r="AJ352" i="5"/>
  <c r="AH352" i="5" s="1"/>
  <c r="AI352" i="5"/>
  <c r="AG352" i="5" s="1"/>
  <c r="AI348" i="5"/>
  <c r="AG348" i="5" s="1"/>
  <c r="AE348" i="5" s="1"/>
  <c r="AF348" i="5" s="1"/>
  <c r="AC348" i="5" s="1"/>
  <c r="AB348" i="5" s="1"/>
  <c r="AJ348" i="5"/>
  <c r="AH348" i="5" s="1"/>
  <c r="AL348" i="5"/>
  <c r="AJ344" i="5"/>
  <c r="AH344" i="5" s="1"/>
  <c r="AI344" i="5"/>
  <c r="AG344" i="5" s="1"/>
  <c r="AL344" i="5"/>
  <c r="AI340" i="5"/>
  <c r="AG340" i="5" s="1"/>
  <c r="AJ340" i="5"/>
  <c r="AH340" i="5" s="1"/>
  <c r="AK340" i="5"/>
  <c r="AL340" i="5"/>
  <c r="AJ336" i="5"/>
  <c r="AH336" i="5" s="1"/>
  <c r="AI336" i="5"/>
  <c r="AG336" i="5" s="1"/>
  <c r="AE336" i="5" s="1"/>
  <c r="AF336" i="5" s="1"/>
  <c r="AC336" i="5" s="1"/>
  <c r="AB336" i="5" s="1"/>
  <c r="AK336" i="5"/>
  <c r="AI332" i="5"/>
  <c r="AG332" i="5" s="1"/>
  <c r="AJ332" i="5"/>
  <c r="AH332" i="5" s="1"/>
  <c r="AL332" i="5"/>
  <c r="AJ328" i="5"/>
  <c r="AH328" i="5" s="1"/>
  <c r="AI328" i="5"/>
  <c r="AG328" i="5" s="1"/>
  <c r="AI324" i="5"/>
  <c r="AG324" i="5" s="1"/>
  <c r="AJ324" i="5"/>
  <c r="AH324" i="5" s="1"/>
  <c r="AJ320" i="5"/>
  <c r="AH320" i="5" s="1"/>
  <c r="AI320" i="5"/>
  <c r="AG320" i="5" s="1"/>
  <c r="AE320" i="5" s="1"/>
  <c r="AF320" i="5" s="1"/>
  <c r="AC320" i="5" s="1"/>
  <c r="AB320" i="5" s="1"/>
  <c r="AK320" i="5"/>
  <c r="AI316" i="5"/>
  <c r="AG316" i="5" s="1"/>
  <c r="AJ316" i="5"/>
  <c r="AH316" i="5" s="1"/>
  <c r="AK316" i="5"/>
  <c r="AL316" i="5"/>
  <c r="AJ312" i="5"/>
  <c r="AH312" i="5" s="1"/>
  <c r="AI312" i="5"/>
  <c r="AG312" i="5" s="1"/>
  <c r="AK312" i="5"/>
  <c r="AL312" i="5"/>
  <c r="AI308" i="5"/>
  <c r="AG308" i="5" s="1"/>
  <c r="AJ308" i="5"/>
  <c r="AH308" i="5" s="1"/>
  <c r="AK308" i="5"/>
  <c r="AL308" i="5"/>
  <c r="AJ304" i="5"/>
  <c r="AH304" i="5" s="1"/>
  <c r="AI304" i="5"/>
  <c r="AG304" i="5" s="1"/>
  <c r="AK304" i="5"/>
  <c r="AL304" i="5"/>
  <c r="AI300" i="5"/>
  <c r="AG300" i="5" s="1"/>
  <c r="AJ300" i="5"/>
  <c r="AH300" i="5" s="1"/>
  <c r="AK300" i="5"/>
  <c r="AJ296" i="5"/>
  <c r="AH296" i="5" s="1"/>
  <c r="AI296" i="5"/>
  <c r="AG296" i="5" s="1"/>
  <c r="AE296" i="5" s="1"/>
  <c r="AF296" i="5" s="1"/>
  <c r="AC296" i="5" s="1"/>
  <c r="AK296" i="5"/>
  <c r="AL296" i="5"/>
  <c r="AI292" i="5"/>
  <c r="AG292" i="5" s="1"/>
  <c r="AJ292" i="5"/>
  <c r="AH292" i="5" s="1"/>
  <c r="AK292" i="5"/>
  <c r="AJ288" i="5"/>
  <c r="AH288" i="5" s="1"/>
  <c r="AI288" i="5"/>
  <c r="AG288" i="5" s="1"/>
  <c r="AI284" i="5"/>
  <c r="AG284" i="5" s="1"/>
  <c r="AE284" i="5" s="1"/>
  <c r="AF284" i="5" s="1"/>
  <c r="AC284" i="5" s="1"/>
  <c r="AB284" i="5" s="1"/>
  <c r="AJ284" i="5"/>
  <c r="AH284" i="5" s="1"/>
  <c r="AK284" i="5"/>
  <c r="AJ280" i="5"/>
  <c r="AH280" i="5" s="1"/>
  <c r="AI280" i="5"/>
  <c r="AG280" i="5" s="1"/>
  <c r="AK280" i="5"/>
  <c r="AL280" i="5"/>
  <c r="AI276" i="5"/>
  <c r="AG276" i="5" s="1"/>
  <c r="AJ276" i="5"/>
  <c r="AH276" i="5" s="1"/>
  <c r="AK276" i="5"/>
  <c r="AJ272" i="5"/>
  <c r="AH272" i="5" s="1"/>
  <c r="AI272" i="5"/>
  <c r="AG272" i="5" s="1"/>
  <c r="AI268" i="5"/>
  <c r="AG268" i="5" s="1"/>
  <c r="AJ268" i="5"/>
  <c r="AH268" i="5" s="1"/>
  <c r="AK268" i="5"/>
  <c r="AJ264" i="5"/>
  <c r="AH264" i="5" s="1"/>
  <c r="AI264" i="5"/>
  <c r="AG264" i="5" s="1"/>
  <c r="AE264" i="5" s="1"/>
  <c r="AF264" i="5" s="1"/>
  <c r="AC264" i="5" s="1"/>
  <c r="AK264" i="5"/>
  <c r="AL264" i="5"/>
  <c r="AI260" i="5"/>
  <c r="AG260" i="5" s="1"/>
  <c r="AJ260" i="5"/>
  <c r="AH260" i="5" s="1"/>
  <c r="AK260" i="5"/>
  <c r="AJ256" i="5"/>
  <c r="AH256" i="5" s="1"/>
  <c r="AI256" i="5"/>
  <c r="AG256" i="5" s="1"/>
  <c r="AI252" i="5"/>
  <c r="AG252" i="5" s="1"/>
  <c r="AE252" i="5" s="1"/>
  <c r="AF252" i="5" s="1"/>
  <c r="AC252" i="5" s="1"/>
  <c r="AB252" i="5" s="1"/>
  <c r="AJ252" i="5"/>
  <c r="AH252" i="5" s="1"/>
  <c r="AK252" i="5"/>
  <c r="AJ248" i="5"/>
  <c r="AH248" i="5" s="1"/>
  <c r="AI248" i="5"/>
  <c r="AG248" i="5" s="1"/>
  <c r="AK248" i="5"/>
  <c r="AL248" i="5"/>
  <c r="AI244" i="5"/>
  <c r="AG244" i="5" s="1"/>
  <c r="AJ244" i="5"/>
  <c r="AH244" i="5" s="1"/>
  <c r="AK244" i="5"/>
  <c r="AJ240" i="5"/>
  <c r="AH240" i="5" s="1"/>
  <c r="AI240" i="5"/>
  <c r="AG240" i="5" s="1"/>
  <c r="AI236" i="5"/>
  <c r="AG236" i="5" s="1"/>
  <c r="AJ236" i="5"/>
  <c r="AH236" i="5" s="1"/>
  <c r="AK236" i="5"/>
  <c r="AJ232" i="5"/>
  <c r="AH232" i="5" s="1"/>
  <c r="AI232" i="5"/>
  <c r="AG232" i="5" s="1"/>
  <c r="AE232" i="5" s="1"/>
  <c r="AF232" i="5" s="1"/>
  <c r="AC232" i="5" s="1"/>
  <c r="AK232" i="5"/>
  <c r="AL232" i="5"/>
  <c r="AI228" i="5"/>
  <c r="AG228" i="5" s="1"/>
  <c r="AJ228" i="5"/>
  <c r="AH228" i="5" s="1"/>
  <c r="AK228" i="5"/>
  <c r="AI649" i="5"/>
  <c r="AG649" i="5" s="1"/>
  <c r="AI819" i="5"/>
  <c r="AG819" i="5" s="1"/>
  <c r="AJ819" i="5"/>
  <c r="AH819" i="5" s="1"/>
  <c r="AI815" i="5"/>
  <c r="AG815" i="5" s="1"/>
  <c r="AJ815" i="5"/>
  <c r="AH815" i="5" s="1"/>
  <c r="AI811" i="5"/>
  <c r="AG811" i="5" s="1"/>
  <c r="AJ811" i="5"/>
  <c r="AH811" i="5" s="1"/>
  <c r="AI807" i="5"/>
  <c r="AG807" i="5" s="1"/>
  <c r="AE807" i="5" s="1"/>
  <c r="AF807" i="5" s="1"/>
  <c r="AC807" i="5" s="1"/>
  <c r="AB807" i="5" s="1"/>
  <c r="AJ807" i="5"/>
  <c r="AH807" i="5" s="1"/>
  <c r="AI803" i="5"/>
  <c r="AG803" i="5" s="1"/>
  <c r="AJ803" i="5"/>
  <c r="AH803" i="5" s="1"/>
  <c r="AL803" i="5"/>
  <c r="AK803" i="5"/>
  <c r="AI799" i="5"/>
  <c r="AG799" i="5" s="1"/>
  <c r="AJ799" i="5"/>
  <c r="AH799" i="5" s="1"/>
  <c r="AL799" i="5"/>
  <c r="AI795" i="5"/>
  <c r="AG795" i="5" s="1"/>
  <c r="AJ795" i="5"/>
  <c r="AH795" i="5" s="1"/>
  <c r="AK795" i="5"/>
  <c r="AI791" i="5"/>
  <c r="AG791" i="5" s="1"/>
  <c r="AJ791" i="5"/>
  <c r="AH791" i="5" s="1"/>
  <c r="AK791" i="5"/>
  <c r="AI787" i="5"/>
  <c r="AG787" i="5" s="1"/>
  <c r="AJ787" i="5"/>
  <c r="AH787" i="5" s="1"/>
  <c r="AK787" i="5"/>
  <c r="AI783" i="5"/>
  <c r="AG783" i="5" s="1"/>
  <c r="AJ783" i="5"/>
  <c r="AH783" i="5" s="1"/>
  <c r="AK783" i="5"/>
  <c r="AI779" i="5"/>
  <c r="AG779" i="5" s="1"/>
  <c r="AJ779" i="5"/>
  <c r="AH779" i="5" s="1"/>
  <c r="AK779" i="5"/>
  <c r="AI775" i="5"/>
  <c r="AG775" i="5" s="1"/>
  <c r="AE775" i="5" s="1"/>
  <c r="AF775" i="5" s="1"/>
  <c r="AC775" i="5" s="1"/>
  <c r="AB775" i="5" s="1"/>
  <c r="AJ775" i="5"/>
  <c r="AH775" i="5" s="1"/>
  <c r="AK775" i="5"/>
  <c r="AI771" i="5"/>
  <c r="AG771" i="5" s="1"/>
  <c r="AE771" i="5" s="1"/>
  <c r="AF771" i="5" s="1"/>
  <c r="AC771" i="5" s="1"/>
  <c r="AB771" i="5" s="1"/>
  <c r="AJ771" i="5"/>
  <c r="AH771" i="5" s="1"/>
  <c r="AK771" i="5"/>
  <c r="AI767" i="5"/>
  <c r="AG767" i="5" s="1"/>
  <c r="AJ767" i="5"/>
  <c r="AH767" i="5" s="1"/>
  <c r="AK767" i="5"/>
  <c r="AI763" i="5"/>
  <c r="AG763" i="5" s="1"/>
  <c r="AJ763" i="5"/>
  <c r="AH763" i="5" s="1"/>
  <c r="AK763" i="5"/>
  <c r="AI755" i="5"/>
  <c r="AG755" i="5" s="1"/>
  <c r="AJ755" i="5"/>
  <c r="AH755" i="5" s="1"/>
  <c r="AK755" i="5"/>
  <c r="AI747" i="5"/>
  <c r="AG747" i="5" s="1"/>
  <c r="AJ747" i="5"/>
  <c r="AH747" i="5" s="1"/>
  <c r="AK747" i="5"/>
  <c r="AI743" i="5"/>
  <c r="AG743" i="5" s="1"/>
  <c r="AJ743" i="5"/>
  <c r="AH743" i="5" s="1"/>
  <c r="AK743" i="5"/>
  <c r="AI739" i="5"/>
  <c r="AG739" i="5" s="1"/>
  <c r="AJ739" i="5"/>
  <c r="AH739" i="5" s="1"/>
  <c r="AK739" i="5"/>
  <c r="AI735" i="5"/>
  <c r="AG735" i="5" s="1"/>
  <c r="AJ735" i="5"/>
  <c r="AH735" i="5" s="1"/>
  <c r="AK735" i="5"/>
  <c r="AI731" i="5"/>
  <c r="AG731" i="5" s="1"/>
  <c r="AJ731" i="5"/>
  <c r="AH731" i="5" s="1"/>
  <c r="AI727" i="5"/>
  <c r="AG727" i="5" s="1"/>
  <c r="AJ727" i="5"/>
  <c r="AH727" i="5" s="1"/>
  <c r="AI723" i="5"/>
  <c r="AG723" i="5" s="1"/>
  <c r="AJ723" i="5"/>
  <c r="AH723" i="5" s="1"/>
  <c r="AI719" i="5"/>
  <c r="AG719" i="5" s="1"/>
  <c r="AJ719" i="5"/>
  <c r="AH719" i="5" s="1"/>
  <c r="AI715" i="5"/>
  <c r="AG715" i="5" s="1"/>
  <c r="AJ715" i="5"/>
  <c r="AH715" i="5" s="1"/>
  <c r="AI711" i="5"/>
  <c r="AG711" i="5" s="1"/>
  <c r="AJ711" i="5"/>
  <c r="AH711" i="5" s="1"/>
  <c r="AI707" i="5"/>
  <c r="AG707" i="5" s="1"/>
  <c r="AJ707" i="5"/>
  <c r="AH707" i="5" s="1"/>
  <c r="AI703" i="5"/>
  <c r="AG703" i="5" s="1"/>
  <c r="AJ703" i="5"/>
  <c r="AH703" i="5" s="1"/>
  <c r="AK703" i="5"/>
  <c r="AI699" i="5"/>
  <c r="AG699" i="5" s="1"/>
  <c r="AJ699" i="5"/>
  <c r="AH699" i="5" s="1"/>
  <c r="AI695" i="5"/>
  <c r="AG695" i="5" s="1"/>
  <c r="AJ695" i="5"/>
  <c r="AH695" i="5" s="1"/>
  <c r="AI691" i="5"/>
  <c r="AG691" i="5" s="1"/>
  <c r="AJ691" i="5"/>
  <c r="AH691" i="5" s="1"/>
  <c r="AI683" i="5"/>
  <c r="AG683" i="5" s="1"/>
  <c r="AJ683" i="5"/>
  <c r="AH683" i="5" s="1"/>
  <c r="AK683" i="5"/>
  <c r="AI679" i="5"/>
  <c r="AG679" i="5" s="1"/>
  <c r="AJ679" i="5"/>
  <c r="AH679" i="5" s="1"/>
  <c r="AI675" i="5"/>
  <c r="AG675" i="5" s="1"/>
  <c r="AJ675" i="5"/>
  <c r="AH675" i="5" s="1"/>
  <c r="AI671" i="5"/>
  <c r="AG671" i="5" s="1"/>
  <c r="AJ671" i="5"/>
  <c r="AH671" i="5" s="1"/>
  <c r="AI667" i="5"/>
  <c r="AG667" i="5" s="1"/>
  <c r="AJ667" i="5"/>
  <c r="AH667" i="5" s="1"/>
  <c r="AI663" i="5"/>
  <c r="AG663" i="5" s="1"/>
  <c r="AJ663" i="5"/>
  <c r="AH663" i="5" s="1"/>
  <c r="AI659" i="5"/>
  <c r="AG659" i="5" s="1"/>
  <c r="AJ659" i="5"/>
  <c r="AH659" i="5" s="1"/>
  <c r="AI655" i="5"/>
  <c r="AG655" i="5" s="1"/>
  <c r="AJ655" i="5"/>
  <c r="AH655" i="5" s="1"/>
  <c r="AI651" i="5"/>
  <c r="AG651" i="5" s="1"/>
  <c r="AJ651" i="5"/>
  <c r="AH651" i="5" s="1"/>
  <c r="AI647" i="5"/>
  <c r="AG647" i="5" s="1"/>
  <c r="AJ647" i="5"/>
  <c r="AH647" i="5" s="1"/>
  <c r="AI643" i="5"/>
  <c r="AG643" i="5" s="1"/>
  <c r="AJ643" i="5"/>
  <c r="AH643" i="5" s="1"/>
  <c r="AK643" i="5"/>
  <c r="AI639" i="5"/>
  <c r="AG639" i="5" s="1"/>
  <c r="AJ639" i="5"/>
  <c r="AH639" i="5" s="1"/>
  <c r="AI635" i="5"/>
  <c r="AG635" i="5" s="1"/>
  <c r="AJ635" i="5"/>
  <c r="AH635" i="5" s="1"/>
  <c r="AL635" i="5"/>
  <c r="AK635" i="5"/>
  <c r="AI631" i="5"/>
  <c r="AG631" i="5" s="1"/>
  <c r="AJ631" i="5"/>
  <c r="AH631" i="5" s="1"/>
  <c r="AL631" i="5"/>
  <c r="AI627" i="5"/>
  <c r="AG627" i="5" s="1"/>
  <c r="AJ627" i="5"/>
  <c r="AH627" i="5" s="1"/>
  <c r="AL627" i="5"/>
  <c r="AI623" i="5"/>
  <c r="AG623" i="5" s="1"/>
  <c r="AJ623" i="5"/>
  <c r="AH623" i="5" s="1"/>
  <c r="AL623" i="5"/>
  <c r="AJ619" i="5"/>
  <c r="AH619" i="5" s="1"/>
  <c r="AI619" i="5"/>
  <c r="AG619" i="5" s="1"/>
  <c r="AK619" i="5"/>
  <c r="AI615" i="5"/>
  <c r="AG615" i="5" s="1"/>
  <c r="AJ615" i="5"/>
  <c r="AH615" i="5" s="1"/>
  <c r="AK615" i="5"/>
  <c r="AJ611" i="5"/>
  <c r="AH611" i="5" s="1"/>
  <c r="AI611" i="5"/>
  <c r="AG611" i="5" s="1"/>
  <c r="AK611" i="5"/>
  <c r="AJ603" i="5"/>
  <c r="AH603" i="5" s="1"/>
  <c r="AI603" i="5"/>
  <c r="AG603" i="5" s="1"/>
  <c r="AI599" i="5"/>
  <c r="AG599" i="5" s="1"/>
  <c r="AJ599" i="5"/>
  <c r="AH599" i="5" s="1"/>
  <c r="AJ595" i="5"/>
  <c r="AH595" i="5" s="1"/>
  <c r="AI595" i="5"/>
  <c r="AG595" i="5" s="1"/>
  <c r="AI591" i="5"/>
  <c r="AG591" i="5" s="1"/>
  <c r="AJ591" i="5"/>
  <c r="AH591" i="5" s="1"/>
  <c r="AJ587" i="5"/>
  <c r="AH587" i="5" s="1"/>
  <c r="AI587" i="5"/>
  <c r="AG587" i="5" s="1"/>
  <c r="AK587" i="5"/>
  <c r="AI583" i="5"/>
  <c r="AG583" i="5" s="1"/>
  <c r="AJ583" i="5"/>
  <c r="AH583" i="5" s="1"/>
  <c r="AK583" i="5"/>
  <c r="AJ579" i="5"/>
  <c r="AH579" i="5" s="1"/>
  <c r="AI579" i="5"/>
  <c r="AG579" i="5" s="1"/>
  <c r="AK579" i="5"/>
  <c r="AI575" i="5"/>
  <c r="AG575" i="5" s="1"/>
  <c r="AJ575" i="5"/>
  <c r="AH575" i="5" s="1"/>
  <c r="AK575" i="5"/>
  <c r="AJ571" i="5"/>
  <c r="AH571" i="5" s="1"/>
  <c r="AI571" i="5"/>
  <c r="AG571" i="5" s="1"/>
  <c r="AK571" i="5"/>
  <c r="AI567" i="5"/>
  <c r="AG567" i="5" s="1"/>
  <c r="AJ567" i="5"/>
  <c r="AH567" i="5" s="1"/>
  <c r="AK567" i="5"/>
  <c r="AJ563" i="5"/>
  <c r="AH563" i="5" s="1"/>
  <c r="AI563" i="5"/>
  <c r="AG563" i="5" s="1"/>
  <c r="AK563" i="5"/>
  <c r="AI559" i="5"/>
  <c r="AG559" i="5" s="1"/>
  <c r="AJ559" i="5"/>
  <c r="AH559" i="5" s="1"/>
  <c r="AK559" i="5"/>
  <c r="AJ555" i="5"/>
  <c r="AH555" i="5" s="1"/>
  <c r="AI555" i="5"/>
  <c r="AG555" i="5" s="1"/>
  <c r="AK555" i="5"/>
  <c r="AI551" i="5"/>
  <c r="AG551" i="5" s="1"/>
  <c r="AJ551" i="5"/>
  <c r="AH551" i="5" s="1"/>
  <c r="AK551" i="5"/>
  <c r="AJ547" i="5"/>
  <c r="AH547" i="5" s="1"/>
  <c r="AI547" i="5"/>
  <c r="AG547" i="5" s="1"/>
  <c r="AI543" i="5"/>
  <c r="AG543" i="5" s="1"/>
  <c r="AJ543" i="5"/>
  <c r="AH543" i="5" s="1"/>
  <c r="AK543" i="5"/>
  <c r="AL543" i="5"/>
  <c r="AJ539" i="5"/>
  <c r="AH539" i="5" s="1"/>
  <c r="AI539" i="5"/>
  <c r="AG539" i="5" s="1"/>
  <c r="AI535" i="5"/>
  <c r="AG535" i="5" s="1"/>
  <c r="AJ535" i="5"/>
  <c r="AH535" i="5" s="1"/>
  <c r="AK535" i="5"/>
  <c r="AJ531" i="5"/>
  <c r="AH531" i="5" s="1"/>
  <c r="AI531" i="5"/>
  <c r="AG531" i="5" s="1"/>
  <c r="AK531" i="5"/>
  <c r="AI527" i="5"/>
  <c r="AG527" i="5" s="1"/>
  <c r="AE527" i="5" s="1"/>
  <c r="AF527" i="5" s="1"/>
  <c r="AC527" i="5" s="1"/>
  <c r="AB527" i="5" s="1"/>
  <c r="AJ527" i="5"/>
  <c r="AH527" i="5" s="1"/>
  <c r="AK527" i="5"/>
  <c r="AJ523" i="5"/>
  <c r="AH523" i="5" s="1"/>
  <c r="AI523" i="5"/>
  <c r="AG523" i="5" s="1"/>
  <c r="AK523" i="5"/>
  <c r="AI519" i="5"/>
  <c r="AG519" i="5" s="1"/>
  <c r="AJ519" i="5"/>
  <c r="AH519" i="5" s="1"/>
  <c r="AL519" i="5"/>
  <c r="AI515" i="5"/>
  <c r="AG515" i="5" s="1"/>
  <c r="AJ515" i="5"/>
  <c r="AH515" i="5" s="1"/>
  <c r="AK515" i="5"/>
  <c r="AJ511" i="5"/>
  <c r="AH511" i="5" s="1"/>
  <c r="AI511" i="5"/>
  <c r="AG511" i="5" s="1"/>
  <c r="AK511" i="5"/>
  <c r="AL511" i="5"/>
  <c r="AI507" i="5"/>
  <c r="AG507" i="5" s="1"/>
  <c r="AE507" i="5" s="1"/>
  <c r="AF507" i="5" s="1"/>
  <c r="AC507" i="5" s="1"/>
  <c r="AB507" i="5" s="1"/>
  <c r="AJ507" i="5"/>
  <c r="AH507" i="5" s="1"/>
  <c r="AL507" i="5"/>
  <c r="AJ503" i="5"/>
  <c r="AH503" i="5" s="1"/>
  <c r="AI503" i="5"/>
  <c r="AG503" i="5" s="1"/>
  <c r="AK807" i="5"/>
  <c r="AJ773" i="5"/>
  <c r="AH773" i="5" s="1"/>
  <c r="AK819" i="5"/>
  <c r="AL807" i="5"/>
  <c r="AL679" i="5"/>
  <c r="AK675" i="5"/>
  <c r="AL663" i="5"/>
  <c r="AK659" i="5"/>
  <c r="AK623" i="5"/>
  <c r="AL575" i="5"/>
  <c r="AL559" i="5"/>
  <c r="AL503" i="5"/>
  <c r="AL719" i="5"/>
  <c r="AL783" i="5"/>
  <c r="AL767" i="5"/>
  <c r="AL735" i="5"/>
  <c r="AK695" i="5"/>
  <c r="AL647" i="5"/>
  <c r="AL639" i="5"/>
  <c r="AL611" i="5"/>
  <c r="AL603" i="5"/>
  <c r="AK599" i="5"/>
  <c r="AL539" i="5"/>
  <c r="AK715" i="5"/>
  <c r="AI818" i="5"/>
  <c r="AG818" i="5" s="1"/>
  <c r="AJ818" i="5"/>
  <c r="AH818" i="5" s="1"/>
  <c r="AL818" i="5"/>
  <c r="AJ814" i="5"/>
  <c r="AH814" i="5" s="1"/>
  <c r="AI814" i="5"/>
  <c r="AG814" i="5" s="1"/>
  <c r="AL814" i="5"/>
  <c r="AI810" i="5"/>
  <c r="AG810" i="5" s="1"/>
  <c r="AJ810" i="5"/>
  <c r="AH810" i="5" s="1"/>
  <c r="AL810" i="5"/>
  <c r="AJ806" i="5"/>
  <c r="AH806" i="5" s="1"/>
  <c r="AI806" i="5"/>
  <c r="AG806" i="5" s="1"/>
  <c r="AK806" i="5"/>
  <c r="AI802" i="5"/>
  <c r="AG802" i="5" s="1"/>
  <c r="AJ802" i="5"/>
  <c r="AH802" i="5" s="1"/>
  <c r="AJ798" i="5"/>
  <c r="AH798" i="5" s="1"/>
  <c r="AI798" i="5"/>
  <c r="AG798" i="5" s="1"/>
  <c r="AE798" i="5" s="1"/>
  <c r="AF798" i="5" s="1"/>
  <c r="AC798" i="5" s="1"/>
  <c r="AB798" i="5" s="1"/>
  <c r="AI794" i="5"/>
  <c r="AG794" i="5" s="1"/>
  <c r="AJ794" i="5"/>
  <c r="AH794" i="5" s="1"/>
  <c r="AJ790" i="5"/>
  <c r="AH790" i="5" s="1"/>
  <c r="AI790" i="5"/>
  <c r="AG790" i="5" s="1"/>
  <c r="AE790" i="5" s="1"/>
  <c r="AF790" i="5" s="1"/>
  <c r="AC790" i="5" s="1"/>
  <c r="AB790" i="5" s="1"/>
  <c r="AI786" i="5"/>
  <c r="AG786" i="5" s="1"/>
  <c r="AJ786" i="5"/>
  <c r="AH786" i="5" s="1"/>
  <c r="AJ782" i="5"/>
  <c r="AH782" i="5" s="1"/>
  <c r="AI782" i="5"/>
  <c r="AG782" i="5" s="1"/>
  <c r="AE782" i="5" s="1"/>
  <c r="AF782" i="5" s="1"/>
  <c r="AC782" i="5" s="1"/>
  <c r="AB782" i="5" s="1"/>
  <c r="AI778" i="5"/>
  <c r="AG778" i="5" s="1"/>
  <c r="AJ778" i="5"/>
  <c r="AH778" i="5" s="1"/>
  <c r="AJ774" i="5"/>
  <c r="AH774" i="5" s="1"/>
  <c r="AI774" i="5"/>
  <c r="AG774" i="5" s="1"/>
  <c r="AE774" i="5" s="1"/>
  <c r="AF774" i="5" s="1"/>
  <c r="AC774" i="5" s="1"/>
  <c r="AB774" i="5" s="1"/>
  <c r="AI770" i="5"/>
  <c r="AG770" i="5" s="1"/>
  <c r="AJ770" i="5"/>
  <c r="AH770" i="5" s="1"/>
  <c r="AJ766" i="5"/>
  <c r="AH766" i="5" s="1"/>
  <c r="AI766" i="5"/>
  <c r="AG766" i="5" s="1"/>
  <c r="AE766" i="5" s="1"/>
  <c r="AF766" i="5" s="1"/>
  <c r="AC766" i="5" s="1"/>
  <c r="AB766" i="5" s="1"/>
  <c r="AI762" i="5"/>
  <c r="AG762" i="5" s="1"/>
  <c r="AJ762" i="5"/>
  <c r="AH762" i="5" s="1"/>
  <c r="AJ758" i="5"/>
  <c r="AH758" i="5" s="1"/>
  <c r="AI758" i="5"/>
  <c r="AG758" i="5" s="1"/>
  <c r="AE758" i="5" s="1"/>
  <c r="AF758" i="5" s="1"/>
  <c r="AC758" i="5" s="1"/>
  <c r="AB758" i="5" s="1"/>
  <c r="AI754" i="5"/>
  <c r="AG754" i="5" s="1"/>
  <c r="AJ754" i="5"/>
  <c r="AH754" i="5" s="1"/>
  <c r="AJ750" i="5"/>
  <c r="AH750" i="5" s="1"/>
  <c r="AI750" i="5"/>
  <c r="AG750" i="5" s="1"/>
  <c r="AE750" i="5" s="1"/>
  <c r="AF750" i="5" s="1"/>
  <c r="AC750" i="5" s="1"/>
  <c r="AB750" i="5" s="1"/>
  <c r="AI746" i="5"/>
  <c r="AG746" i="5" s="1"/>
  <c r="AJ746" i="5"/>
  <c r="AH746" i="5" s="1"/>
  <c r="AJ742" i="5"/>
  <c r="AH742" i="5" s="1"/>
  <c r="AI742" i="5"/>
  <c r="AG742" i="5" s="1"/>
  <c r="AE742" i="5" s="1"/>
  <c r="AF742" i="5" s="1"/>
  <c r="AC742" i="5" s="1"/>
  <c r="AB742" i="5" s="1"/>
  <c r="AI738" i="5"/>
  <c r="AG738" i="5" s="1"/>
  <c r="AJ738" i="5"/>
  <c r="AH738" i="5" s="1"/>
  <c r="AJ734" i="5"/>
  <c r="AH734" i="5" s="1"/>
  <c r="AI734" i="5"/>
  <c r="AG734" i="5" s="1"/>
  <c r="AE734" i="5" s="1"/>
  <c r="AF734" i="5" s="1"/>
  <c r="AC734" i="5" s="1"/>
  <c r="AB734" i="5" s="1"/>
  <c r="AK734" i="5"/>
  <c r="AI730" i="5"/>
  <c r="AG730" i="5" s="1"/>
  <c r="AJ730" i="5"/>
  <c r="AH730" i="5" s="1"/>
  <c r="AL730" i="5"/>
  <c r="AJ726" i="5"/>
  <c r="AH726" i="5" s="1"/>
  <c r="AI726" i="5"/>
  <c r="AG726" i="5" s="1"/>
  <c r="AL726" i="5"/>
  <c r="AI722" i="5"/>
  <c r="AG722" i="5" s="1"/>
  <c r="AJ722" i="5"/>
  <c r="AH722" i="5" s="1"/>
  <c r="AJ718" i="5"/>
  <c r="AH718" i="5" s="1"/>
  <c r="AI718" i="5"/>
  <c r="AG718" i="5" s="1"/>
  <c r="AI714" i="5"/>
  <c r="AG714" i="5" s="1"/>
  <c r="AE714" i="5" s="1"/>
  <c r="AF714" i="5" s="1"/>
  <c r="AC714" i="5" s="1"/>
  <c r="AB714" i="5" s="1"/>
  <c r="AJ714" i="5"/>
  <c r="AH714" i="5" s="1"/>
  <c r="AJ710" i="5"/>
  <c r="AH710" i="5" s="1"/>
  <c r="AI710" i="5"/>
  <c r="AG710" i="5" s="1"/>
  <c r="AI706" i="5"/>
  <c r="AG706" i="5" s="1"/>
  <c r="AJ706" i="5"/>
  <c r="AH706" i="5" s="1"/>
  <c r="AJ702" i="5"/>
  <c r="AH702" i="5" s="1"/>
  <c r="AI702" i="5"/>
  <c r="AG702" i="5" s="1"/>
  <c r="AK702" i="5"/>
  <c r="AI698" i="5"/>
  <c r="AG698" i="5" s="1"/>
  <c r="AJ698" i="5"/>
  <c r="AH698" i="5" s="1"/>
  <c r="AJ694" i="5"/>
  <c r="AH694" i="5" s="1"/>
  <c r="AI694" i="5"/>
  <c r="AG694" i="5" s="1"/>
  <c r="AE694" i="5" s="1"/>
  <c r="AF694" i="5" s="1"/>
  <c r="AC694" i="5" s="1"/>
  <c r="AB694" i="5" s="1"/>
  <c r="AK694" i="5"/>
  <c r="AI690" i="5"/>
  <c r="AG690" i="5" s="1"/>
  <c r="AJ690" i="5"/>
  <c r="AH690" i="5" s="1"/>
  <c r="AK690" i="5"/>
  <c r="AJ686" i="5"/>
  <c r="AH686" i="5" s="1"/>
  <c r="AI686" i="5"/>
  <c r="AG686" i="5" s="1"/>
  <c r="AK686" i="5"/>
  <c r="AI682" i="5"/>
  <c r="AG682" i="5" s="1"/>
  <c r="AJ682" i="5"/>
  <c r="AH682" i="5" s="1"/>
  <c r="AJ678" i="5"/>
  <c r="AH678" i="5" s="1"/>
  <c r="AI678" i="5"/>
  <c r="AG678" i="5" s="1"/>
  <c r="AK678" i="5"/>
  <c r="AI674" i="5"/>
  <c r="AG674" i="5" s="1"/>
  <c r="AJ674" i="5"/>
  <c r="AH674" i="5" s="1"/>
  <c r="AK674" i="5"/>
  <c r="AJ670" i="5"/>
  <c r="AH670" i="5" s="1"/>
  <c r="AI670" i="5"/>
  <c r="AG670" i="5" s="1"/>
  <c r="AK670" i="5"/>
  <c r="AI666" i="5"/>
  <c r="AG666" i="5" s="1"/>
  <c r="AJ666" i="5"/>
  <c r="AH666" i="5" s="1"/>
  <c r="AK666" i="5"/>
  <c r="AJ662" i="5"/>
  <c r="AH662" i="5" s="1"/>
  <c r="AI662" i="5"/>
  <c r="AG662" i="5" s="1"/>
  <c r="AK662" i="5"/>
  <c r="AI658" i="5"/>
  <c r="AG658" i="5" s="1"/>
  <c r="AJ658" i="5"/>
  <c r="AH658" i="5" s="1"/>
  <c r="AK658" i="5"/>
  <c r="AJ654" i="5"/>
  <c r="AH654" i="5" s="1"/>
  <c r="AI654" i="5"/>
  <c r="AG654" i="5" s="1"/>
  <c r="AK654" i="5"/>
  <c r="AI650" i="5"/>
  <c r="AG650" i="5" s="1"/>
  <c r="AJ650" i="5"/>
  <c r="AH650" i="5" s="1"/>
  <c r="AK650" i="5"/>
  <c r="AJ646" i="5"/>
  <c r="AH646" i="5" s="1"/>
  <c r="AI646" i="5"/>
  <c r="AG646" i="5" s="1"/>
  <c r="AK646" i="5"/>
  <c r="AI642" i="5"/>
  <c r="AG642" i="5" s="1"/>
  <c r="AJ642" i="5"/>
  <c r="AH642" i="5" s="1"/>
  <c r="AK642" i="5"/>
  <c r="AJ638" i="5"/>
  <c r="AH638" i="5" s="1"/>
  <c r="AI638" i="5"/>
  <c r="AG638" i="5" s="1"/>
  <c r="AL638" i="5"/>
  <c r="AI634" i="5"/>
  <c r="AG634" i="5" s="1"/>
  <c r="AJ634" i="5"/>
  <c r="AH634" i="5" s="1"/>
  <c r="AK634" i="5"/>
  <c r="AJ630" i="5"/>
  <c r="AH630" i="5" s="1"/>
  <c r="AI630" i="5"/>
  <c r="AG630" i="5" s="1"/>
  <c r="AI626" i="5"/>
  <c r="AG626" i="5" s="1"/>
  <c r="AJ626" i="5"/>
  <c r="AH626" i="5" s="1"/>
  <c r="AJ622" i="5"/>
  <c r="AH622" i="5" s="1"/>
  <c r="AI622" i="5"/>
  <c r="AG622" i="5" s="1"/>
  <c r="AI618" i="5"/>
  <c r="AG618" i="5" s="1"/>
  <c r="AE618" i="5" s="1"/>
  <c r="AF618" i="5" s="1"/>
  <c r="AC618" i="5" s="1"/>
  <c r="AB618" i="5" s="1"/>
  <c r="AJ618" i="5"/>
  <c r="AH618" i="5" s="1"/>
  <c r="AL618" i="5"/>
  <c r="AJ614" i="5"/>
  <c r="AH614" i="5" s="1"/>
  <c r="AI614" i="5"/>
  <c r="AG614" i="5" s="1"/>
  <c r="AE614" i="5" s="1"/>
  <c r="AF614" i="5" s="1"/>
  <c r="AC614" i="5" s="1"/>
  <c r="AB614" i="5" s="1"/>
  <c r="AK614" i="5"/>
  <c r="AL614" i="5"/>
  <c r="AI610" i="5"/>
  <c r="AG610" i="5" s="1"/>
  <c r="AJ610" i="5"/>
  <c r="AH610" i="5" s="1"/>
  <c r="AK610" i="5"/>
  <c r="AL610" i="5"/>
  <c r="AJ606" i="5"/>
  <c r="AH606" i="5" s="1"/>
  <c r="AI606" i="5"/>
  <c r="AG606" i="5" s="1"/>
  <c r="AE606" i="5" s="1"/>
  <c r="AF606" i="5" s="1"/>
  <c r="AC606" i="5" s="1"/>
  <c r="AB606" i="5" s="1"/>
  <c r="AK606" i="5"/>
  <c r="AI602" i="5"/>
  <c r="AG602" i="5" s="1"/>
  <c r="AJ602" i="5"/>
  <c r="AH602" i="5" s="1"/>
  <c r="AK602" i="5"/>
  <c r="AJ598" i="5"/>
  <c r="AH598" i="5" s="1"/>
  <c r="AI598" i="5"/>
  <c r="AG598" i="5" s="1"/>
  <c r="AK598" i="5"/>
  <c r="AI594" i="5"/>
  <c r="AG594" i="5" s="1"/>
  <c r="AJ594" i="5"/>
  <c r="AH594" i="5" s="1"/>
  <c r="AK594" i="5"/>
  <c r="AJ590" i="5"/>
  <c r="AH590" i="5" s="1"/>
  <c r="AI590" i="5"/>
  <c r="AG590" i="5" s="1"/>
  <c r="AE590" i="5" s="1"/>
  <c r="AF590" i="5" s="1"/>
  <c r="AC590" i="5" s="1"/>
  <c r="AB590" i="5" s="1"/>
  <c r="AI586" i="5"/>
  <c r="AG586" i="5" s="1"/>
  <c r="AJ586" i="5"/>
  <c r="AH586" i="5" s="1"/>
  <c r="AJ582" i="5"/>
  <c r="AH582" i="5" s="1"/>
  <c r="AI582" i="5"/>
  <c r="AG582" i="5" s="1"/>
  <c r="AE582" i="5" s="1"/>
  <c r="AF582" i="5" s="1"/>
  <c r="AC582" i="5" s="1"/>
  <c r="AB582" i="5" s="1"/>
  <c r="AI578" i="5"/>
  <c r="AG578" i="5" s="1"/>
  <c r="AJ578" i="5"/>
  <c r="AH578" i="5" s="1"/>
  <c r="AJ574" i="5"/>
  <c r="AH574" i="5" s="1"/>
  <c r="AI574" i="5"/>
  <c r="AG574" i="5" s="1"/>
  <c r="AE574" i="5" s="1"/>
  <c r="AF574" i="5" s="1"/>
  <c r="AC574" i="5" s="1"/>
  <c r="AB574" i="5" s="1"/>
  <c r="AI570" i="5"/>
  <c r="AG570" i="5" s="1"/>
  <c r="AJ570" i="5"/>
  <c r="AH570" i="5" s="1"/>
  <c r="AJ566" i="5"/>
  <c r="AH566" i="5" s="1"/>
  <c r="AI566" i="5"/>
  <c r="AG566" i="5" s="1"/>
  <c r="AE566" i="5" s="1"/>
  <c r="AF566" i="5" s="1"/>
  <c r="AC566" i="5" s="1"/>
  <c r="AB566" i="5" s="1"/>
  <c r="AI562" i="5"/>
  <c r="AG562" i="5" s="1"/>
  <c r="AJ562" i="5"/>
  <c r="AH562" i="5" s="1"/>
  <c r="AJ558" i="5"/>
  <c r="AH558" i="5" s="1"/>
  <c r="AI558" i="5"/>
  <c r="AG558" i="5" s="1"/>
  <c r="AE558" i="5" s="1"/>
  <c r="AF558" i="5" s="1"/>
  <c r="AC558" i="5" s="1"/>
  <c r="AB558" i="5" s="1"/>
  <c r="AI554" i="5"/>
  <c r="AG554" i="5" s="1"/>
  <c r="AJ554" i="5"/>
  <c r="AH554" i="5" s="1"/>
  <c r="AJ550" i="5"/>
  <c r="AH550" i="5" s="1"/>
  <c r="AI550" i="5"/>
  <c r="AG550" i="5" s="1"/>
  <c r="AE550" i="5" s="1"/>
  <c r="AF550" i="5" s="1"/>
  <c r="AC550" i="5" s="1"/>
  <c r="AB550" i="5" s="1"/>
  <c r="AI546" i="5"/>
  <c r="AG546" i="5" s="1"/>
  <c r="AJ546" i="5"/>
  <c r="AH546" i="5" s="1"/>
  <c r="AL546" i="5"/>
  <c r="AJ542" i="5"/>
  <c r="AH542" i="5" s="1"/>
  <c r="AI542" i="5"/>
  <c r="AG542" i="5" s="1"/>
  <c r="AK542" i="5"/>
  <c r="AI538" i="5"/>
  <c r="AG538" i="5" s="1"/>
  <c r="AJ538" i="5"/>
  <c r="AH538" i="5" s="1"/>
  <c r="AL538" i="5"/>
  <c r="AJ534" i="5"/>
  <c r="AH534" i="5" s="1"/>
  <c r="AI534" i="5"/>
  <c r="AG534" i="5" s="1"/>
  <c r="AK534" i="5"/>
  <c r="AI530" i="5"/>
  <c r="AG530" i="5" s="1"/>
  <c r="AJ530" i="5"/>
  <c r="AH530" i="5" s="1"/>
  <c r="AJ526" i="5"/>
  <c r="AH526" i="5" s="1"/>
  <c r="AI526" i="5"/>
  <c r="AG526" i="5" s="1"/>
  <c r="AE526" i="5" s="1"/>
  <c r="AF526" i="5" s="1"/>
  <c r="AC526" i="5" s="1"/>
  <c r="AB526" i="5" s="1"/>
  <c r="AI522" i="5"/>
  <c r="AG522" i="5" s="1"/>
  <c r="AJ522" i="5"/>
  <c r="AH522" i="5" s="1"/>
  <c r="AJ518" i="5"/>
  <c r="AH518" i="5" s="1"/>
  <c r="AI518" i="5"/>
  <c r="AG518" i="5" s="1"/>
  <c r="AE518" i="5" s="1"/>
  <c r="AF518" i="5" s="1"/>
  <c r="AC518" i="5" s="1"/>
  <c r="AB518" i="5" s="1"/>
  <c r="AI514" i="5"/>
  <c r="AG514" i="5" s="1"/>
  <c r="AJ514" i="5"/>
  <c r="AH514" i="5" s="1"/>
  <c r="AK514" i="5"/>
  <c r="AI510" i="5"/>
  <c r="AG510" i="5" s="1"/>
  <c r="AJ510" i="5"/>
  <c r="AH510" i="5" s="1"/>
  <c r="AK510" i="5"/>
  <c r="AI506" i="5"/>
  <c r="AG506" i="5" s="1"/>
  <c r="AJ506" i="5"/>
  <c r="AH506" i="5" s="1"/>
  <c r="AK506" i="5"/>
  <c r="AI502" i="5"/>
  <c r="AG502" i="5" s="1"/>
  <c r="AJ502" i="5"/>
  <c r="AH502" i="5" s="1"/>
  <c r="AI498" i="5"/>
  <c r="AG498" i="5" s="1"/>
  <c r="AJ498" i="5"/>
  <c r="AH498" i="5" s="1"/>
  <c r="AI494" i="5"/>
  <c r="AG494" i="5" s="1"/>
  <c r="AJ494" i="5"/>
  <c r="AH494" i="5" s="1"/>
  <c r="AI490" i="5"/>
  <c r="AG490" i="5" s="1"/>
  <c r="AE490" i="5" s="1"/>
  <c r="AF490" i="5" s="1"/>
  <c r="AC490" i="5" s="1"/>
  <c r="AB490" i="5" s="1"/>
  <c r="AJ490" i="5"/>
  <c r="AH490" i="5" s="1"/>
  <c r="AI486" i="5"/>
  <c r="AG486" i="5" s="1"/>
  <c r="AJ486" i="5"/>
  <c r="AH486" i="5" s="1"/>
  <c r="AI482" i="5"/>
  <c r="AG482" i="5" s="1"/>
  <c r="AJ482" i="5"/>
  <c r="AH482" i="5" s="1"/>
  <c r="AI478" i="5"/>
  <c r="AG478" i="5" s="1"/>
  <c r="AJ478" i="5"/>
  <c r="AH478" i="5" s="1"/>
  <c r="AK478" i="5"/>
  <c r="AI474" i="5"/>
  <c r="AG474" i="5" s="1"/>
  <c r="AJ474" i="5"/>
  <c r="AH474" i="5" s="1"/>
  <c r="AI470" i="5"/>
  <c r="AG470" i="5" s="1"/>
  <c r="AJ470" i="5"/>
  <c r="AH470" i="5" s="1"/>
  <c r="AK470" i="5"/>
  <c r="AI466" i="5"/>
  <c r="AG466" i="5" s="1"/>
  <c r="AJ466" i="5"/>
  <c r="AH466" i="5" s="1"/>
  <c r="AK466" i="5"/>
  <c r="AI462" i="5"/>
  <c r="AG462" i="5" s="1"/>
  <c r="AJ462" i="5"/>
  <c r="AH462" i="5" s="1"/>
  <c r="AK462" i="5"/>
  <c r="AI458" i="5"/>
  <c r="AG458" i="5" s="1"/>
  <c r="AJ458" i="5"/>
  <c r="AH458" i="5" s="1"/>
  <c r="AI454" i="5"/>
  <c r="AG454" i="5" s="1"/>
  <c r="AJ454" i="5"/>
  <c r="AH454" i="5" s="1"/>
  <c r="AI450" i="5"/>
  <c r="AG450" i="5" s="1"/>
  <c r="AE450" i="5" s="1"/>
  <c r="AF450" i="5" s="1"/>
  <c r="AC450" i="5" s="1"/>
  <c r="AB450" i="5" s="1"/>
  <c r="AJ450" i="5"/>
  <c r="AH450" i="5" s="1"/>
  <c r="AI446" i="5"/>
  <c r="AG446" i="5" s="1"/>
  <c r="AJ446" i="5"/>
  <c r="AH446" i="5" s="1"/>
  <c r="AI442" i="5"/>
  <c r="AG442" i="5" s="1"/>
  <c r="AJ442" i="5"/>
  <c r="AH442" i="5" s="1"/>
  <c r="AI438" i="5"/>
  <c r="AG438" i="5" s="1"/>
  <c r="AJ438" i="5"/>
  <c r="AH438" i="5" s="1"/>
  <c r="AL438" i="5"/>
  <c r="AI434" i="5"/>
  <c r="AG434" i="5" s="1"/>
  <c r="AJ434" i="5"/>
  <c r="AH434" i="5" s="1"/>
  <c r="AK434" i="5"/>
  <c r="AI430" i="5"/>
  <c r="AG430" i="5" s="1"/>
  <c r="AJ430" i="5"/>
  <c r="AH430" i="5" s="1"/>
  <c r="AK430" i="5"/>
  <c r="AL430" i="5"/>
  <c r="AI426" i="5"/>
  <c r="AG426" i="5" s="1"/>
  <c r="AE426" i="5" s="1"/>
  <c r="AF426" i="5" s="1"/>
  <c r="AC426" i="5" s="1"/>
  <c r="AB426" i="5" s="1"/>
  <c r="AJ426" i="5"/>
  <c r="AH426" i="5" s="1"/>
  <c r="AK426" i="5"/>
  <c r="AI422" i="5"/>
  <c r="AG422" i="5" s="1"/>
  <c r="AJ422" i="5"/>
  <c r="AH422" i="5" s="1"/>
  <c r="AK422" i="5"/>
  <c r="AI418" i="5"/>
  <c r="AG418" i="5" s="1"/>
  <c r="AJ418" i="5"/>
  <c r="AH418" i="5" s="1"/>
  <c r="AI414" i="5"/>
  <c r="AG414" i="5" s="1"/>
  <c r="AE414" i="5" s="1"/>
  <c r="AF414" i="5" s="1"/>
  <c r="AC414" i="5" s="1"/>
  <c r="AB414" i="5" s="1"/>
  <c r="AJ414" i="5"/>
  <c r="AH414" i="5" s="1"/>
  <c r="AJ410" i="5"/>
  <c r="AH410" i="5" s="1"/>
  <c r="AI410" i="5"/>
  <c r="AG410" i="5" s="1"/>
  <c r="AK410" i="5"/>
  <c r="AI406" i="5"/>
  <c r="AG406" i="5" s="1"/>
  <c r="AJ406" i="5"/>
  <c r="AH406" i="5" s="1"/>
  <c r="AJ402" i="5"/>
  <c r="AH402" i="5" s="1"/>
  <c r="AI402" i="5"/>
  <c r="AG402" i="5" s="1"/>
  <c r="AE402" i="5" s="1"/>
  <c r="AF402" i="5" s="1"/>
  <c r="AC402" i="5" s="1"/>
  <c r="AB402" i="5" s="1"/>
  <c r="AI398" i="5"/>
  <c r="AG398" i="5" s="1"/>
  <c r="AJ398" i="5"/>
  <c r="AH398" i="5" s="1"/>
  <c r="AJ394" i="5"/>
  <c r="AH394" i="5" s="1"/>
  <c r="AI394" i="5"/>
  <c r="AG394" i="5" s="1"/>
  <c r="AE394" i="5" s="1"/>
  <c r="AF394" i="5" s="1"/>
  <c r="AC394" i="5" s="1"/>
  <c r="AB394" i="5" s="1"/>
  <c r="AI390" i="5"/>
  <c r="AG390" i="5" s="1"/>
  <c r="AJ390" i="5"/>
  <c r="AH390" i="5" s="1"/>
  <c r="AJ386" i="5"/>
  <c r="AH386" i="5" s="1"/>
  <c r="AI386" i="5"/>
  <c r="AG386" i="5" s="1"/>
  <c r="AE386" i="5" s="1"/>
  <c r="AF386" i="5" s="1"/>
  <c r="AC386" i="5" s="1"/>
  <c r="AB386" i="5" s="1"/>
  <c r="AK386" i="5"/>
  <c r="AL386" i="5"/>
  <c r="AI382" i="5"/>
  <c r="AG382" i="5" s="1"/>
  <c r="AJ382" i="5"/>
  <c r="AH382" i="5" s="1"/>
  <c r="AJ378" i="5"/>
  <c r="AH378" i="5" s="1"/>
  <c r="AI378" i="5"/>
  <c r="AG378" i="5" s="1"/>
  <c r="AK378" i="5"/>
  <c r="AI374" i="5"/>
  <c r="AG374" i="5" s="1"/>
  <c r="AE374" i="5" s="1"/>
  <c r="AF374" i="5" s="1"/>
  <c r="AC374" i="5" s="1"/>
  <c r="AB374" i="5" s="1"/>
  <c r="AJ374" i="5"/>
  <c r="AH374" i="5" s="1"/>
  <c r="AJ370" i="5"/>
  <c r="AH370" i="5" s="1"/>
  <c r="AI370" i="5"/>
  <c r="AG370" i="5" s="1"/>
  <c r="AI366" i="5"/>
  <c r="AG366" i="5" s="1"/>
  <c r="AJ366" i="5"/>
  <c r="AH366" i="5" s="1"/>
  <c r="AJ362" i="5"/>
  <c r="AH362" i="5" s="1"/>
  <c r="AI362" i="5"/>
  <c r="AG362" i="5" s="1"/>
  <c r="AI358" i="5"/>
  <c r="AG358" i="5" s="1"/>
  <c r="AE358" i="5" s="1"/>
  <c r="AF358" i="5" s="1"/>
  <c r="AC358" i="5" s="1"/>
  <c r="AJ358" i="5"/>
  <c r="AH358" i="5" s="1"/>
  <c r="AJ354" i="5"/>
  <c r="AH354" i="5" s="1"/>
  <c r="AI354" i="5"/>
  <c r="AG354" i="5" s="1"/>
  <c r="AI350" i="5"/>
  <c r="AG350" i="5" s="1"/>
  <c r="AJ350" i="5"/>
  <c r="AH350" i="5" s="1"/>
  <c r="AJ346" i="5"/>
  <c r="AH346" i="5" s="1"/>
  <c r="AI346" i="5"/>
  <c r="AG346" i="5" s="1"/>
  <c r="AI342" i="5"/>
  <c r="AG342" i="5" s="1"/>
  <c r="AE342" i="5" s="1"/>
  <c r="AF342" i="5" s="1"/>
  <c r="AC342" i="5" s="1"/>
  <c r="AB342" i="5" s="1"/>
  <c r="AJ342" i="5"/>
  <c r="AH342" i="5" s="1"/>
  <c r="AJ338" i="5"/>
  <c r="AH338" i="5" s="1"/>
  <c r="AI338" i="5"/>
  <c r="AG338" i="5" s="1"/>
  <c r="AK338" i="5"/>
  <c r="AI334" i="5"/>
  <c r="AG334" i="5" s="1"/>
  <c r="AJ334" i="5"/>
  <c r="AH334" i="5" s="1"/>
  <c r="AJ330" i="5"/>
  <c r="AH330" i="5" s="1"/>
  <c r="AI330" i="5"/>
  <c r="AG330" i="5" s="1"/>
  <c r="AE330" i="5" s="1"/>
  <c r="AF330" i="5" s="1"/>
  <c r="AC330" i="5" s="1"/>
  <c r="AB330" i="5" s="1"/>
  <c r="AK330" i="5"/>
  <c r="AI326" i="5"/>
  <c r="AG326" i="5" s="1"/>
  <c r="AJ326" i="5"/>
  <c r="AH326" i="5" s="1"/>
  <c r="AJ322" i="5"/>
  <c r="AH322" i="5" s="1"/>
  <c r="AI322" i="5"/>
  <c r="AG322" i="5" s="1"/>
  <c r="AK322" i="5"/>
  <c r="AI318" i="5"/>
  <c r="AG318" i="5" s="1"/>
  <c r="AJ318" i="5"/>
  <c r="AH318" i="5" s="1"/>
  <c r="AJ314" i="5"/>
  <c r="AH314" i="5" s="1"/>
  <c r="AI314" i="5"/>
  <c r="AG314" i="5" s="1"/>
  <c r="AI310" i="5"/>
  <c r="AG310" i="5" s="1"/>
  <c r="AJ310" i="5"/>
  <c r="AH310" i="5" s="1"/>
  <c r="AJ306" i="5"/>
  <c r="AH306" i="5" s="1"/>
  <c r="AI306" i="5"/>
  <c r="AG306" i="5" s="1"/>
  <c r="AI302" i="5"/>
  <c r="AG302" i="5" s="1"/>
  <c r="AJ302" i="5"/>
  <c r="AH302" i="5" s="1"/>
  <c r="AK302" i="5"/>
  <c r="AJ298" i="5"/>
  <c r="AH298" i="5" s="1"/>
  <c r="AI298" i="5"/>
  <c r="AG298" i="5" s="1"/>
  <c r="AI294" i="5"/>
  <c r="AG294" i="5" s="1"/>
  <c r="AJ294" i="5"/>
  <c r="AH294" i="5" s="1"/>
  <c r="AJ290" i="5"/>
  <c r="AH290" i="5" s="1"/>
  <c r="AI290" i="5"/>
  <c r="AG290" i="5" s="1"/>
  <c r="AI286" i="5"/>
  <c r="AG286" i="5" s="1"/>
  <c r="AE286" i="5" s="1"/>
  <c r="AF286" i="5" s="1"/>
  <c r="AC286" i="5" s="1"/>
  <c r="AB286" i="5" s="1"/>
  <c r="AJ286" i="5"/>
  <c r="AH286" i="5" s="1"/>
  <c r="AJ282" i="5"/>
  <c r="AH282" i="5" s="1"/>
  <c r="AI282" i="5"/>
  <c r="AG282" i="5" s="1"/>
  <c r="AI278" i="5"/>
  <c r="AG278" i="5" s="1"/>
  <c r="AJ278" i="5"/>
  <c r="AH278" i="5" s="1"/>
  <c r="AJ274" i="5"/>
  <c r="AH274" i="5" s="1"/>
  <c r="AI274" i="5"/>
  <c r="AG274" i="5" s="1"/>
  <c r="AI270" i="5"/>
  <c r="AG270" i="5" s="1"/>
  <c r="AE270" i="5" s="1"/>
  <c r="AF270" i="5" s="1"/>
  <c r="AC270" i="5" s="1"/>
  <c r="AB270" i="5" s="1"/>
  <c r="AJ270" i="5"/>
  <c r="AH270" i="5" s="1"/>
  <c r="AJ266" i="5"/>
  <c r="AH266" i="5" s="1"/>
  <c r="AI266" i="5"/>
  <c r="AG266" i="5" s="1"/>
  <c r="AI262" i="5"/>
  <c r="AG262" i="5" s="1"/>
  <c r="AJ262" i="5"/>
  <c r="AH262" i="5" s="1"/>
  <c r="AJ258" i="5"/>
  <c r="AH258" i="5" s="1"/>
  <c r="AI258" i="5"/>
  <c r="AG258" i="5" s="1"/>
  <c r="AI254" i="5"/>
  <c r="AG254" i="5" s="1"/>
  <c r="AE254" i="5" s="1"/>
  <c r="AF254" i="5" s="1"/>
  <c r="AC254" i="5" s="1"/>
  <c r="AB254" i="5" s="1"/>
  <c r="AJ254" i="5"/>
  <c r="AH254" i="5" s="1"/>
  <c r="AJ250" i="5"/>
  <c r="AH250" i="5" s="1"/>
  <c r="AI250" i="5"/>
  <c r="AG250" i="5" s="1"/>
  <c r="AI246" i="5"/>
  <c r="AG246" i="5" s="1"/>
  <c r="AJ246" i="5"/>
  <c r="AH246" i="5" s="1"/>
  <c r="AJ242" i="5"/>
  <c r="AH242" i="5" s="1"/>
  <c r="AI242" i="5"/>
  <c r="AG242" i="5" s="1"/>
  <c r="AI238" i="5"/>
  <c r="AG238" i="5" s="1"/>
  <c r="AE238" i="5" s="1"/>
  <c r="AF238" i="5" s="1"/>
  <c r="AC238" i="5" s="1"/>
  <c r="AB238" i="5" s="1"/>
  <c r="AJ238" i="5"/>
  <c r="AH238" i="5" s="1"/>
  <c r="AJ234" i="5"/>
  <c r="AH234" i="5" s="1"/>
  <c r="AI234" i="5"/>
  <c r="AG234" i="5" s="1"/>
  <c r="AI230" i="5"/>
  <c r="AG230" i="5" s="1"/>
  <c r="AJ230" i="5"/>
  <c r="AH230" i="5" s="1"/>
  <c r="AJ226" i="5"/>
  <c r="AH226" i="5" s="1"/>
  <c r="AI226" i="5"/>
  <c r="AG226" i="5" s="1"/>
  <c r="AI222" i="5"/>
  <c r="AG222" i="5" s="1"/>
  <c r="AE222" i="5" s="1"/>
  <c r="AF222" i="5" s="1"/>
  <c r="AC222" i="5" s="1"/>
  <c r="AB222" i="5" s="1"/>
  <c r="AJ222" i="5"/>
  <c r="AH222" i="5" s="1"/>
  <c r="AJ218" i="5"/>
  <c r="AH218" i="5" s="1"/>
  <c r="AI218" i="5"/>
  <c r="AG218" i="5" s="1"/>
  <c r="AI214" i="5"/>
  <c r="AG214" i="5" s="1"/>
  <c r="AJ214" i="5"/>
  <c r="AH214" i="5" s="1"/>
  <c r="AJ210" i="5"/>
  <c r="AH210" i="5" s="1"/>
  <c r="AI210" i="5"/>
  <c r="AG210" i="5" s="1"/>
  <c r="AI206" i="5"/>
  <c r="AG206" i="5" s="1"/>
  <c r="AE206" i="5" s="1"/>
  <c r="AF206" i="5" s="1"/>
  <c r="AC206" i="5" s="1"/>
  <c r="AB206" i="5" s="1"/>
  <c r="AJ206" i="5"/>
  <c r="AH206" i="5" s="1"/>
  <c r="AJ202" i="5"/>
  <c r="AH202" i="5" s="1"/>
  <c r="AI202" i="5"/>
  <c r="AG202" i="5" s="1"/>
  <c r="AI198" i="5"/>
  <c r="AG198" i="5" s="1"/>
  <c r="AJ198" i="5"/>
  <c r="AH198" i="5" s="1"/>
  <c r="AJ194" i="5"/>
  <c r="AH194" i="5" s="1"/>
  <c r="AI194" i="5"/>
  <c r="AG194" i="5" s="1"/>
  <c r="AI190" i="5"/>
  <c r="AG190" i="5" s="1"/>
  <c r="AE190" i="5" s="1"/>
  <c r="AF190" i="5" s="1"/>
  <c r="AC190" i="5" s="1"/>
  <c r="AB190" i="5" s="1"/>
  <c r="AJ190" i="5"/>
  <c r="AH190" i="5" s="1"/>
  <c r="AJ186" i="5"/>
  <c r="AH186" i="5" s="1"/>
  <c r="AI186" i="5"/>
  <c r="AG186" i="5" s="1"/>
  <c r="AI182" i="5"/>
  <c r="AG182" i="5" s="1"/>
  <c r="AJ182" i="5"/>
  <c r="AH182" i="5" s="1"/>
  <c r="AI178" i="5"/>
  <c r="AG178" i="5" s="1"/>
  <c r="AJ178" i="5"/>
  <c r="AH178" i="5" s="1"/>
  <c r="AJ174" i="5"/>
  <c r="AH174" i="5" s="1"/>
  <c r="AI174" i="5"/>
  <c r="AG174" i="5" s="1"/>
  <c r="AI170" i="5"/>
  <c r="AG170" i="5" s="1"/>
  <c r="AJ170" i="5"/>
  <c r="AH170" i="5" s="1"/>
  <c r="AK170" i="5"/>
  <c r="AJ166" i="5"/>
  <c r="AH166" i="5" s="1"/>
  <c r="AI166" i="5"/>
  <c r="AG166" i="5" s="1"/>
  <c r="AI162" i="5"/>
  <c r="AG162" i="5" s="1"/>
  <c r="AJ162" i="5"/>
  <c r="AH162" i="5" s="1"/>
  <c r="AJ158" i="5"/>
  <c r="AH158" i="5" s="1"/>
  <c r="AI158" i="5"/>
  <c r="AG158" i="5" s="1"/>
  <c r="AK158" i="5"/>
  <c r="AI154" i="5"/>
  <c r="AG154" i="5" s="1"/>
  <c r="AJ154" i="5"/>
  <c r="AH154" i="5" s="1"/>
  <c r="AJ150" i="5"/>
  <c r="AH150" i="5" s="1"/>
  <c r="AI150" i="5"/>
  <c r="AG150" i="5" s="1"/>
  <c r="AL150" i="5"/>
  <c r="AI146" i="5"/>
  <c r="AG146" i="5" s="1"/>
  <c r="AJ146" i="5"/>
  <c r="AH146" i="5" s="1"/>
  <c r="AJ142" i="5"/>
  <c r="AH142" i="5" s="1"/>
  <c r="AI142" i="5"/>
  <c r="AG142" i="5" s="1"/>
  <c r="AE142" i="5" s="1"/>
  <c r="AF142" i="5" s="1"/>
  <c r="AC142" i="5" s="1"/>
  <c r="AB142" i="5" s="1"/>
  <c r="AK142" i="5"/>
  <c r="AI138" i="5"/>
  <c r="AG138" i="5" s="1"/>
  <c r="AJ138" i="5"/>
  <c r="AH138" i="5" s="1"/>
  <c r="AJ134" i="5"/>
  <c r="AH134" i="5" s="1"/>
  <c r="AI134" i="5"/>
  <c r="AG134" i="5" s="1"/>
  <c r="AI130" i="5"/>
  <c r="AG130" i="5" s="1"/>
  <c r="AJ130" i="5"/>
  <c r="AH130" i="5" s="1"/>
  <c r="AI126" i="5"/>
  <c r="AG126" i="5" s="1"/>
  <c r="AJ126" i="5"/>
  <c r="AH126" i="5" s="1"/>
  <c r="AJ122" i="5"/>
  <c r="AH122" i="5" s="1"/>
  <c r="AI122" i="5"/>
  <c r="AG122" i="5" s="1"/>
  <c r="AJ118" i="5"/>
  <c r="AH118" i="5" s="1"/>
  <c r="AI118" i="5"/>
  <c r="AG118" i="5" s="1"/>
  <c r="AJ114" i="5"/>
  <c r="AH114" i="5" s="1"/>
  <c r="AI114" i="5"/>
  <c r="AG114" i="5" s="1"/>
  <c r="AJ110" i="5"/>
  <c r="AH110" i="5" s="1"/>
  <c r="AI110" i="5"/>
  <c r="AG110" i="5" s="1"/>
  <c r="AI106" i="5"/>
  <c r="AG106" i="5" s="1"/>
  <c r="AJ106" i="5"/>
  <c r="AH106" i="5" s="1"/>
  <c r="AJ102" i="5"/>
  <c r="AH102" i="5" s="1"/>
  <c r="AI102" i="5"/>
  <c r="AG102" i="5" s="1"/>
  <c r="AK102" i="5"/>
  <c r="AL102" i="5"/>
  <c r="AI98" i="5"/>
  <c r="AG98" i="5" s="1"/>
  <c r="AJ98" i="5"/>
  <c r="AH98" i="5" s="1"/>
  <c r="AJ94" i="5"/>
  <c r="AH94" i="5" s="1"/>
  <c r="AI94" i="5"/>
  <c r="AG94" i="5" s="1"/>
  <c r="AK94" i="5"/>
  <c r="AL94" i="5"/>
  <c r="AI90" i="5"/>
  <c r="AG90" i="5" s="1"/>
  <c r="AJ90" i="5"/>
  <c r="AH90" i="5" s="1"/>
  <c r="AJ86" i="5"/>
  <c r="AH86" i="5" s="1"/>
  <c r="AI86" i="5"/>
  <c r="AG86" i="5" s="1"/>
  <c r="AK86" i="5"/>
  <c r="AJ78" i="5"/>
  <c r="AH78" i="5" s="1"/>
  <c r="AI78" i="5"/>
  <c r="AG78" i="5" s="1"/>
  <c r="AI74" i="5"/>
  <c r="AG74" i="5" s="1"/>
  <c r="AJ74" i="5"/>
  <c r="AH74" i="5" s="1"/>
  <c r="AI70" i="5"/>
  <c r="AG70" i="5" s="1"/>
  <c r="AJ70" i="5"/>
  <c r="AH70" i="5" s="1"/>
  <c r="AI62" i="5"/>
  <c r="AG62" i="5" s="1"/>
  <c r="AJ62" i="5"/>
  <c r="AH62" i="5" s="1"/>
  <c r="AI46" i="5"/>
  <c r="AG46" i="5" s="1"/>
  <c r="AJ46" i="5"/>
  <c r="AH46" i="5" s="1"/>
  <c r="AK46" i="5"/>
  <c r="AI30" i="5"/>
  <c r="AG30" i="5" s="1"/>
  <c r="AJ30" i="5"/>
  <c r="AH30" i="5" s="1"/>
  <c r="AK30" i="5"/>
  <c r="AL30" i="5"/>
  <c r="AI14" i="5"/>
  <c r="AG14" i="5" s="1"/>
  <c r="AJ14" i="5"/>
  <c r="AH14" i="5" s="1"/>
  <c r="AL14" i="5"/>
  <c r="AI2" i="5"/>
  <c r="AG2" i="5" s="1"/>
  <c r="AJ2" i="5"/>
  <c r="AH2" i="5" s="1"/>
  <c r="AK539" i="5"/>
  <c r="AK507" i="5"/>
  <c r="AS740" i="5"/>
  <c r="AL740" i="5" s="1"/>
  <c r="Y740" i="5"/>
  <c r="Z740" i="5" s="1"/>
  <c r="AD740" i="5" s="1"/>
  <c r="AS687" i="5"/>
  <c r="AI687" i="5" s="1"/>
  <c r="AG687" i="5" s="1"/>
  <c r="Y687" i="5"/>
  <c r="Z687" i="5" s="1"/>
  <c r="AD687" i="5" s="1"/>
  <c r="AL811" i="5"/>
  <c r="AK679" i="5"/>
  <c r="AL667" i="5"/>
  <c r="AK663" i="5"/>
  <c r="AL651" i="5"/>
  <c r="AL643" i="5"/>
  <c r="AK627" i="5"/>
  <c r="AL615" i="5"/>
  <c r="AL579" i="5"/>
  <c r="AL563" i="5"/>
  <c r="AL523" i="5"/>
  <c r="AL502" i="5"/>
  <c r="AL454" i="5"/>
  <c r="AL723" i="5"/>
  <c r="AK503" i="5"/>
  <c r="AK719" i="5"/>
  <c r="AK442" i="5"/>
  <c r="AK438" i="5"/>
  <c r="AK40" i="5"/>
  <c r="AK797" i="5"/>
  <c r="AL515" i="5"/>
  <c r="AL547" i="5"/>
  <c r="AL707" i="5"/>
  <c r="AK486" i="5"/>
  <c r="Y751" i="5"/>
  <c r="Z751" i="5" s="1"/>
  <c r="AD751" i="5" s="1"/>
  <c r="AS751" i="5"/>
  <c r="AI751" i="5" s="1"/>
  <c r="AG751" i="5" s="1"/>
  <c r="AL815" i="5"/>
  <c r="AK811" i="5"/>
  <c r="AL671" i="5"/>
  <c r="AK667" i="5"/>
  <c r="AL655" i="5"/>
  <c r="AK651" i="5"/>
  <c r="AK631" i="5"/>
  <c r="AL583" i="5"/>
  <c r="AL567" i="5"/>
  <c r="AL551" i="5"/>
  <c r="AL527" i="5"/>
  <c r="AL591" i="5"/>
  <c r="AK723" i="5"/>
  <c r="AK726" i="5"/>
  <c r="AK538" i="5"/>
  <c r="AJ817" i="5"/>
  <c r="AH817" i="5" s="1"/>
  <c r="AI817" i="5"/>
  <c r="AG817" i="5" s="1"/>
  <c r="AI813" i="5"/>
  <c r="AG813" i="5" s="1"/>
  <c r="AJ813" i="5"/>
  <c r="AH813" i="5" s="1"/>
  <c r="AJ809" i="5"/>
  <c r="AH809" i="5" s="1"/>
  <c r="AI809" i="5"/>
  <c r="AG809" i="5" s="1"/>
  <c r="AE809" i="5" s="1"/>
  <c r="AF809" i="5" s="1"/>
  <c r="AC809" i="5" s="1"/>
  <c r="AB809" i="5" s="1"/>
  <c r="AI805" i="5"/>
  <c r="AG805" i="5" s="1"/>
  <c r="AE805" i="5" s="1"/>
  <c r="AF805" i="5" s="1"/>
  <c r="AC805" i="5" s="1"/>
  <c r="AB805" i="5" s="1"/>
  <c r="AJ801" i="5"/>
  <c r="AH801" i="5" s="1"/>
  <c r="AI801" i="5"/>
  <c r="AG801" i="5" s="1"/>
  <c r="AI797" i="5"/>
  <c r="AG797" i="5" s="1"/>
  <c r="AJ797" i="5"/>
  <c r="AH797" i="5" s="1"/>
  <c r="AJ793" i="5"/>
  <c r="AH793" i="5" s="1"/>
  <c r="AI793" i="5"/>
  <c r="AG793" i="5" s="1"/>
  <c r="AI789" i="5"/>
  <c r="AG789" i="5" s="1"/>
  <c r="AJ789" i="5"/>
  <c r="AH789" i="5" s="1"/>
  <c r="AJ785" i="5"/>
  <c r="AH785" i="5" s="1"/>
  <c r="AI785" i="5"/>
  <c r="AG785" i="5" s="1"/>
  <c r="AI781" i="5"/>
  <c r="AG781" i="5" s="1"/>
  <c r="AJ781" i="5"/>
  <c r="AH781" i="5" s="1"/>
  <c r="AJ777" i="5"/>
  <c r="AH777" i="5" s="1"/>
  <c r="AI777" i="5"/>
  <c r="AG777" i="5" s="1"/>
  <c r="AI773" i="5"/>
  <c r="AG773" i="5" s="1"/>
  <c r="AJ769" i="5"/>
  <c r="AH769" i="5" s="1"/>
  <c r="AI769" i="5"/>
  <c r="AG769" i="5" s="1"/>
  <c r="AI765" i="5"/>
  <c r="AG765" i="5" s="1"/>
  <c r="AJ765" i="5"/>
  <c r="AH765" i="5" s="1"/>
  <c r="AJ761" i="5"/>
  <c r="AH761" i="5" s="1"/>
  <c r="AI761" i="5"/>
  <c r="AG761" i="5" s="1"/>
  <c r="AE761" i="5" s="1"/>
  <c r="AF761" i="5" s="1"/>
  <c r="AC761" i="5" s="1"/>
  <c r="AB761" i="5" s="1"/>
  <c r="AI757" i="5"/>
  <c r="AG757" i="5" s="1"/>
  <c r="AJ757" i="5"/>
  <c r="AH757" i="5" s="1"/>
  <c r="AJ753" i="5"/>
  <c r="AH753" i="5" s="1"/>
  <c r="AI753" i="5"/>
  <c r="AG753" i="5" s="1"/>
  <c r="AI749" i="5"/>
  <c r="AG749" i="5" s="1"/>
  <c r="AJ749" i="5"/>
  <c r="AH749" i="5" s="1"/>
  <c r="AJ745" i="5"/>
  <c r="AH745" i="5" s="1"/>
  <c r="AI745" i="5"/>
  <c r="AG745" i="5" s="1"/>
  <c r="AE745" i="5" s="1"/>
  <c r="AF745" i="5" s="1"/>
  <c r="AC745" i="5" s="1"/>
  <c r="AB745" i="5" s="1"/>
  <c r="AI741" i="5"/>
  <c r="AG741" i="5" s="1"/>
  <c r="AJ741" i="5"/>
  <c r="AH741" i="5" s="1"/>
  <c r="AJ737" i="5"/>
  <c r="AH737" i="5" s="1"/>
  <c r="AI737" i="5"/>
  <c r="AG737" i="5" s="1"/>
  <c r="AI733" i="5"/>
  <c r="AG733" i="5" s="1"/>
  <c r="AJ733" i="5"/>
  <c r="AH733" i="5" s="1"/>
  <c r="AJ729" i="5"/>
  <c r="AH729" i="5" s="1"/>
  <c r="AI729" i="5"/>
  <c r="AG729" i="5" s="1"/>
  <c r="AE729" i="5" s="1"/>
  <c r="AF729" i="5" s="1"/>
  <c r="AC729" i="5" s="1"/>
  <c r="AB729" i="5" s="1"/>
  <c r="AI725" i="5"/>
  <c r="AG725" i="5" s="1"/>
  <c r="AJ725" i="5"/>
  <c r="AH725" i="5" s="1"/>
  <c r="AJ721" i="5"/>
  <c r="AH721" i="5" s="1"/>
  <c r="AI721" i="5"/>
  <c r="AG721" i="5" s="1"/>
  <c r="AI717" i="5"/>
  <c r="AG717" i="5" s="1"/>
  <c r="AJ717" i="5"/>
  <c r="AH717" i="5" s="1"/>
  <c r="AK717" i="5"/>
  <c r="AJ713" i="5"/>
  <c r="AH713" i="5" s="1"/>
  <c r="AI713" i="5"/>
  <c r="AG713" i="5" s="1"/>
  <c r="AI709" i="5"/>
  <c r="AG709" i="5" s="1"/>
  <c r="AJ709" i="5"/>
  <c r="AH709" i="5" s="1"/>
  <c r="AJ705" i="5"/>
  <c r="AH705" i="5" s="1"/>
  <c r="AI705" i="5"/>
  <c r="AG705" i="5" s="1"/>
  <c r="AI701" i="5"/>
  <c r="AG701" i="5" s="1"/>
  <c r="AJ701" i="5"/>
  <c r="AH701" i="5" s="1"/>
  <c r="AJ697" i="5"/>
  <c r="AH697" i="5" s="1"/>
  <c r="AI697" i="5"/>
  <c r="AG697" i="5" s="1"/>
  <c r="AI693" i="5"/>
  <c r="AG693" i="5" s="1"/>
  <c r="AJ693" i="5"/>
  <c r="AH693" i="5" s="1"/>
  <c r="AJ689" i="5"/>
  <c r="AH689" i="5" s="1"/>
  <c r="AI689" i="5"/>
  <c r="AG689" i="5" s="1"/>
  <c r="AI685" i="5"/>
  <c r="AG685" i="5" s="1"/>
  <c r="AJ685" i="5"/>
  <c r="AH685" i="5" s="1"/>
  <c r="AJ681" i="5"/>
  <c r="AH681" i="5" s="1"/>
  <c r="AI681" i="5"/>
  <c r="AG681" i="5" s="1"/>
  <c r="AI677" i="5"/>
  <c r="AG677" i="5" s="1"/>
  <c r="AJ677" i="5"/>
  <c r="AH677" i="5" s="1"/>
  <c r="AJ673" i="5"/>
  <c r="AH673" i="5" s="1"/>
  <c r="AI673" i="5"/>
  <c r="AG673" i="5" s="1"/>
  <c r="AI669" i="5"/>
  <c r="AG669" i="5" s="1"/>
  <c r="AJ669" i="5"/>
  <c r="AH669" i="5" s="1"/>
  <c r="AJ665" i="5"/>
  <c r="AH665" i="5" s="1"/>
  <c r="AI665" i="5"/>
  <c r="AG665" i="5" s="1"/>
  <c r="AI661" i="5"/>
  <c r="AG661" i="5" s="1"/>
  <c r="AJ661" i="5"/>
  <c r="AH661" i="5" s="1"/>
  <c r="AJ657" i="5"/>
  <c r="AH657" i="5" s="1"/>
  <c r="AI657" i="5"/>
  <c r="AG657" i="5" s="1"/>
  <c r="AI653" i="5"/>
  <c r="AG653" i="5" s="1"/>
  <c r="AJ653" i="5"/>
  <c r="AH653" i="5" s="1"/>
  <c r="AJ649" i="5"/>
  <c r="AH649" i="5" s="1"/>
  <c r="AI645" i="5"/>
  <c r="AG645" i="5" s="1"/>
  <c r="AJ645" i="5"/>
  <c r="AH645" i="5" s="1"/>
  <c r="AJ641" i="5"/>
  <c r="AH641" i="5" s="1"/>
  <c r="AI641" i="5"/>
  <c r="AG641" i="5" s="1"/>
  <c r="AI637" i="5"/>
  <c r="AG637" i="5" s="1"/>
  <c r="AJ637" i="5"/>
  <c r="AH637" i="5" s="1"/>
  <c r="AJ633" i="5"/>
  <c r="AH633" i="5" s="1"/>
  <c r="AI633" i="5"/>
  <c r="AG633" i="5" s="1"/>
  <c r="AE633" i="5" s="1"/>
  <c r="AF633" i="5" s="1"/>
  <c r="AC633" i="5" s="1"/>
  <c r="AB633" i="5" s="1"/>
  <c r="AK633" i="5"/>
  <c r="AI629" i="5"/>
  <c r="AG629" i="5" s="1"/>
  <c r="AJ629" i="5"/>
  <c r="AH629" i="5" s="1"/>
  <c r="AJ625" i="5"/>
  <c r="AH625" i="5" s="1"/>
  <c r="AI625" i="5"/>
  <c r="AG625" i="5" s="1"/>
  <c r="AI621" i="5"/>
  <c r="AG621" i="5" s="1"/>
  <c r="AJ621" i="5"/>
  <c r="AH621" i="5" s="1"/>
  <c r="AK621" i="5"/>
  <c r="AJ617" i="5"/>
  <c r="AH617" i="5" s="1"/>
  <c r="AI617" i="5"/>
  <c r="AG617" i="5" s="1"/>
  <c r="AE617" i="5" s="1"/>
  <c r="AF617" i="5" s="1"/>
  <c r="AC617" i="5" s="1"/>
  <c r="AB617" i="5" s="1"/>
  <c r="AK617" i="5"/>
  <c r="AI613" i="5"/>
  <c r="AG613" i="5" s="1"/>
  <c r="AJ613" i="5"/>
  <c r="AH613" i="5" s="1"/>
  <c r="AK613" i="5"/>
  <c r="AJ609" i="5"/>
  <c r="AH609" i="5" s="1"/>
  <c r="AI609" i="5"/>
  <c r="AG609" i="5" s="1"/>
  <c r="AE609" i="5" s="1"/>
  <c r="AF609" i="5" s="1"/>
  <c r="AC609" i="5" s="1"/>
  <c r="AB609" i="5" s="1"/>
  <c r="AI605" i="5"/>
  <c r="AG605" i="5" s="1"/>
  <c r="AJ605" i="5"/>
  <c r="AH605" i="5" s="1"/>
  <c r="AJ601" i="5"/>
  <c r="AH601" i="5" s="1"/>
  <c r="AI601" i="5"/>
  <c r="AG601" i="5" s="1"/>
  <c r="AI597" i="5"/>
  <c r="AG597" i="5" s="1"/>
  <c r="AJ597" i="5"/>
  <c r="AH597" i="5" s="1"/>
  <c r="AJ593" i="5"/>
  <c r="AH593" i="5" s="1"/>
  <c r="AI593" i="5"/>
  <c r="AG593" i="5" s="1"/>
  <c r="AE593" i="5" s="1"/>
  <c r="AF593" i="5" s="1"/>
  <c r="AC593" i="5" s="1"/>
  <c r="AB593" i="5" s="1"/>
  <c r="AI589" i="5"/>
  <c r="AG589" i="5" s="1"/>
  <c r="AJ589" i="5"/>
  <c r="AH589" i="5" s="1"/>
  <c r="AJ585" i="5"/>
  <c r="AH585" i="5" s="1"/>
  <c r="AI585" i="5"/>
  <c r="AG585" i="5" s="1"/>
  <c r="AI581" i="5"/>
  <c r="AG581" i="5" s="1"/>
  <c r="AJ581" i="5"/>
  <c r="AH581" i="5" s="1"/>
  <c r="AI573" i="5"/>
  <c r="AG573" i="5" s="1"/>
  <c r="AJ573" i="5"/>
  <c r="AH573" i="5" s="1"/>
  <c r="AJ569" i="5"/>
  <c r="AH569" i="5" s="1"/>
  <c r="AI569" i="5"/>
  <c r="AG569" i="5" s="1"/>
  <c r="AI565" i="5"/>
  <c r="AG565" i="5" s="1"/>
  <c r="AJ565" i="5"/>
  <c r="AH565" i="5" s="1"/>
  <c r="AJ561" i="5"/>
  <c r="AH561" i="5" s="1"/>
  <c r="AI561" i="5"/>
  <c r="AG561" i="5" s="1"/>
  <c r="AI557" i="5"/>
  <c r="AG557" i="5" s="1"/>
  <c r="AJ557" i="5"/>
  <c r="AH557" i="5" s="1"/>
  <c r="AJ553" i="5"/>
  <c r="AH553" i="5" s="1"/>
  <c r="AI553" i="5"/>
  <c r="AG553" i="5" s="1"/>
  <c r="AI549" i="5"/>
  <c r="AG549" i="5" s="1"/>
  <c r="AJ549" i="5"/>
  <c r="AH549" i="5" s="1"/>
  <c r="AJ545" i="5"/>
  <c r="AH545" i="5" s="1"/>
  <c r="AI545" i="5"/>
  <c r="AG545" i="5" s="1"/>
  <c r="AI541" i="5"/>
  <c r="AG541" i="5" s="1"/>
  <c r="AJ541" i="5"/>
  <c r="AH541" i="5" s="1"/>
  <c r="AJ537" i="5"/>
  <c r="AH537" i="5" s="1"/>
  <c r="AI537" i="5"/>
  <c r="AG537" i="5" s="1"/>
  <c r="AI533" i="5"/>
  <c r="AG533" i="5" s="1"/>
  <c r="AJ533" i="5"/>
  <c r="AH533" i="5" s="1"/>
  <c r="AJ529" i="5"/>
  <c r="AH529" i="5" s="1"/>
  <c r="AI529" i="5"/>
  <c r="AG529" i="5" s="1"/>
  <c r="AI525" i="5"/>
  <c r="AG525" i="5" s="1"/>
  <c r="AJ525" i="5"/>
  <c r="AH525" i="5" s="1"/>
  <c r="AJ521" i="5"/>
  <c r="AH521" i="5" s="1"/>
  <c r="AI521" i="5"/>
  <c r="AG521" i="5" s="1"/>
  <c r="AI517" i="5"/>
  <c r="AG517" i="5" s="1"/>
  <c r="AJ517" i="5"/>
  <c r="AH517" i="5" s="1"/>
  <c r="AK517" i="5"/>
  <c r="AJ513" i="5"/>
  <c r="AH513" i="5" s="1"/>
  <c r="AI513" i="5"/>
  <c r="AG513" i="5" s="1"/>
  <c r="AI509" i="5"/>
  <c r="AG509" i="5" s="1"/>
  <c r="AJ509" i="5"/>
  <c r="AH509" i="5" s="1"/>
  <c r="AK509" i="5"/>
  <c r="AJ505" i="5"/>
  <c r="AH505" i="5" s="1"/>
  <c r="AI505" i="5"/>
  <c r="AG505" i="5" s="1"/>
  <c r="AI501" i="5"/>
  <c r="AG501" i="5" s="1"/>
  <c r="AJ501" i="5"/>
  <c r="AH501" i="5" s="1"/>
  <c r="AJ497" i="5"/>
  <c r="AH497" i="5" s="1"/>
  <c r="AI497" i="5"/>
  <c r="AG497" i="5" s="1"/>
  <c r="AE497" i="5" s="1"/>
  <c r="AF497" i="5" s="1"/>
  <c r="AC497" i="5" s="1"/>
  <c r="AB497" i="5" s="1"/>
  <c r="AI493" i="5"/>
  <c r="AG493" i="5" s="1"/>
  <c r="AJ493" i="5"/>
  <c r="AH493" i="5" s="1"/>
  <c r="AJ489" i="5"/>
  <c r="AH489" i="5" s="1"/>
  <c r="AI489" i="5"/>
  <c r="AG489" i="5" s="1"/>
  <c r="AI485" i="5"/>
  <c r="AG485" i="5" s="1"/>
  <c r="AJ485" i="5"/>
  <c r="AH485" i="5" s="1"/>
  <c r="AK485" i="5"/>
  <c r="AJ481" i="5"/>
  <c r="AH481" i="5" s="1"/>
  <c r="AI481" i="5"/>
  <c r="AG481" i="5" s="1"/>
  <c r="AI477" i="5"/>
  <c r="AG477" i="5" s="1"/>
  <c r="AJ477" i="5"/>
  <c r="AH477" i="5" s="1"/>
  <c r="AJ473" i="5"/>
  <c r="AH473" i="5" s="1"/>
  <c r="AI473" i="5"/>
  <c r="AG473" i="5" s="1"/>
  <c r="AI469" i="5"/>
  <c r="AG469" i="5" s="1"/>
  <c r="AJ469" i="5"/>
  <c r="AH469" i="5" s="1"/>
  <c r="AJ465" i="5"/>
  <c r="AH465" i="5" s="1"/>
  <c r="AI465" i="5"/>
  <c r="AG465" i="5" s="1"/>
  <c r="AK465" i="5"/>
  <c r="AI461" i="5"/>
  <c r="AG461" i="5" s="1"/>
  <c r="AJ461" i="5"/>
  <c r="AH461" i="5" s="1"/>
  <c r="AJ457" i="5"/>
  <c r="AH457" i="5" s="1"/>
  <c r="AI457" i="5"/>
  <c r="AG457" i="5" s="1"/>
  <c r="AI453" i="5"/>
  <c r="AG453" i="5" s="1"/>
  <c r="AJ453" i="5"/>
  <c r="AH453" i="5" s="1"/>
  <c r="AJ449" i="5"/>
  <c r="AH449" i="5" s="1"/>
  <c r="AI449" i="5"/>
  <c r="AG449" i="5" s="1"/>
  <c r="AI445" i="5"/>
  <c r="AG445" i="5" s="1"/>
  <c r="AJ445" i="5"/>
  <c r="AH445" i="5" s="1"/>
  <c r="AJ441" i="5"/>
  <c r="AH441" i="5" s="1"/>
  <c r="AI441" i="5"/>
  <c r="AG441" i="5" s="1"/>
  <c r="AI437" i="5"/>
  <c r="AG437" i="5" s="1"/>
  <c r="AJ437" i="5"/>
  <c r="AH437" i="5" s="1"/>
  <c r="AJ433" i="5"/>
  <c r="AH433" i="5" s="1"/>
  <c r="AI433" i="5"/>
  <c r="AG433" i="5" s="1"/>
  <c r="AI429" i="5"/>
  <c r="AG429" i="5" s="1"/>
  <c r="AJ429" i="5"/>
  <c r="AH429" i="5" s="1"/>
  <c r="AJ425" i="5"/>
  <c r="AH425" i="5" s="1"/>
  <c r="AI425" i="5"/>
  <c r="AG425" i="5" s="1"/>
  <c r="AI421" i="5"/>
  <c r="AG421" i="5" s="1"/>
  <c r="AJ421" i="5"/>
  <c r="AH421" i="5" s="1"/>
  <c r="AJ417" i="5"/>
  <c r="AH417" i="5" s="1"/>
  <c r="AI417" i="5"/>
  <c r="AG417" i="5" s="1"/>
  <c r="AJ413" i="5"/>
  <c r="AH413" i="5" s="1"/>
  <c r="AI413" i="5"/>
  <c r="AG413" i="5" s="1"/>
  <c r="AI409" i="5"/>
  <c r="AG409" i="5" s="1"/>
  <c r="AJ409" i="5"/>
  <c r="AH409" i="5" s="1"/>
  <c r="AJ405" i="5"/>
  <c r="AH405" i="5" s="1"/>
  <c r="AI405" i="5"/>
  <c r="AG405" i="5" s="1"/>
  <c r="AE405" i="5" s="1"/>
  <c r="AF405" i="5" s="1"/>
  <c r="AC405" i="5" s="1"/>
  <c r="AB405" i="5" s="1"/>
  <c r="AI401" i="5"/>
  <c r="AG401" i="5" s="1"/>
  <c r="AJ401" i="5"/>
  <c r="AH401" i="5" s="1"/>
  <c r="AJ397" i="5"/>
  <c r="AH397" i="5" s="1"/>
  <c r="AI397" i="5"/>
  <c r="AG397" i="5" s="1"/>
  <c r="AI393" i="5"/>
  <c r="AG393" i="5" s="1"/>
  <c r="AJ393" i="5"/>
  <c r="AH393" i="5" s="1"/>
  <c r="AK393" i="5"/>
  <c r="AJ389" i="5"/>
  <c r="AH389" i="5" s="1"/>
  <c r="AI389" i="5"/>
  <c r="AG389" i="5" s="1"/>
  <c r="AI385" i="5"/>
  <c r="AG385" i="5" s="1"/>
  <c r="AJ385" i="5"/>
  <c r="AH385" i="5" s="1"/>
  <c r="AK385" i="5"/>
  <c r="AJ381" i="5"/>
  <c r="AH381" i="5" s="1"/>
  <c r="AI381" i="5"/>
  <c r="AG381" i="5" s="1"/>
  <c r="AI377" i="5"/>
  <c r="AG377" i="5" s="1"/>
  <c r="AJ377" i="5"/>
  <c r="AH377" i="5" s="1"/>
  <c r="AJ373" i="5"/>
  <c r="AH373" i="5" s="1"/>
  <c r="AI373" i="5"/>
  <c r="AG373" i="5" s="1"/>
  <c r="AI369" i="5"/>
  <c r="AG369" i="5" s="1"/>
  <c r="AJ369" i="5"/>
  <c r="AH369" i="5" s="1"/>
  <c r="AJ365" i="5"/>
  <c r="AH365" i="5" s="1"/>
  <c r="AI365" i="5"/>
  <c r="AG365" i="5" s="1"/>
  <c r="AI361" i="5"/>
  <c r="AG361" i="5" s="1"/>
  <c r="AJ361" i="5"/>
  <c r="AH361" i="5" s="1"/>
  <c r="AJ357" i="5"/>
  <c r="AH357" i="5" s="1"/>
  <c r="AI357" i="5"/>
  <c r="AG357" i="5" s="1"/>
  <c r="AI353" i="5"/>
  <c r="AG353" i="5" s="1"/>
  <c r="AJ353" i="5"/>
  <c r="AH353" i="5" s="1"/>
  <c r="AJ349" i="5"/>
  <c r="AH349" i="5" s="1"/>
  <c r="AI349" i="5"/>
  <c r="AG349" i="5" s="1"/>
  <c r="AI345" i="5"/>
  <c r="AG345" i="5" s="1"/>
  <c r="AJ345" i="5"/>
  <c r="AH345" i="5" s="1"/>
  <c r="AJ341" i="5"/>
  <c r="AH341" i="5" s="1"/>
  <c r="AI341" i="5"/>
  <c r="AG341" i="5" s="1"/>
  <c r="AI337" i="5"/>
  <c r="AG337" i="5" s="1"/>
  <c r="AJ337" i="5"/>
  <c r="AH337" i="5" s="1"/>
  <c r="AJ333" i="5"/>
  <c r="AH333" i="5" s="1"/>
  <c r="AI333" i="5"/>
  <c r="AG333" i="5" s="1"/>
  <c r="AI329" i="5"/>
  <c r="AG329" i="5" s="1"/>
  <c r="AJ329" i="5"/>
  <c r="AH329" i="5" s="1"/>
  <c r="AJ325" i="5"/>
  <c r="AH325" i="5" s="1"/>
  <c r="AI325" i="5"/>
  <c r="AG325" i="5" s="1"/>
  <c r="AI321" i="5"/>
  <c r="AG321" i="5" s="1"/>
  <c r="AJ321" i="5"/>
  <c r="AH321" i="5" s="1"/>
  <c r="AJ317" i="5"/>
  <c r="AH317" i="5" s="1"/>
  <c r="AI317" i="5"/>
  <c r="AG317" i="5" s="1"/>
  <c r="AI313" i="5"/>
  <c r="AG313" i="5" s="1"/>
  <c r="AJ313" i="5"/>
  <c r="AH313" i="5" s="1"/>
  <c r="AJ309" i="5"/>
  <c r="AH309" i="5" s="1"/>
  <c r="AI309" i="5"/>
  <c r="AG309" i="5" s="1"/>
  <c r="AK309" i="5"/>
  <c r="AI305" i="5"/>
  <c r="AG305" i="5" s="1"/>
  <c r="AJ305" i="5"/>
  <c r="AH305" i="5" s="1"/>
  <c r="AJ301" i="5"/>
  <c r="AH301" i="5" s="1"/>
  <c r="AI301" i="5"/>
  <c r="AG301" i="5" s="1"/>
  <c r="AK301" i="5"/>
  <c r="AI297" i="5"/>
  <c r="AG297" i="5" s="1"/>
  <c r="AJ297" i="5"/>
  <c r="AH297" i="5" s="1"/>
  <c r="AJ293" i="5"/>
  <c r="AH293" i="5" s="1"/>
  <c r="AI293" i="5"/>
  <c r="AG293" i="5" s="1"/>
  <c r="AI289" i="5"/>
  <c r="AG289" i="5" s="1"/>
  <c r="AJ289" i="5"/>
  <c r="AH289" i="5" s="1"/>
  <c r="AJ285" i="5"/>
  <c r="AH285" i="5" s="1"/>
  <c r="AI285" i="5"/>
  <c r="AG285" i="5" s="1"/>
  <c r="AE285" i="5" s="1"/>
  <c r="AF285" i="5" s="1"/>
  <c r="AC285" i="5" s="1"/>
  <c r="AB285" i="5" s="1"/>
  <c r="AI281" i="5"/>
  <c r="AG281" i="5" s="1"/>
  <c r="AJ281" i="5"/>
  <c r="AH281" i="5" s="1"/>
  <c r="AJ277" i="5"/>
  <c r="AH277" i="5" s="1"/>
  <c r="AI277" i="5"/>
  <c r="AG277" i="5" s="1"/>
  <c r="AI273" i="5"/>
  <c r="AG273" i="5" s="1"/>
  <c r="AJ273" i="5"/>
  <c r="AH273" i="5" s="1"/>
  <c r="AJ269" i="5"/>
  <c r="AH269" i="5" s="1"/>
  <c r="AI269" i="5"/>
  <c r="AG269" i="5" s="1"/>
  <c r="AE269" i="5" s="1"/>
  <c r="AF269" i="5" s="1"/>
  <c r="AC269" i="5" s="1"/>
  <c r="AB269" i="5" s="1"/>
  <c r="AI265" i="5"/>
  <c r="AG265" i="5" s="1"/>
  <c r="AJ265" i="5"/>
  <c r="AH265" i="5" s="1"/>
  <c r="AJ261" i="5"/>
  <c r="AH261" i="5" s="1"/>
  <c r="AI261" i="5"/>
  <c r="AG261" i="5" s="1"/>
  <c r="AI257" i="5"/>
  <c r="AG257" i="5" s="1"/>
  <c r="AJ257" i="5"/>
  <c r="AH257" i="5" s="1"/>
  <c r="AJ253" i="5"/>
  <c r="AH253" i="5" s="1"/>
  <c r="AI253" i="5"/>
  <c r="AG253" i="5" s="1"/>
  <c r="AE253" i="5" s="1"/>
  <c r="AF253" i="5" s="1"/>
  <c r="AC253" i="5" s="1"/>
  <c r="AB253" i="5" s="1"/>
  <c r="AI249" i="5"/>
  <c r="AG249" i="5" s="1"/>
  <c r="AJ249" i="5"/>
  <c r="AH249" i="5" s="1"/>
  <c r="AJ245" i="5"/>
  <c r="AH245" i="5" s="1"/>
  <c r="AI245" i="5"/>
  <c r="AG245" i="5" s="1"/>
  <c r="AI241" i="5"/>
  <c r="AG241" i="5" s="1"/>
  <c r="AJ241" i="5"/>
  <c r="AH241" i="5" s="1"/>
  <c r="AJ237" i="5"/>
  <c r="AH237" i="5" s="1"/>
  <c r="AI237" i="5"/>
  <c r="AG237" i="5" s="1"/>
  <c r="AE237" i="5" s="1"/>
  <c r="AF237" i="5" s="1"/>
  <c r="AC237" i="5" s="1"/>
  <c r="AB237" i="5" s="1"/>
  <c r="AI233" i="5"/>
  <c r="AG233" i="5" s="1"/>
  <c r="AJ233" i="5"/>
  <c r="AH233" i="5" s="1"/>
  <c r="AJ229" i="5"/>
  <c r="AH229" i="5" s="1"/>
  <c r="AI229" i="5"/>
  <c r="AG229" i="5" s="1"/>
  <c r="AI225" i="5"/>
  <c r="AG225" i="5" s="1"/>
  <c r="AJ225" i="5"/>
  <c r="AH225" i="5" s="1"/>
  <c r="AJ221" i="5"/>
  <c r="AH221" i="5" s="1"/>
  <c r="AI221" i="5"/>
  <c r="AG221" i="5" s="1"/>
  <c r="AE221" i="5" s="1"/>
  <c r="AF221" i="5" s="1"/>
  <c r="AC221" i="5" s="1"/>
  <c r="AB221" i="5" s="1"/>
  <c r="AI217" i="5"/>
  <c r="AG217" i="5" s="1"/>
  <c r="AJ217" i="5"/>
  <c r="AH217" i="5" s="1"/>
  <c r="AJ213" i="5"/>
  <c r="AH213" i="5" s="1"/>
  <c r="AI213" i="5"/>
  <c r="AG213" i="5" s="1"/>
  <c r="AI209" i="5"/>
  <c r="AG209" i="5" s="1"/>
  <c r="AJ209" i="5"/>
  <c r="AH209" i="5" s="1"/>
  <c r="AJ205" i="5"/>
  <c r="AH205" i="5" s="1"/>
  <c r="AI205" i="5"/>
  <c r="AG205" i="5" s="1"/>
  <c r="AE205" i="5" s="1"/>
  <c r="AF205" i="5" s="1"/>
  <c r="AC205" i="5" s="1"/>
  <c r="AB205" i="5" s="1"/>
  <c r="AI201" i="5"/>
  <c r="AG201" i="5" s="1"/>
  <c r="AJ201" i="5"/>
  <c r="AH201" i="5" s="1"/>
  <c r="AJ197" i="5"/>
  <c r="AH197" i="5" s="1"/>
  <c r="AI197" i="5"/>
  <c r="AG197" i="5" s="1"/>
  <c r="AI193" i="5"/>
  <c r="AG193" i="5" s="1"/>
  <c r="AJ193" i="5"/>
  <c r="AH193" i="5" s="1"/>
  <c r="AJ189" i="5"/>
  <c r="AH189" i="5" s="1"/>
  <c r="AI189" i="5"/>
  <c r="AG189" i="5" s="1"/>
  <c r="AE189" i="5" s="1"/>
  <c r="AF189" i="5" s="1"/>
  <c r="AC189" i="5" s="1"/>
  <c r="AB189" i="5" s="1"/>
  <c r="AI185" i="5"/>
  <c r="AG185" i="5" s="1"/>
  <c r="AJ185" i="5"/>
  <c r="AH185" i="5" s="1"/>
  <c r="AJ181" i="5"/>
  <c r="AH181" i="5" s="1"/>
  <c r="AI181" i="5"/>
  <c r="AG181" i="5" s="1"/>
  <c r="AJ177" i="5"/>
  <c r="AH177" i="5" s="1"/>
  <c r="AI177" i="5"/>
  <c r="AG177" i="5" s="1"/>
  <c r="AI173" i="5"/>
  <c r="AG173" i="5" s="1"/>
  <c r="AJ173" i="5"/>
  <c r="AH173" i="5" s="1"/>
  <c r="AJ169" i="5"/>
  <c r="AH169" i="5" s="1"/>
  <c r="AI169" i="5"/>
  <c r="AG169" i="5" s="1"/>
  <c r="AI165" i="5"/>
  <c r="AG165" i="5" s="1"/>
  <c r="AJ165" i="5"/>
  <c r="AH165" i="5" s="1"/>
  <c r="AJ161" i="5"/>
  <c r="AH161" i="5" s="1"/>
  <c r="AI161" i="5"/>
  <c r="AG161" i="5" s="1"/>
  <c r="AI157" i="5"/>
  <c r="AG157" i="5" s="1"/>
  <c r="AJ157" i="5"/>
  <c r="AH157" i="5" s="1"/>
  <c r="AJ153" i="5"/>
  <c r="AH153" i="5" s="1"/>
  <c r="AI153" i="5"/>
  <c r="AG153" i="5" s="1"/>
  <c r="AI149" i="5"/>
  <c r="AG149" i="5" s="1"/>
  <c r="AJ149" i="5"/>
  <c r="AH149" i="5" s="1"/>
  <c r="AJ145" i="5"/>
  <c r="AH145" i="5" s="1"/>
  <c r="AI145" i="5"/>
  <c r="AG145" i="5" s="1"/>
  <c r="AI141" i="5"/>
  <c r="AG141" i="5" s="1"/>
  <c r="AJ141" i="5"/>
  <c r="AH141" i="5" s="1"/>
  <c r="AJ137" i="5"/>
  <c r="AH137" i="5" s="1"/>
  <c r="AI137" i="5"/>
  <c r="AG137" i="5" s="1"/>
  <c r="AI133" i="5"/>
  <c r="AG133" i="5" s="1"/>
  <c r="AJ133" i="5"/>
  <c r="AH133" i="5" s="1"/>
  <c r="AJ129" i="5"/>
  <c r="AH129" i="5" s="1"/>
  <c r="AI129" i="5"/>
  <c r="AG129" i="5" s="1"/>
  <c r="AI125" i="5"/>
  <c r="AG125" i="5" s="1"/>
  <c r="AJ125" i="5"/>
  <c r="AH125" i="5" s="1"/>
  <c r="AJ121" i="5"/>
  <c r="AH121" i="5" s="1"/>
  <c r="AI121" i="5"/>
  <c r="AG121" i="5" s="1"/>
  <c r="AI117" i="5"/>
  <c r="AG117" i="5" s="1"/>
  <c r="AJ117" i="5"/>
  <c r="AH117" i="5" s="1"/>
  <c r="AI113" i="5"/>
  <c r="AG113" i="5" s="1"/>
  <c r="AJ113" i="5"/>
  <c r="AH113" i="5" s="1"/>
  <c r="AI109" i="5"/>
  <c r="AG109" i="5" s="1"/>
  <c r="AJ109" i="5"/>
  <c r="AH109" i="5" s="1"/>
  <c r="AK109" i="5"/>
  <c r="AJ105" i="5"/>
  <c r="AH105" i="5" s="1"/>
  <c r="AI105" i="5"/>
  <c r="AG105" i="5" s="1"/>
  <c r="AI101" i="5"/>
  <c r="AG101" i="5" s="1"/>
  <c r="AJ101" i="5"/>
  <c r="AH101" i="5" s="1"/>
  <c r="AK101" i="5"/>
  <c r="AJ97" i="5"/>
  <c r="AH97" i="5" s="1"/>
  <c r="AI97" i="5"/>
  <c r="AG97" i="5" s="1"/>
  <c r="AE97" i="5" s="1"/>
  <c r="AF97" i="5" s="1"/>
  <c r="AC97" i="5" s="1"/>
  <c r="AI93" i="5"/>
  <c r="AG93" i="5" s="1"/>
  <c r="AJ93" i="5"/>
  <c r="AH93" i="5" s="1"/>
  <c r="AJ89" i="5"/>
  <c r="AH89" i="5" s="1"/>
  <c r="AI89" i="5"/>
  <c r="AG89" i="5" s="1"/>
  <c r="AJ81" i="5"/>
  <c r="AH81" i="5" s="1"/>
  <c r="AI81" i="5"/>
  <c r="AG81" i="5" s="1"/>
  <c r="AI77" i="5"/>
  <c r="AG77" i="5" s="1"/>
  <c r="AJ77" i="5"/>
  <c r="AH77" i="5" s="1"/>
  <c r="AI65" i="5"/>
  <c r="AG65" i="5" s="1"/>
  <c r="AJ65" i="5"/>
  <c r="AH65" i="5" s="1"/>
  <c r="AJ61" i="5"/>
  <c r="AH61" i="5" s="1"/>
  <c r="AI61" i="5"/>
  <c r="AG61" i="5" s="1"/>
  <c r="AI9" i="5"/>
  <c r="AG9" i="5" s="1"/>
  <c r="AJ9" i="5"/>
  <c r="AH9" i="5" s="1"/>
  <c r="AK337" i="5"/>
  <c r="AK513" i="5"/>
  <c r="AK65" i="5"/>
  <c r="AK705" i="5"/>
  <c r="AK701" i="5"/>
  <c r="AK413" i="5"/>
  <c r="AK157" i="5"/>
  <c r="AK637" i="5"/>
  <c r="AK641" i="5"/>
  <c r="AJ224" i="5"/>
  <c r="AH224" i="5" s="1"/>
  <c r="AI224" i="5"/>
  <c r="AG224" i="5" s="1"/>
  <c r="AI220" i="5"/>
  <c r="AG220" i="5" s="1"/>
  <c r="AJ220" i="5"/>
  <c r="AH220" i="5" s="1"/>
  <c r="AJ216" i="5"/>
  <c r="AH216" i="5" s="1"/>
  <c r="AI216" i="5"/>
  <c r="AG216" i="5" s="1"/>
  <c r="AE216" i="5" s="1"/>
  <c r="AF216" i="5" s="1"/>
  <c r="AC216" i="5" s="1"/>
  <c r="AB216" i="5" s="1"/>
  <c r="AI212" i="5"/>
  <c r="AG212" i="5" s="1"/>
  <c r="AJ212" i="5"/>
  <c r="AH212" i="5" s="1"/>
  <c r="AJ208" i="5"/>
  <c r="AH208" i="5" s="1"/>
  <c r="AI208" i="5"/>
  <c r="AG208" i="5" s="1"/>
  <c r="AI204" i="5"/>
  <c r="AG204" i="5" s="1"/>
  <c r="AJ204" i="5"/>
  <c r="AH204" i="5" s="1"/>
  <c r="AJ200" i="5"/>
  <c r="AH200" i="5" s="1"/>
  <c r="AI200" i="5"/>
  <c r="AG200" i="5" s="1"/>
  <c r="AE200" i="5" s="1"/>
  <c r="AF200" i="5" s="1"/>
  <c r="AC200" i="5" s="1"/>
  <c r="AB200" i="5" s="1"/>
  <c r="AI196" i="5"/>
  <c r="AG196" i="5" s="1"/>
  <c r="AJ196" i="5"/>
  <c r="AH196" i="5" s="1"/>
  <c r="AJ192" i="5"/>
  <c r="AH192" i="5" s="1"/>
  <c r="AI192" i="5"/>
  <c r="AG192" i="5" s="1"/>
  <c r="AI188" i="5"/>
  <c r="AG188" i="5" s="1"/>
  <c r="AJ188" i="5"/>
  <c r="AH188" i="5" s="1"/>
  <c r="AJ184" i="5"/>
  <c r="AH184" i="5" s="1"/>
  <c r="AI184" i="5"/>
  <c r="AG184" i="5" s="1"/>
  <c r="AE184" i="5" s="1"/>
  <c r="AF184" i="5" s="1"/>
  <c r="AC184" i="5" s="1"/>
  <c r="AI180" i="5"/>
  <c r="AG180" i="5" s="1"/>
  <c r="AJ180" i="5"/>
  <c r="AH180" i="5" s="1"/>
  <c r="AI176" i="5"/>
  <c r="AG176" i="5" s="1"/>
  <c r="AJ176" i="5"/>
  <c r="AH176" i="5" s="1"/>
  <c r="AJ172" i="5"/>
  <c r="AH172" i="5" s="1"/>
  <c r="AI172" i="5"/>
  <c r="AG172" i="5" s="1"/>
  <c r="AI168" i="5"/>
  <c r="AG168" i="5" s="1"/>
  <c r="AJ168" i="5"/>
  <c r="AH168" i="5" s="1"/>
  <c r="AJ164" i="5"/>
  <c r="AH164" i="5" s="1"/>
  <c r="AI164" i="5"/>
  <c r="AG164" i="5" s="1"/>
  <c r="AI160" i="5"/>
  <c r="AG160" i="5" s="1"/>
  <c r="AJ160" i="5"/>
  <c r="AH160" i="5" s="1"/>
  <c r="AJ156" i="5"/>
  <c r="AH156" i="5" s="1"/>
  <c r="AI156" i="5"/>
  <c r="AG156" i="5" s="1"/>
  <c r="AK156" i="5"/>
  <c r="AI152" i="5"/>
  <c r="AG152" i="5" s="1"/>
  <c r="AE152" i="5" s="1"/>
  <c r="AF152" i="5" s="1"/>
  <c r="AC152" i="5" s="1"/>
  <c r="AB152" i="5" s="1"/>
  <c r="AJ152" i="5"/>
  <c r="AH152" i="5" s="1"/>
  <c r="AJ148" i="5"/>
  <c r="AH148" i="5" s="1"/>
  <c r="AI148" i="5"/>
  <c r="AG148" i="5" s="1"/>
  <c r="AI144" i="5"/>
  <c r="AG144" i="5" s="1"/>
  <c r="AJ144" i="5"/>
  <c r="AH144" i="5" s="1"/>
  <c r="AJ140" i="5"/>
  <c r="AH140" i="5" s="1"/>
  <c r="AI140" i="5"/>
  <c r="AG140" i="5" s="1"/>
  <c r="AI136" i="5"/>
  <c r="AG136" i="5" s="1"/>
  <c r="AE136" i="5" s="1"/>
  <c r="AF136" i="5" s="1"/>
  <c r="AC136" i="5" s="1"/>
  <c r="AB136" i="5" s="1"/>
  <c r="AJ136" i="5"/>
  <c r="AH136" i="5" s="1"/>
  <c r="AJ132" i="5"/>
  <c r="AH132" i="5" s="1"/>
  <c r="AI132" i="5"/>
  <c r="AG132" i="5" s="1"/>
  <c r="AI128" i="5"/>
  <c r="AG128" i="5" s="1"/>
  <c r="AJ128" i="5"/>
  <c r="AH128" i="5" s="1"/>
  <c r="AJ124" i="5"/>
  <c r="AH124" i="5" s="1"/>
  <c r="AI124" i="5"/>
  <c r="AG124" i="5" s="1"/>
  <c r="AI120" i="5"/>
  <c r="AG120" i="5" s="1"/>
  <c r="AE120" i="5" s="1"/>
  <c r="AF120" i="5" s="1"/>
  <c r="AC120" i="5" s="1"/>
  <c r="AJ120" i="5"/>
  <c r="AH120" i="5" s="1"/>
  <c r="AJ116" i="5"/>
  <c r="AH116" i="5" s="1"/>
  <c r="AI116" i="5"/>
  <c r="AG116" i="5" s="1"/>
  <c r="AI112" i="5"/>
  <c r="AG112" i="5" s="1"/>
  <c r="AJ112" i="5"/>
  <c r="AH112" i="5" s="1"/>
  <c r="AJ108" i="5"/>
  <c r="AH108" i="5" s="1"/>
  <c r="AI108" i="5"/>
  <c r="AG108" i="5" s="1"/>
  <c r="AI104" i="5"/>
  <c r="AG104" i="5" s="1"/>
  <c r="AE104" i="5" s="1"/>
  <c r="AF104" i="5" s="1"/>
  <c r="AC104" i="5" s="1"/>
  <c r="AJ104" i="5"/>
  <c r="AH104" i="5" s="1"/>
  <c r="AJ100" i="5"/>
  <c r="AH100" i="5" s="1"/>
  <c r="AI100" i="5"/>
  <c r="AG100" i="5" s="1"/>
  <c r="AI96" i="5"/>
  <c r="AG96" i="5" s="1"/>
  <c r="AJ96" i="5"/>
  <c r="AH96" i="5" s="1"/>
  <c r="AJ92" i="5"/>
  <c r="AH92" i="5" s="1"/>
  <c r="AI92" i="5"/>
  <c r="AG92" i="5" s="1"/>
  <c r="AI88" i="5"/>
  <c r="AG88" i="5" s="1"/>
  <c r="AE88" i="5" s="1"/>
  <c r="AF88" i="5" s="1"/>
  <c r="AC88" i="5" s="1"/>
  <c r="AB88" i="5" s="1"/>
  <c r="AJ88" i="5"/>
  <c r="AH88" i="5" s="1"/>
  <c r="AJ84" i="5"/>
  <c r="AH84" i="5" s="1"/>
  <c r="AI84" i="5"/>
  <c r="AG84" i="5" s="1"/>
  <c r="AI80" i="5"/>
  <c r="AG80" i="5" s="1"/>
  <c r="AJ80" i="5"/>
  <c r="AH80" i="5" s="1"/>
  <c r="AK80" i="5"/>
  <c r="AI72" i="5"/>
  <c r="AG72" i="5" s="1"/>
  <c r="AJ72" i="5"/>
  <c r="AH72" i="5" s="1"/>
  <c r="AI68" i="5"/>
  <c r="AG68" i="5" s="1"/>
  <c r="AJ68" i="5"/>
  <c r="AH68" i="5" s="1"/>
  <c r="AJ64" i="5"/>
  <c r="AH64" i="5" s="1"/>
  <c r="AI64" i="5"/>
  <c r="AG64" i="5" s="1"/>
  <c r="AJ56" i="5"/>
  <c r="AH56" i="5" s="1"/>
  <c r="AI56" i="5"/>
  <c r="AG56" i="5" s="1"/>
  <c r="AJ48" i="5"/>
  <c r="AH48" i="5" s="1"/>
  <c r="AI48" i="5"/>
  <c r="AG48" i="5" s="1"/>
  <c r="AJ40" i="5"/>
  <c r="AH40" i="5" s="1"/>
  <c r="AI40" i="5"/>
  <c r="AG40" i="5" s="1"/>
  <c r="AE40" i="5" s="1"/>
  <c r="AF40" i="5" s="1"/>
  <c r="AC40" i="5" s="1"/>
  <c r="AJ24" i="5"/>
  <c r="AH24" i="5" s="1"/>
  <c r="AI24" i="5"/>
  <c r="AG24" i="5" s="1"/>
  <c r="AK24" i="5"/>
  <c r="AJ8" i="5"/>
  <c r="AH8" i="5" s="1"/>
  <c r="AI8" i="5"/>
  <c r="AG8" i="5" s="1"/>
  <c r="AK108" i="5"/>
  <c r="AK72" i="5"/>
  <c r="AI499" i="5"/>
  <c r="AG499" i="5" s="1"/>
  <c r="AJ499" i="5"/>
  <c r="AH499" i="5" s="1"/>
  <c r="AJ495" i="5"/>
  <c r="AH495" i="5" s="1"/>
  <c r="AI495" i="5"/>
  <c r="AG495" i="5" s="1"/>
  <c r="AI491" i="5"/>
  <c r="AG491" i="5" s="1"/>
  <c r="AJ491" i="5"/>
  <c r="AH491" i="5" s="1"/>
  <c r="AJ487" i="5"/>
  <c r="AH487" i="5" s="1"/>
  <c r="AI487" i="5"/>
  <c r="AG487" i="5" s="1"/>
  <c r="AI483" i="5"/>
  <c r="AG483" i="5" s="1"/>
  <c r="AJ483" i="5"/>
  <c r="AH483" i="5" s="1"/>
  <c r="AJ479" i="5"/>
  <c r="AH479" i="5" s="1"/>
  <c r="AI479" i="5"/>
  <c r="AG479" i="5" s="1"/>
  <c r="AI475" i="5"/>
  <c r="AG475" i="5" s="1"/>
  <c r="AJ475" i="5"/>
  <c r="AH475" i="5" s="1"/>
  <c r="AJ471" i="5"/>
  <c r="AH471" i="5" s="1"/>
  <c r="AI471" i="5"/>
  <c r="AG471" i="5" s="1"/>
  <c r="AI467" i="5"/>
  <c r="AG467" i="5" s="1"/>
  <c r="AJ467" i="5"/>
  <c r="AH467" i="5" s="1"/>
  <c r="AJ463" i="5"/>
  <c r="AH463" i="5" s="1"/>
  <c r="AI463" i="5"/>
  <c r="AG463" i="5" s="1"/>
  <c r="AI459" i="5"/>
  <c r="AG459" i="5" s="1"/>
  <c r="AJ459" i="5"/>
  <c r="AH459" i="5" s="1"/>
  <c r="AJ455" i="5"/>
  <c r="AH455" i="5" s="1"/>
  <c r="AI455" i="5"/>
  <c r="AG455" i="5" s="1"/>
  <c r="AI451" i="5"/>
  <c r="AG451" i="5" s="1"/>
  <c r="AJ451" i="5"/>
  <c r="AH451" i="5" s="1"/>
  <c r="AJ447" i="5"/>
  <c r="AH447" i="5" s="1"/>
  <c r="AI447" i="5"/>
  <c r="AG447" i="5" s="1"/>
  <c r="AI443" i="5"/>
  <c r="AG443" i="5" s="1"/>
  <c r="AJ443" i="5"/>
  <c r="AH443" i="5" s="1"/>
  <c r="AJ439" i="5"/>
  <c r="AH439" i="5" s="1"/>
  <c r="AI439" i="5"/>
  <c r="AG439" i="5" s="1"/>
  <c r="AI435" i="5"/>
  <c r="AG435" i="5" s="1"/>
  <c r="AJ435" i="5"/>
  <c r="AH435" i="5" s="1"/>
  <c r="AJ431" i="5"/>
  <c r="AH431" i="5" s="1"/>
  <c r="AI431" i="5"/>
  <c r="AG431" i="5" s="1"/>
  <c r="AK431" i="5"/>
  <c r="AI427" i="5"/>
  <c r="AG427" i="5" s="1"/>
  <c r="AJ427" i="5"/>
  <c r="AH427" i="5" s="1"/>
  <c r="AK427" i="5"/>
  <c r="AJ423" i="5"/>
  <c r="AH423" i="5" s="1"/>
  <c r="AI423" i="5"/>
  <c r="AG423" i="5" s="1"/>
  <c r="AE423" i="5" s="1"/>
  <c r="AF423" i="5" s="1"/>
  <c r="AC423" i="5" s="1"/>
  <c r="AB423" i="5" s="1"/>
  <c r="AI419" i="5"/>
  <c r="AG419" i="5" s="1"/>
  <c r="AJ419" i="5"/>
  <c r="AH419" i="5" s="1"/>
  <c r="AJ415" i="5"/>
  <c r="AH415" i="5" s="1"/>
  <c r="AI415" i="5"/>
  <c r="AG415" i="5" s="1"/>
  <c r="AI411" i="5"/>
  <c r="AG411" i="5" s="1"/>
  <c r="AJ411" i="5"/>
  <c r="AH411" i="5" s="1"/>
  <c r="AI407" i="5"/>
  <c r="AG407" i="5" s="1"/>
  <c r="AJ407" i="5"/>
  <c r="AH407" i="5" s="1"/>
  <c r="AI403" i="5"/>
  <c r="AG403" i="5" s="1"/>
  <c r="AJ403" i="5"/>
  <c r="AH403" i="5" s="1"/>
  <c r="AI399" i="5"/>
  <c r="AG399" i="5" s="1"/>
  <c r="AJ399" i="5"/>
  <c r="AH399" i="5" s="1"/>
  <c r="AI395" i="5"/>
  <c r="AG395" i="5" s="1"/>
  <c r="AJ395" i="5"/>
  <c r="AH395" i="5" s="1"/>
  <c r="AI391" i="5"/>
  <c r="AG391" i="5" s="1"/>
  <c r="AJ391" i="5"/>
  <c r="AH391" i="5" s="1"/>
  <c r="AI387" i="5"/>
  <c r="AG387" i="5" s="1"/>
  <c r="AJ387" i="5"/>
  <c r="AH387" i="5" s="1"/>
  <c r="AI383" i="5"/>
  <c r="AG383" i="5" s="1"/>
  <c r="AJ383" i="5"/>
  <c r="AH383" i="5" s="1"/>
  <c r="AI379" i="5"/>
  <c r="AG379" i="5" s="1"/>
  <c r="AJ379" i="5"/>
  <c r="AH379" i="5" s="1"/>
  <c r="AI375" i="5"/>
  <c r="AG375" i="5" s="1"/>
  <c r="AJ375" i="5"/>
  <c r="AH375" i="5" s="1"/>
  <c r="AI371" i="5"/>
  <c r="AG371" i="5" s="1"/>
  <c r="AJ371" i="5"/>
  <c r="AH371" i="5" s="1"/>
  <c r="AI367" i="5"/>
  <c r="AG367" i="5" s="1"/>
  <c r="AJ367" i="5"/>
  <c r="AH367" i="5" s="1"/>
  <c r="AI363" i="5"/>
  <c r="AG363" i="5" s="1"/>
  <c r="AJ363" i="5"/>
  <c r="AH363" i="5" s="1"/>
  <c r="AI359" i="5"/>
  <c r="AG359" i="5" s="1"/>
  <c r="AJ359" i="5"/>
  <c r="AH359" i="5" s="1"/>
  <c r="AI355" i="5"/>
  <c r="AG355" i="5" s="1"/>
  <c r="AJ355" i="5"/>
  <c r="AH355" i="5" s="1"/>
  <c r="AI351" i="5"/>
  <c r="AG351" i="5" s="1"/>
  <c r="AJ351" i="5"/>
  <c r="AH351" i="5" s="1"/>
  <c r="AI347" i="5"/>
  <c r="AG347" i="5" s="1"/>
  <c r="AJ347" i="5"/>
  <c r="AH347" i="5" s="1"/>
  <c r="AI343" i="5"/>
  <c r="AG343" i="5" s="1"/>
  <c r="AJ343" i="5"/>
  <c r="AH343" i="5" s="1"/>
  <c r="AI339" i="5"/>
  <c r="AG339" i="5" s="1"/>
  <c r="AJ339" i="5"/>
  <c r="AH339" i="5" s="1"/>
  <c r="AI335" i="5"/>
  <c r="AG335" i="5" s="1"/>
  <c r="AJ335" i="5"/>
  <c r="AH335" i="5" s="1"/>
  <c r="AI331" i="5"/>
  <c r="AG331" i="5" s="1"/>
  <c r="AJ331" i="5"/>
  <c r="AH331" i="5" s="1"/>
  <c r="AI327" i="5"/>
  <c r="AG327" i="5" s="1"/>
  <c r="AJ327" i="5"/>
  <c r="AH327" i="5" s="1"/>
  <c r="AI323" i="5"/>
  <c r="AG323" i="5" s="1"/>
  <c r="AJ323" i="5"/>
  <c r="AH323" i="5" s="1"/>
  <c r="AI319" i="5"/>
  <c r="AG319" i="5" s="1"/>
  <c r="AJ319" i="5"/>
  <c r="AH319" i="5" s="1"/>
  <c r="AI315" i="5"/>
  <c r="AG315" i="5" s="1"/>
  <c r="AJ315" i="5"/>
  <c r="AH315" i="5" s="1"/>
  <c r="AI311" i="5"/>
  <c r="AG311" i="5" s="1"/>
  <c r="AJ311" i="5"/>
  <c r="AH311" i="5" s="1"/>
  <c r="AI307" i="5"/>
  <c r="AG307" i="5" s="1"/>
  <c r="AJ307" i="5"/>
  <c r="AH307" i="5" s="1"/>
  <c r="AJ303" i="5"/>
  <c r="AH303" i="5" s="1"/>
  <c r="AI303" i="5"/>
  <c r="AG303" i="5" s="1"/>
  <c r="AI299" i="5"/>
  <c r="AG299" i="5" s="1"/>
  <c r="AJ299" i="5"/>
  <c r="AH299" i="5" s="1"/>
  <c r="AJ295" i="5"/>
  <c r="AH295" i="5" s="1"/>
  <c r="AI295" i="5"/>
  <c r="AG295" i="5" s="1"/>
  <c r="AE295" i="5" s="1"/>
  <c r="AF295" i="5" s="1"/>
  <c r="AC295" i="5" s="1"/>
  <c r="AB295" i="5" s="1"/>
  <c r="AI291" i="5"/>
  <c r="AG291" i="5" s="1"/>
  <c r="AJ291" i="5"/>
  <c r="AH291" i="5" s="1"/>
  <c r="AI287" i="5"/>
  <c r="AG287" i="5" s="1"/>
  <c r="AJ287" i="5"/>
  <c r="AH287" i="5" s="1"/>
  <c r="AI283" i="5"/>
  <c r="AG283" i="5" s="1"/>
  <c r="AJ283" i="5"/>
  <c r="AH283" i="5" s="1"/>
  <c r="AI279" i="5"/>
  <c r="AG279" i="5" s="1"/>
  <c r="AJ279" i="5"/>
  <c r="AH279" i="5" s="1"/>
  <c r="AI275" i="5"/>
  <c r="AG275" i="5" s="1"/>
  <c r="AJ275" i="5"/>
  <c r="AH275" i="5" s="1"/>
  <c r="AI271" i="5"/>
  <c r="AG271" i="5" s="1"/>
  <c r="AJ271" i="5"/>
  <c r="AH271" i="5" s="1"/>
  <c r="AI267" i="5"/>
  <c r="AG267" i="5" s="1"/>
  <c r="AJ267" i="5"/>
  <c r="AH267" i="5" s="1"/>
  <c r="AI263" i="5"/>
  <c r="AG263" i="5" s="1"/>
  <c r="AJ263" i="5"/>
  <c r="AH263" i="5" s="1"/>
  <c r="AI259" i="5"/>
  <c r="AG259" i="5" s="1"/>
  <c r="AJ259" i="5"/>
  <c r="AH259" i="5" s="1"/>
  <c r="AI255" i="5"/>
  <c r="AG255" i="5" s="1"/>
  <c r="AJ255" i="5"/>
  <c r="AH255" i="5" s="1"/>
  <c r="AI251" i="5"/>
  <c r="AG251" i="5" s="1"/>
  <c r="AJ251" i="5"/>
  <c r="AH251" i="5" s="1"/>
  <c r="AI247" i="5"/>
  <c r="AG247" i="5" s="1"/>
  <c r="AJ247" i="5"/>
  <c r="AH247" i="5" s="1"/>
  <c r="AI243" i="5"/>
  <c r="AG243" i="5" s="1"/>
  <c r="AJ243" i="5"/>
  <c r="AH243" i="5" s="1"/>
  <c r="AI239" i="5"/>
  <c r="AG239" i="5" s="1"/>
  <c r="AJ239" i="5"/>
  <c r="AH239" i="5" s="1"/>
  <c r="AI235" i="5"/>
  <c r="AG235" i="5" s="1"/>
  <c r="AJ235" i="5"/>
  <c r="AH235" i="5" s="1"/>
  <c r="AI231" i="5"/>
  <c r="AG231" i="5" s="1"/>
  <c r="AJ231" i="5"/>
  <c r="AH231" i="5" s="1"/>
  <c r="AI227" i="5"/>
  <c r="AG227" i="5" s="1"/>
  <c r="AJ227" i="5"/>
  <c r="AH227" i="5" s="1"/>
  <c r="AI223" i="5"/>
  <c r="AG223" i="5" s="1"/>
  <c r="AJ223" i="5"/>
  <c r="AH223" i="5" s="1"/>
  <c r="AI219" i="5"/>
  <c r="AG219" i="5" s="1"/>
  <c r="AJ219" i="5"/>
  <c r="AH219" i="5" s="1"/>
  <c r="AI215" i="5"/>
  <c r="AG215" i="5" s="1"/>
  <c r="AJ215" i="5"/>
  <c r="AH215" i="5" s="1"/>
  <c r="AI211" i="5"/>
  <c r="AG211" i="5" s="1"/>
  <c r="AJ211" i="5"/>
  <c r="AH211" i="5" s="1"/>
  <c r="AI207" i="5"/>
  <c r="AG207" i="5" s="1"/>
  <c r="AJ207" i="5"/>
  <c r="AH207" i="5" s="1"/>
  <c r="AI203" i="5"/>
  <c r="AG203" i="5" s="1"/>
  <c r="AJ203" i="5"/>
  <c r="AH203" i="5" s="1"/>
  <c r="AI199" i="5"/>
  <c r="AG199" i="5" s="1"/>
  <c r="AJ199" i="5"/>
  <c r="AH199" i="5" s="1"/>
  <c r="AI195" i="5"/>
  <c r="AG195" i="5" s="1"/>
  <c r="AJ195" i="5"/>
  <c r="AH195" i="5" s="1"/>
  <c r="AI191" i="5"/>
  <c r="AG191" i="5" s="1"/>
  <c r="AJ191" i="5"/>
  <c r="AH191" i="5" s="1"/>
  <c r="AI187" i="5"/>
  <c r="AG187" i="5" s="1"/>
  <c r="AJ187" i="5"/>
  <c r="AH187" i="5" s="1"/>
  <c r="AI183" i="5"/>
  <c r="AG183" i="5" s="1"/>
  <c r="AJ183" i="5"/>
  <c r="AH183" i="5" s="1"/>
  <c r="AI179" i="5"/>
  <c r="AG179" i="5" s="1"/>
  <c r="AJ179" i="5"/>
  <c r="AH179" i="5" s="1"/>
  <c r="AI175" i="5"/>
  <c r="AG175" i="5" s="1"/>
  <c r="AJ175" i="5"/>
  <c r="AH175" i="5" s="1"/>
  <c r="AI171" i="5"/>
  <c r="AG171" i="5" s="1"/>
  <c r="AJ171" i="5"/>
  <c r="AH171" i="5" s="1"/>
  <c r="AI167" i="5"/>
  <c r="AG167" i="5" s="1"/>
  <c r="AJ167" i="5"/>
  <c r="AH167" i="5" s="1"/>
  <c r="AI163" i="5"/>
  <c r="AG163" i="5" s="1"/>
  <c r="AJ163" i="5"/>
  <c r="AH163" i="5" s="1"/>
  <c r="AI159" i="5"/>
  <c r="AG159" i="5" s="1"/>
  <c r="AJ159" i="5"/>
  <c r="AH159" i="5" s="1"/>
  <c r="AI155" i="5"/>
  <c r="AG155" i="5" s="1"/>
  <c r="AJ155" i="5"/>
  <c r="AH155" i="5" s="1"/>
  <c r="AI151" i="5"/>
  <c r="AG151" i="5" s="1"/>
  <c r="AJ151" i="5"/>
  <c r="AH151" i="5" s="1"/>
  <c r="AJ147" i="5"/>
  <c r="AH147" i="5" s="1"/>
  <c r="AI147" i="5"/>
  <c r="AG147" i="5" s="1"/>
  <c r="AI143" i="5"/>
  <c r="AG143" i="5" s="1"/>
  <c r="AJ143" i="5"/>
  <c r="AH143" i="5" s="1"/>
  <c r="AJ139" i="5"/>
  <c r="AH139" i="5" s="1"/>
  <c r="AI139" i="5"/>
  <c r="AG139" i="5" s="1"/>
  <c r="AI135" i="5"/>
  <c r="AG135" i="5" s="1"/>
  <c r="AJ135" i="5"/>
  <c r="AH135" i="5" s="1"/>
  <c r="AJ131" i="5"/>
  <c r="AH131" i="5" s="1"/>
  <c r="AI131" i="5"/>
  <c r="AG131" i="5" s="1"/>
  <c r="AI127" i="5"/>
  <c r="AG127" i="5" s="1"/>
  <c r="AJ127" i="5"/>
  <c r="AH127" i="5" s="1"/>
  <c r="AI123" i="5"/>
  <c r="AG123" i="5" s="1"/>
  <c r="AJ123" i="5"/>
  <c r="AH123" i="5" s="1"/>
  <c r="AI119" i="5"/>
  <c r="AG119" i="5" s="1"/>
  <c r="AJ119" i="5"/>
  <c r="AH119" i="5" s="1"/>
  <c r="AI115" i="5"/>
  <c r="AG115" i="5" s="1"/>
  <c r="AJ115" i="5"/>
  <c r="AH115" i="5" s="1"/>
  <c r="AI111" i="5"/>
  <c r="AG111" i="5" s="1"/>
  <c r="AJ111" i="5"/>
  <c r="AH111" i="5" s="1"/>
  <c r="AI107" i="5"/>
  <c r="AG107" i="5" s="1"/>
  <c r="AJ107" i="5"/>
  <c r="AH107" i="5" s="1"/>
  <c r="AI103" i="5"/>
  <c r="AG103" i="5" s="1"/>
  <c r="AJ103" i="5"/>
  <c r="AH103" i="5" s="1"/>
  <c r="AI99" i="5"/>
  <c r="AG99" i="5" s="1"/>
  <c r="AJ99" i="5"/>
  <c r="AH99" i="5" s="1"/>
  <c r="AI95" i="5"/>
  <c r="AG95" i="5" s="1"/>
  <c r="AJ95" i="5"/>
  <c r="AH95" i="5" s="1"/>
  <c r="AI91" i="5"/>
  <c r="AG91" i="5" s="1"/>
  <c r="AJ91" i="5"/>
  <c r="AH91" i="5" s="1"/>
  <c r="AI87" i="5"/>
  <c r="AG87" i="5" s="1"/>
  <c r="AJ87" i="5"/>
  <c r="AH87" i="5" s="1"/>
  <c r="AI83" i="5"/>
  <c r="AG83" i="5" s="1"/>
  <c r="AJ83" i="5"/>
  <c r="AH83" i="5" s="1"/>
  <c r="AI75" i="5"/>
  <c r="AG75" i="5" s="1"/>
  <c r="AJ75" i="5"/>
  <c r="AH75" i="5" s="1"/>
  <c r="AI71" i="5"/>
  <c r="AG71" i="5" s="1"/>
  <c r="AJ71" i="5"/>
  <c r="AH71" i="5" s="1"/>
  <c r="AI67" i="5"/>
  <c r="AG67" i="5" s="1"/>
  <c r="AJ67" i="5"/>
  <c r="AH67" i="5" s="1"/>
  <c r="AI51" i="5"/>
  <c r="AG51" i="5" s="1"/>
  <c r="AJ51" i="5"/>
  <c r="AH51" i="5" s="1"/>
  <c r="AI35" i="5"/>
  <c r="AG35" i="5" s="1"/>
  <c r="AJ35" i="5"/>
  <c r="AH35" i="5" s="1"/>
  <c r="AI19" i="5"/>
  <c r="AG19" i="5" s="1"/>
  <c r="AJ19" i="5"/>
  <c r="AH19" i="5" s="1"/>
  <c r="AI3" i="5"/>
  <c r="AG3" i="5" s="1"/>
  <c r="AJ3" i="5"/>
  <c r="AH3" i="5" s="1"/>
  <c r="AK100" i="5"/>
  <c r="AK471" i="5"/>
  <c r="AS676" i="5"/>
  <c r="AK676" i="5" s="1"/>
  <c r="Y676" i="5"/>
  <c r="Z676" i="5" s="1"/>
  <c r="AD676" i="5" s="1"/>
  <c r="AS607" i="5"/>
  <c r="AJ607" i="5" s="1"/>
  <c r="AH607" i="5" s="1"/>
  <c r="Y607" i="5"/>
  <c r="Z607" i="5" s="1"/>
  <c r="AD607" i="5" s="1"/>
  <c r="AK323" i="5"/>
  <c r="AK164" i="5"/>
  <c r="AK87" i="5"/>
  <c r="AS812" i="5"/>
  <c r="AL812" i="5" s="1"/>
  <c r="Y812" i="5"/>
  <c r="Z812" i="5" s="1"/>
  <c r="AD812" i="5" s="1"/>
  <c r="AS780" i="5"/>
  <c r="AJ780" i="5" s="1"/>
  <c r="AH780" i="5" s="1"/>
  <c r="AS759" i="5"/>
  <c r="AL759" i="5" s="1"/>
  <c r="AS577" i="5"/>
  <c r="Y577" i="5"/>
  <c r="Z577" i="5" s="1"/>
  <c r="AD577" i="5" s="1"/>
  <c r="AK88" i="5"/>
  <c r="AK95" i="5"/>
  <c r="AD64" i="5"/>
  <c r="AD72" i="5"/>
  <c r="AD80" i="5"/>
  <c r="AD88" i="5"/>
  <c r="AD96" i="5"/>
  <c r="AD104" i="5"/>
  <c r="AD112" i="5"/>
  <c r="AD120" i="5"/>
  <c r="AD128" i="5"/>
  <c r="AD136" i="5"/>
  <c r="AD144" i="5"/>
  <c r="AD152" i="5"/>
  <c r="AD160" i="5"/>
  <c r="AD168" i="5"/>
  <c r="AD176" i="5"/>
  <c r="AD184" i="5"/>
  <c r="AD192" i="5"/>
  <c r="AD139" i="5"/>
  <c r="AD125" i="5"/>
  <c r="AD122" i="5"/>
  <c r="AD119" i="5"/>
  <c r="AD100" i="5"/>
  <c r="AD94" i="5"/>
  <c r="AD61" i="5"/>
  <c r="AD3" i="5"/>
  <c r="AD358" i="5"/>
  <c r="AD299" i="5"/>
  <c r="AD296" i="5"/>
  <c r="AD267" i="5"/>
  <c r="AD264" i="5"/>
  <c r="AD235" i="5"/>
  <c r="AD232" i="5"/>
  <c r="AD203" i="5"/>
  <c r="AD200" i="5"/>
  <c r="AD194" i="5"/>
  <c r="AD172" i="5"/>
  <c r="AD169" i="5"/>
  <c r="AD166" i="5"/>
  <c r="AD147" i="5"/>
  <c r="AD133" i="5"/>
  <c r="AD130" i="5"/>
  <c r="AD108" i="5"/>
  <c r="AD102" i="5"/>
  <c r="AD360" i="5"/>
  <c r="AD353" i="5"/>
  <c r="AD313" i="5"/>
  <c r="AD310" i="5"/>
  <c r="AD281" i="5"/>
  <c r="AD278" i="5"/>
  <c r="AD249" i="5"/>
  <c r="AD246" i="5"/>
  <c r="AD217" i="5"/>
  <c r="AD214" i="5"/>
  <c r="AD177" i="5"/>
  <c r="AD174" i="5"/>
  <c r="AD155" i="5"/>
  <c r="AD141" i="5"/>
  <c r="AD110" i="5"/>
  <c r="AD77" i="5"/>
  <c r="AD46" i="5"/>
  <c r="AD240" i="5"/>
  <c r="AD211" i="5"/>
  <c r="AD208" i="5"/>
  <c r="AD185" i="5"/>
  <c r="AD182" i="5"/>
  <c r="AD163" i="5"/>
  <c r="AD149" i="5"/>
  <c r="AD118" i="5"/>
  <c r="AD14" i="5"/>
  <c r="Z8" i="5"/>
  <c r="AD8" i="5" s="1"/>
  <c r="Z24" i="5"/>
  <c r="AD24" i="5" s="1"/>
  <c r="Z40" i="5"/>
  <c r="AD40" i="5" s="1"/>
  <c r="Z48" i="5"/>
  <c r="AD48" i="5" s="1"/>
  <c r="Z56" i="5"/>
  <c r="AD56" i="5" s="1"/>
  <c r="Z2" i="5"/>
  <c r="AD2" i="5" s="1"/>
  <c r="Z131" i="5"/>
  <c r="AD131" i="5" s="1"/>
  <c r="Z123" i="5"/>
  <c r="AD123" i="5" s="1"/>
  <c r="Z115" i="5"/>
  <c r="AD115" i="5" s="1"/>
  <c r="Z107" i="5"/>
  <c r="AD107" i="5" s="1"/>
  <c r="Z99" i="5"/>
  <c r="AD99" i="5" s="1"/>
  <c r="Z91" i="5"/>
  <c r="AD91" i="5" s="1"/>
  <c r="Z83" i="5"/>
  <c r="AD83" i="5" s="1"/>
  <c r="Z75" i="5"/>
  <c r="AD75" i="5" s="1"/>
  <c r="Z67" i="5"/>
  <c r="AD67" i="5" s="1"/>
  <c r="Z9" i="5"/>
  <c r="AD9" i="5" s="1"/>
  <c r="AD51" i="5"/>
  <c r="AD35" i="5"/>
  <c r="Z19" i="5"/>
  <c r="AD19" i="5" s="1"/>
  <c r="Z129" i="5"/>
  <c r="AD129" i="5" s="1"/>
  <c r="Z121" i="5"/>
  <c r="AD121" i="5" s="1"/>
  <c r="Z113" i="5"/>
  <c r="AD113" i="5" s="1"/>
  <c r="Z105" i="5"/>
  <c r="AD105" i="5" s="1"/>
  <c r="Z97" i="5"/>
  <c r="AD97" i="5" s="1"/>
  <c r="Z89" i="5"/>
  <c r="AD89" i="5" s="1"/>
  <c r="Z81" i="5"/>
  <c r="AD81" i="5" s="1"/>
  <c r="Z65" i="5"/>
  <c r="AD65" i="5" s="1"/>
  <c r="AA53" i="5"/>
  <c r="AA45" i="5"/>
  <c r="AA37" i="5"/>
  <c r="AA29" i="5"/>
  <c r="AA21" i="5"/>
  <c r="AA13" i="5"/>
  <c r="AA5" i="5"/>
  <c r="AA58" i="5"/>
  <c r="AA50" i="5"/>
  <c r="AA42" i="5"/>
  <c r="AA34" i="5"/>
  <c r="AA26" i="5"/>
  <c r="AA18" i="5"/>
  <c r="AA10" i="5"/>
  <c r="AA55" i="5"/>
  <c r="AA47" i="5"/>
  <c r="AA39" i="5"/>
  <c r="AA31" i="5"/>
  <c r="AA23" i="5"/>
  <c r="AA15" i="5"/>
  <c r="AA7" i="5"/>
  <c r="AA52" i="5"/>
  <c r="AA44" i="5"/>
  <c r="AA36" i="5"/>
  <c r="AA28" i="5"/>
  <c r="AA20" i="5"/>
  <c r="AA12" i="5"/>
  <c r="AA4" i="5"/>
  <c r="AA57" i="5"/>
  <c r="AA49" i="5"/>
  <c r="AA41" i="5"/>
  <c r="AA33" i="5"/>
  <c r="AA25" i="5"/>
  <c r="AA17" i="5"/>
  <c r="AE89" i="5" l="1"/>
  <c r="AF89" i="5" s="1"/>
  <c r="AC89" i="5" s="1"/>
  <c r="AE101" i="5"/>
  <c r="AF101" i="5" s="1"/>
  <c r="AC101" i="5" s="1"/>
  <c r="AB101" i="5" s="1"/>
  <c r="AE181" i="5"/>
  <c r="AF181" i="5" s="1"/>
  <c r="AC181" i="5" s="1"/>
  <c r="AB181" i="5" s="1"/>
  <c r="AE197" i="5"/>
  <c r="AF197" i="5" s="1"/>
  <c r="AC197" i="5" s="1"/>
  <c r="AB197" i="5" s="1"/>
  <c r="AE213" i="5"/>
  <c r="AF213" i="5" s="1"/>
  <c r="AC213" i="5" s="1"/>
  <c r="AB213" i="5" s="1"/>
  <c r="AE229" i="5"/>
  <c r="AF229" i="5" s="1"/>
  <c r="AC229" i="5" s="1"/>
  <c r="AB229" i="5" s="1"/>
  <c r="AE245" i="5"/>
  <c r="AF245" i="5" s="1"/>
  <c r="AC245" i="5" s="1"/>
  <c r="AB245" i="5" s="1"/>
  <c r="AE261" i="5"/>
  <c r="AF261" i="5" s="1"/>
  <c r="AC261" i="5" s="1"/>
  <c r="AB261" i="5" s="1"/>
  <c r="AE277" i="5"/>
  <c r="AF277" i="5" s="1"/>
  <c r="AC277" i="5" s="1"/>
  <c r="AB277" i="5" s="1"/>
  <c r="AE293" i="5"/>
  <c r="AF293" i="5" s="1"/>
  <c r="AC293" i="5" s="1"/>
  <c r="AB293" i="5" s="1"/>
  <c r="AE305" i="5"/>
  <c r="AF305" i="5" s="1"/>
  <c r="AC305" i="5" s="1"/>
  <c r="AB305" i="5" s="1"/>
  <c r="AE397" i="5"/>
  <c r="AF397" i="5" s="1"/>
  <c r="AC397" i="5" s="1"/>
  <c r="AB397" i="5" s="1"/>
  <c r="AE413" i="5"/>
  <c r="AF413" i="5" s="1"/>
  <c r="AC413" i="5" s="1"/>
  <c r="AB413" i="5" s="1"/>
  <c r="AE489" i="5"/>
  <c r="AF489" i="5" s="1"/>
  <c r="AC489" i="5" s="1"/>
  <c r="AB489" i="5" s="1"/>
  <c r="AE505" i="5"/>
  <c r="AF505" i="5" s="1"/>
  <c r="AC505" i="5" s="1"/>
  <c r="AB505" i="5" s="1"/>
  <c r="AE707" i="5"/>
  <c r="AF707" i="5" s="1"/>
  <c r="AC707" i="5" s="1"/>
  <c r="AB707" i="5" s="1"/>
  <c r="AE723" i="5"/>
  <c r="AF723" i="5" s="1"/>
  <c r="AC723" i="5" s="1"/>
  <c r="AB723" i="5" s="1"/>
  <c r="AE747" i="5"/>
  <c r="AF747" i="5" s="1"/>
  <c r="AC747" i="5" s="1"/>
  <c r="AB747" i="5" s="1"/>
  <c r="AE248" i="5"/>
  <c r="AF248" i="5" s="1"/>
  <c r="AC248" i="5" s="1"/>
  <c r="AB248" i="5" s="1"/>
  <c r="AE280" i="5"/>
  <c r="AF280" i="5" s="1"/>
  <c r="AC280" i="5" s="1"/>
  <c r="AB280" i="5" s="1"/>
  <c r="AE352" i="5"/>
  <c r="AF352" i="5" s="1"/>
  <c r="AC352" i="5" s="1"/>
  <c r="AB352" i="5" s="1"/>
  <c r="AE500" i="5"/>
  <c r="AF500" i="5" s="1"/>
  <c r="AC500" i="5" s="1"/>
  <c r="AB500" i="5" s="1"/>
  <c r="AE628" i="5"/>
  <c r="AF628" i="5" s="1"/>
  <c r="AC628" i="5" s="1"/>
  <c r="AB628" i="5" s="1"/>
  <c r="AE636" i="5"/>
  <c r="AF636" i="5" s="1"/>
  <c r="AC636" i="5" s="1"/>
  <c r="AB636" i="5" s="1"/>
  <c r="AE711" i="5"/>
  <c r="AF711" i="5" s="1"/>
  <c r="AC711" i="5" s="1"/>
  <c r="AB711" i="5" s="1"/>
  <c r="AE727" i="5"/>
  <c r="AF727" i="5" s="1"/>
  <c r="AC727" i="5" s="1"/>
  <c r="AB727" i="5" s="1"/>
  <c r="AE739" i="5"/>
  <c r="AF739" i="5" s="1"/>
  <c r="AC739" i="5" s="1"/>
  <c r="AB739" i="5" s="1"/>
  <c r="AE779" i="5"/>
  <c r="AF779" i="5" s="1"/>
  <c r="AC779" i="5" s="1"/>
  <c r="AB779" i="5" s="1"/>
  <c r="AE332" i="5"/>
  <c r="AF332" i="5" s="1"/>
  <c r="AC332" i="5" s="1"/>
  <c r="AB332" i="5" s="1"/>
  <c r="AE396" i="5"/>
  <c r="AF396" i="5" s="1"/>
  <c r="AC396" i="5" s="1"/>
  <c r="AB396" i="5" s="1"/>
  <c r="AE480" i="5"/>
  <c r="AF480" i="5" s="1"/>
  <c r="AC480" i="5" s="1"/>
  <c r="AB480" i="5" s="1"/>
  <c r="AE528" i="5"/>
  <c r="AF528" i="5" s="1"/>
  <c r="AC528" i="5" s="1"/>
  <c r="AB528" i="5" s="1"/>
  <c r="AE536" i="5"/>
  <c r="AF536" i="5" s="1"/>
  <c r="AC536" i="5" s="1"/>
  <c r="AB536" i="5" s="1"/>
  <c r="AE564" i="5"/>
  <c r="AF564" i="5" s="1"/>
  <c r="AC564" i="5" s="1"/>
  <c r="AB564" i="5" s="1"/>
  <c r="AE572" i="5"/>
  <c r="AF572" i="5" s="1"/>
  <c r="AC572" i="5" s="1"/>
  <c r="AB572" i="5" s="1"/>
  <c r="AE65" i="5"/>
  <c r="AF65" i="5" s="1"/>
  <c r="AC65" i="5" s="1"/>
  <c r="AE464" i="5"/>
  <c r="AF464" i="5" s="1"/>
  <c r="AC464" i="5" s="1"/>
  <c r="AB464" i="5" s="1"/>
  <c r="AE540" i="5"/>
  <c r="AF540" i="5" s="1"/>
  <c r="AC540" i="5" s="1"/>
  <c r="AB540" i="5" s="1"/>
  <c r="AE548" i="5"/>
  <c r="AF548" i="5" s="1"/>
  <c r="AC548" i="5" s="1"/>
  <c r="AB548" i="5" s="1"/>
  <c r="AE556" i="5"/>
  <c r="AF556" i="5" s="1"/>
  <c r="AC556" i="5" s="1"/>
  <c r="AB556" i="5" s="1"/>
  <c r="AE584" i="5"/>
  <c r="AF584" i="5" s="1"/>
  <c r="AC584" i="5" s="1"/>
  <c r="AB584" i="5" s="1"/>
  <c r="AE592" i="5"/>
  <c r="AF592" i="5" s="1"/>
  <c r="AC592" i="5" s="1"/>
  <c r="AB592" i="5" s="1"/>
  <c r="AE600" i="5"/>
  <c r="AF600" i="5" s="1"/>
  <c r="AC600" i="5" s="1"/>
  <c r="AB600" i="5" s="1"/>
  <c r="AE640" i="5"/>
  <c r="AF640" i="5" s="1"/>
  <c r="AC640" i="5" s="1"/>
  <c r="AB640" i="5" s="1"/>
  <c r="AE619" i="5"/>
  <c r="AF619" i="5" s="1"/>
  <c r="AC619" i="5" s="1"/>
  <c r="AB619" i="5" s="1"/>
  <c r="AE256" i="5"/>
  <c r="AF256" i="5" s="1"/>
  <c r="AC256" i="5" s="1"/>
  <c r="AB256" i="5" s="1"/>
  <c r="AE81" i="5"/>
  <c r="AF81" i="5" s="1"/>
  <c r="AC81" i="5" s="1"/>
  <c r="AB81" i="5" s="1"/>
  <c r="AE469" i="5"/>
  <c r="AF469" i="5" s="1"/>
  <c r="AC469" i="5" s="1"/>
  <c r="AB469" i="5" s="1"/>
  <c r="AE621" i="5"/>
  <c r="AF621" i="5" s="1"/>
  <c r="AC621" i="5" s="1"/>
  <c r="AB621" i="5" s="1"/>
  <c r="AE653" i="5"/>
  <c r="AF653" i="5" s="1"/>
  <c r="AC653" i="5" s="1"/>
  <c r="AB653" i="5" s="1"/>
  <c r="AE669" i="5"/>
  <c r="AF669" i="5" s="1"/>
  <c r="AC669" i="5" s="1"/>
  <c r="AB669" i="5" s="1"/>
  <c r="AE685" i="5"/>
  <c r="AF685" i="5" s="1"/>
  <c r="AC685" i="5" s="1"/>
  <c r="AB685" i="5" s="1"/>
  <c r="AE701" i="5"/>
  <c r="AF701" i="5" s="1"/>
  <c r="AC701" i="5" s="1"/>
  <c r="AB701" i="5" s="1"/>
  <c r="AE781" i="5"/>
  <c r="AF781" i="5" s="1"/>
  <c r="AC781" i="5" s="1"/>
  <c r="AB781" i="5" s="1"/>
  <c r="AE797" i="5"/>
  <c r="AF797" i="5" s="1"/>
  <c r="AC797" i="5" s="1"/>
  <c r="AB797" i="5" s="1"/>
  <c r="AE547" i="5"/>
  <c r="AF547" i="5" s="1"/>
  <c r="AC547" i="5" s="1"/>
  <c r="AB547" i="5" s="1"/>
  <c r="AE579" i="5"/>
  <c r="AF579" i="5" s="1"/>
  <c r="AC579" i="5" s="1"/>
  <c r="AB579" i="5" s="1"/>
  <c r="AS59" i="5"/>
  <c r="Y59" i="5"/>
  <c r="Z59" i="5" s="1"/>
  <c r="AD59" i="5" s="1"/>
  <c r="AS38" i="5"/>
  <c r="Y38" i="5"/>
  <c r="Z38" i="5" s="1"/>
  <c r="AD38" i="5" s="1"/>
  <c r="AS22" i="5"/>
  <c r="Y22" i="5"/>
  <c r="Z22" i="5" s="1"/>
  <c r="AD22" i="5" s="1"/>
  <c r="AK199" i="5"/>
  <c r="AL199" i="5"/>
  <c r="AK355" i="5"/>
  <c r="AL355" i="5"/>
  <c r="AB104" i="5"/>
  <c r="AE35" i="5"/>
  <c r="AF35" i="5" s="1"/>
  <c r="AC35" i="5" s="1"/>
  <c r="AB35" i="5" s="1"/>
  <c r="AE95" i="5"/>
  <c r="AF95" i="5" s="1"/>
  <c r="AC95" i="5" s="1"/>
  <c r="AB95" i="5" s="1"/>
  <c r="AE111" i="5"/>
  <c r="AF111" i="5" s="1"/>
  <c r="AC111" i="5" s="1"/>
  <c r="AB111" i="5" s="1"/>
  <c r="AE127" i="5"/>
  <c r="AF127" i="5" s="1"/>
  <c r="AC127" i="5" s="1"/>
  <c r="AB127" i="5" s="1"/>
  <c r="AE143" i="5"/>
  <c r="AF143" i="5" s="1"/>
  <c r="AC143" i="5" s="1"/>
  <c r="AB143" i="5" s="1"/>
  <c r="AE159" i="5"/>
  <c r="AF159" i="5" s="1"/>
  <c r="AC159" i="5" s="1"/>
  <c r="AB159" i="5" s="1"/>
  <c r="AE175" i="5"/>
  <c r="AF175" i="5" s="1"/>
  <c r="AC175" i="5" s="1"/>
  <c r="AB175" i="5" s="1"/>
  <c r="AE191" i="5"/>
  <c r="AF191" i="5" s="1"/>
  <c r="AC191" i="5" s="1"/>
  <c r="AB191" i="5" s="1"/>
  <c r="AE207" i="5"/>
  <c r="AF207" i="5" s="1"/>
  <c r="AC207" i="5" s="1"/>
  <c r="AB207" i="5" s="1"/>
  <c r="AE223" i="5"/>
  <c r="AF223" i="5" s="1"/>
  <c r="AC223" i="5" s="1"/>
  <c r="AB223" i="5" s="1"/>
  <c r="AE239" i="5"/>
  <c r="AF239" i="5" s="1"/>
  <c r="AC239" i="5" s="1"/>
  <c r="AB239" i="5" s="1"/>
  <c r="AE255" i="5"/>
  <c r="AF255" i="5" s="1"/>
  <c r="AC255" i="5" s="1"/>
  <c r="AB255" i="5" s="1"/>
  <c r="AE271" i="5"/>
  <c r="AF271" i="5" s="1"/>
  <c r="AC271" i="5" s="1"/>
  <c r="AB271" i="5" s="1"/>
  <c r="AE287" i="5"/>
  <c r="AF287" i="5" s="1"/>
  <c r="AC287" i="5" s="1"/>
  <c r="AB287" i="5" s="1"/>
  <c r="AE319" i="5"/>
  <c r="AF319" i="5" s="1"/>
  <c r="AC319" i="5" s="1"/>
  <c r="AB319" i="5" s="1"/>
  <c r="AE335" i="5"/>
  <c r="AF335" i="5" s="1"/>
  <c r="AC335" i="5" s="1"/>
  <c r="AB335" i="5" s="1"/>
  <c r="AE351" i="5"/>
  <c r="AF351" i="5" s="1"/>
  <c r="AC351" i="5" s="1"/>
  <c r="AB351" i="5" s="1"/>
  <c r="AE367" i="5"/>
  <c r="AF367" i="5" s="1"/>
  <c r="AC367" i="5" s="1"/>
  <c r="AB367" i="5" s="1"/>
  <c r="AE383" i="5"/>
  <c r="AF383" i="5" s="1"/>
  <c r="AC383" i="5" s="1"/>
  <c r="AB383" i="5" s="1"/>
  <c r="AE399" i="5"/>
  <c r="AF399" i="5" s="1"/>
  <c r="AC399" i="5" s="1"/>
  <c r="AB399" i="5" s="1"/>
  <c r="AE443" i="5"/>
  <c r="AF443" i="5" s="1"/>
  <c r="AC443" i="5" s="1"/>
  <c r="AB443" i="5" s="1"/>
  <c r="AE459" i="5"/>
  <c r="AF459" i="5" s="1"/>
  <c r="AC459" i="5" s="1"/>
  <c r="AB459" i="5" s="1"/>
  <c r="AE475" i="5"/>
  <c r="AF475" i="5" s="1"/>
  <c r="AC475" i="5" s="1"/>
  <c r="AB475" i="5" s="1"/>
  <c r="AE491" i="5"/>
  <c r="AF491" i="5" s="1"/>
  <c r="AC491" i="5" s="1"/>
  <c r="AB491" i="5" s="1"/>
  <c r="AE92" i="5"/>
  <c r="AF92" i="5" s="1"/>
  <c r="AC92" i="5" s="1"/>
  <c r="AB92" i="5" s="1"/>
  <c r="AE108" i="5"/>
  <c r="AF108" i="5" s="1"/>
  <c r="AC108" i="5" s="1"/>
  <c r="AB108" i="5" s="1"/>
  <c r="AE124" i="5"/>
  <c r="AF124" i="5" s="1"/>
  <c r="AC124" i="5" s="1"/>
  <c r="AB124" i="5" s="1"/>
  <c r="AE140" i="5"/>
  <c r="AF140" i="5" s="1"/>
  <c r="AC140" i="5" s="1"/>
  <c r="AB140" i="5" s="1"/>
  <c r="AE61" i="5"/>
  <c r="AF61" i="5" s="1"/>
  <c r="AC61" i="5" s="1"/>
  <c r="AB61" i="5" s="1"/>
  <c r="AE105" i="5"/>
  <c r="AF105" i="5" s="1"/>
  <c r="AC105" i="5" s="1"/>
  <c r="AE94" i="5"/>
  <c r="AF94" i="5" s="1"/>
  <c r="AC94" i="5" s="1"/>
  <c r="AE122" i="5"/>
  <c r="AF122" i="5" s="1"/>
  <c r="AC122" i="5" s="1"/>
  <c r="AE150" i="5"/>
  <c r="AF150" i="5" s="1"/>
  <c r="AC150" i="5" s="1"/>
  <c r="AB150" i="5" s="1"/>
  <c r="AE194" i="5"/>
  <c r="AF194" i="5" s="1"/>
  <c r="AC194" i="5" s="1"/>
  <c r="AE210" i="5"/>
  <c r="AF210" i="5" s="1"/>
  <c r="AC210" i="5" s="1"/>
  <c r="AB210" i="5" s="1"/>
  <c r="AE226" i="5"/>
  <c r="AF226" i="5" s="1"/>
  <c r="AC226" i="5" s="1"/>
  <c r="AB226" i="5" s="1"/>
  <c r="AE242" i="5"/>
  <c r="AF242" i="5" s="1"/>
  <c r="AC242" i="5" s="1"/>
  <c r="AB242" i="5" s="1"/>
  <c r="AE258" i="5"/>
  <c r="AF258" i="5" s="1"/>
  <c r="AC258" i="5" s="1"/>
  <c r="AB258" i="5" s="1"/>
  <c r="AE274" i="5"/>
  <c r="AF274" i="5" s="1"/>
  <c r="AC274" i="5" s="1"/>
  <c r="AB274" i="5" s="1"/>
  <c r="AE290" i="5"/>
  <c r="AF290" i="5" s="1"/>
  <c r="AC290" i="5" s="1"/>
  <c r="AB290" i="5" s="1"/>
  <c r="AE346" i="5"/>
  <c r="AF346" i="5" s="1"/>
  <c r="AC346" i="5" s="1"/>
  <c r="AB346" i="5" s="1"/>
  <c r="AE362" i="5"/>
  <c r="AF362" i="5" s="1"/>
  <c r="AC362" i="5" s="1"/>
  <c r="AB362" i="5" s="1"/>
  <c r="AE534" i="5"/>
  <c r="AF534" i="5" s="1"/>
  <c r="AC534" i="5" s="1"/>
  <c r="AB534" i="5" s="1"/>
  <c r="AE622" i="5"/>
  <c r="AF622" i="5" s="1"/>
  <c r="AC622" i="5" s="1"/>
  <c r="AB622" i="5" s="1"/>
  <c r="AE646" i="5"/>
  <c r="AF646" i="5" s="1"/>
  <c r="AC646" i="5" s="1"/>
  <c r="AB646" i="5" s="1"/>
  <c r="AE678" i="5"/>
  <c r="AF678" i="5" s="1"/>
  <c r="AC678" i="5" s="1"/>
  <c r="AB678" i="5" s="1"/>
  <c r="AE702" i="5"/>
  <c r="AF702" i="5" s="1"/>
  <c r="AC702" i="5" s="1"/>
  <c r="AB702" i="5" s="1"/>
  <c r="AE718" i="5"/>
  <c r="AF718" i="5" s="1"/>
  <c r="AC718" i="5" s="1"/>
  <c r="AB718" i="5" s="1"/>
  <c r="AE806" i="5"/>
  <c r="AF806" i="5" s="1"/>
  <c r="AC806" i="5" s="1"/>
  <c r="AB806" i="5" s="1"/>
  <c r="AE563" i="5"/>
  <c r="AF563" i="5" s="1"/>
  <c r="AC563" i="5" s="1"/>
  <c r="AB563" i="5" s="1"/>
  <c r="AE647" i="5"/>
  <c r="AF647" i="5" s="1"/>
  <c r="AC647" i="5" s="1"/>
  <c r="AB647" i="5" s="1"/>
  <c r="AE663" i="5"/>
  <c r="AF663" i="5" s="1"/>
  <c r="AC663" i="5" s="1"/>
  <c r="AB663" i="5" s="1"/>
  <c r="AE679" i="5"/>
  <c r="AF679" i="5" s="1"/>
  <c r="AC679" i="5" s="1"/>
  <c r="AB679" i="5" s="1"/>
  <c r="AE616" i="5"/>
  <c r="AF616" i="5" s="1"/>
  <c r="AC616" i="5" s="1"/>
  <c r="AB616" i="5" s="1"/>
  <c r="AE668" i="5"/>
  <c r="AF668" i="5" s="1"/>
  <c r="AC668" i="5" s="1"/>
  <c r="AB668" i="5" s="1"/>
  <c r="AS69" i="5"/>
  <c r="Y69" i="5"/>
  <c r="Z69" i="5" s="1"/>
  <c r="AD69" i="5" s="1"/>
  <c r="AS63" i="5"/>
  <c r="Y63" i="5"/>
  <c r="Z63" i="5" s="1"/>
  <c r="AD63" i="5" s="1"/>
  <c r="AS27" i="5"/>
  <c r="Y27" i="5"/>
  <c r="Z27" i="5" s="1"/>
  <c r="AD27" i="5" s="1"/>
  <c r="AK103" i="5"/>
  <c r="AL103" i="5"/>
  <c r="AS66" i="5"/>
  <c r="Y66" i="5"/>
  <c r="Z66" i="5" s="1"/>
  <c r="AD66" i="5" s="1"/>
  <c r="AS60" i="5"/>
  <c r="Y60" i="5"/>
  <c r="Z60" i="5" s="1"/>
  <c r="AD60" i="5" s="1"/>
  <c r="AK90" i="5"/>
  <c r="AL90" i="5"/>
  <c r="AL211" i="5"/>
  <c r="AK211" i="5"/>
  <c r="AK208" i="5"/>
  <c r="AL208" i="5"/>
  <c r="AK418" i="5"/>
  <c r="AL418" i="5"/>
  <c r="AK124" i="5"/>
  <c r="AL124" i="5"/>
  <c r="AE67" i="5"/>
  <c r="AF67" i="5" s="1"/>
  <c r="AC67" i="5" s="1"/>
  <c r="AB67" i="5" s="1"/>
  <c r="AE83" i="5"/>
  <c r="AF83" i="5" s="1"/>
  <c r="AC83" i="5" s="1"/>
  <c r="AE99" i="5"/>
  <c r="AF99" i="5" s="1"/>
  <c r="AC99" i="5" s="1"/>
  <c r="AB99" i="5" s="1"/>
  <c r="AE115" i="5"/>
  <c r="AF115" i="5" s="1"/>
  <c r="AC115" i="5" s="1"/>
  <c r="AE163" i="5"/>
  <c r="AF163" i="5" s="1"/>
  <c r="AC163" i="5" s="1"/>
  <c r="AB163" i="5" s="1"/>
  <c r="AE179" i="5"/>
  <c r="AF179" i="5" s="1"/>
  <c r="AC179" i="5" s="1"/>
  <c r="AB179" i="5" s="1"/>
  <c r="AE195" i="5"/>
  <c r="AF195" i="5" s="1"/>
  <c r="AC195" i="5" s="1"/>
  <c r="AB195" i="5" s="1"/>
  <c r="AE211" i="5"/>
  <c r="AF211" i="5" s="1"/>
  <c r="AC211" i="5" s="1"/>
  <c r="AB211" i="5" s="1"/>
  <c r="AE227" i="5"/>
  <c r="AF227" i="5" s="1"/>
  <c r="AC227" i="5" s="1"/>
  <c r="AB227" i="5" s="1"/>
  <c r="AE243" i="5"/>
  <c r="AF243" i="5" s="1"/>
  <c r="AC243" i="5" s="1"/>
  <c r="AB243" i="5" s="1"/>
  <c r="AE259" i="5"/>
  <c r="AF259" i="5" s="1"/>
  <c r="AC259" i="5" s="1"/>
  <c r="AB259" i="5" s="1"/>
  <c r="AE275" i="5"/>
  <c r="AF275" i="5" s="1"/>
  <c r="AC275" i="5" s="1"/>
  <c r="AB275" i="5" s="1"/>
  <c r="AE291" i="5"/>
  <c r="AF291" i="5" s="1"/>
  <c r="AC291" i="5" s="1"/>
  <c r="AB291" i="5" s="1"/>
  <c r="AE307" i="5"/>
  <c r="AF307" i="5" s="1"/>
  <c r="AC307" i="5" s="1"/>
  <c r="AB307" i="5" s="1"/>
  <c r="AE323" i="5"/>
  <c r="AF323" i="5" s="1"/>
  <c r="AC323" i="5" s="1"/>
  <c r="AB323" i="5" s="1"/>
  <c r="AE339" i="5"/>
  <c r="AF339" i="5" s="1"/>
  <c r="AC339" i="5" s="1"/>
  <c r="AB339" i="5" s="1"/>
  <c r="AE355" i="5"/>
  <c r="AF355" i="5" s="1"/>
  <c r="AC355" i="5" s="1"/>
  <c r="AB355" i="5" s="1"/>
  <c r="AE371" i="5"/>
  <c r="AF371" i="5" s="1"/>
  <c r="AC371" i="5" s="1"/>
  <c r="AB371" i="5" s="1"/>
  <c r="AE387" i="5"/>
  <c r="AF387" i="5" s="1"/>
  <c r="AC387" i="5" s="1"/>
  <c r="AB387" i="5" s="1"/>
  <c r="AE403" i="5"/>
  <c r="AF403" i="5" s="1"/>
  <c r="AC403" i="5" s="1"/>
  <c r="AB403" i="5" s="1"/>
  <c r="AE419" i="5"/>
  <c r="AF419" i="5" s="1"/>
  <c r="AC419" i="5" s="1"/>
  <c r="AB419" i="5" s="1"/>
  <c r="AE188" i="5"/>
  <c r="AF188" i="5" s="1"/>
  <c r="AC188" i="5" s="1"/>
  <c r="AB188" i="5" s="1"/>
  <c r="AE204" i="5"/>
  <c r="AF204" i="5" s="1"/>
  <c r="AC204" i="5" s="1"/>
  <c r="AB204" i="5" s="1"/>
  <c r="AE220" i="5"/>
  <c r="AF220" i="5" s="1"/>
  <c r="AC220" i="5" s="1"/>
  <c r="AB220" i="5" s="1"/>
  <c r="AE77" i="5"/>
  <c r="AF77" i="5" s="1"/>
  <c r="AC77" i="5" s="1"/>
  <c r="AE93" i="5"/>
  <c r="AF93" i="5" s="1"/>
  <c r="AC93" i="5" s="1"/>
  <c r="AB93" i="5" s="1"/>
  <c r="AE185" i="5"/>
  <c r="AF185" i="5" s="1"/>
  <c r="AC185" i="5" s="1"/>
  <c r="AB185" i="5" s="1"/>
  <c r="AE201" i="5"/>
  <c r="AF201" i="5" s="1"/>
  <c r="AC201" i="5" s="1"/>
  <c r="AB201" i="5" s="1"/>
  <c r="AE217" i="5"/>
  <c r="AF217" i="5" s="1"/>
  <c r="AC217" i="5" s="1"/>
  <c r="AB217" i="5" s="1"/>
  <c r="AE233" i="5"/>
  <c r="AF233" i="5" s="1"/>
  <c r="AC233" i="5" s="1"/>
  <c r="AB233" i="5" s="1"/>
  <c r="AE249" i="5"/>
  <c r="AF249" i="5" s="1"/>
  <c r="AC249" i="5" s="1"/>
  <c r="AB249" i="5" s="1"/>
  <c r="AE265" i="5"/>
  <c r="AF265" i="5" s="1"/>
  <c r="AC265" i="5" s="1"/>
  <c r="AB265" i="5" s="1"/>
  <c r="AE281" i="5"/>
  <c r="AF281" i="5" s="1"/>
  <c r="AC281" i="5" s="1"/>
  <c r="AB281" i="5" s="1"/>
  <c r="AE297" i="5"/>
  <c r="AF297" i="5" s="1"/>
  <c r="AC297" i="5" s="1"/>
  <c r="AB297" i="5" s="1"/>
  <c r="AE401" i="5"/>
  <c r="AF401" i="5" s="1"/>
  <c r="AC401" i="5" s="1"/>
  <c r="AB401" i="5" s="1"/>
  <c r="AE493" i="5"/>
  <c r="AF493" i="5" s="1"/>
  <c r="AC493" i="5" s="1"/>
  <c r="AB493" i="5" s="1"/>
  <c r="AE70" i="5"/>
  <c r="AF70" i="5" s="1"/>
  <c r="AC70" i="5" s="1"/>
  <c r="AB70" i="5" s="1"/>
  <c r="AE86" i="5"/>
  <c r="AF86" i="5" s="1"/>
  <c r="AC86" i="5" s="1"/>
  <c r="AB86" i="5" s="1"/>
  <c r="AE110" i="5"/>
  <c r="AF110" i="5" s="1"/>
  <c r="AC110" i="5" s="1"/>
  <c r="AB110" i="5" s="1"/>
  <c r="AE322" i="5"/>
  <c r="AF322" i="5" s="1"/>
  <c r="AC322" i="5" s="1"/>
  <c r="AB322" i="5" s="1"/>
  <c r="AE334" i="5"/>
  <c r="AF334" i="5" s="1"/>
  <c r="AC334" i="5" s="1"/>
  <c r="AB334" i="5" s="1"/>
  <c r="AE390" i="5"/>
  <c r="AF390" i="5" s="1"/>
  <c r="AC390" i="5" s="1"/>
  <c r="AB390" i="5" s="1"/>
  <c r="AE406" i="5"/>
  <c r="AF406" i="5" s="1"/>
  <c r="AC406" i="5" s="1"/>
  <c r="AB406" i="5" s="1"/>
  <c r="AE522" i="5"/>
  <c r="AF522" i="5" s="1"/>
  <c r="AC522" i="5" s="1"/>
  <c r="AB522" i="5" s="1"/>
  <c r="AE546" i="5"/>
  <c r="AF546" i="5" s="1"/>
  <c r="AC546" i="5" s="1"/>
  <c r="AB546" i="5" s="1"/>
  <c r="AE562" i="5"/>
  <c r="AF562" i="5" s="1"/>
  <c r="AC562" i="5" s="1"/>
  <c r="AB562" i="5" s="1"/>
  <c r="AE578" i="5"/>
  <c r="AF578" i="5" s="1"/>
  <c r="AC578" i="5" s="1"/>
  <c r="AB578" i="5" s="1"/>
  <c r="AE638" i="5"/>
  <c r="AF638" i="5" s="1"/>
  <c r="AC638" i="5" s="1"/>
  <c r="AB638" i="5" s="1"/>
  <c r="AE658" i="5"/>
  <c r="AF658" i="5" s="1"/>
  <c r="AC658" i="5" s="1"/>
  <c r="AB658" i="5" s="1"/>
  <c r="AE670" i="5"/>
  <c r="AF670" i="5" s="1"/>
  <c r="AC670" i="5" s="1"/>
  <c r="AB670" i="5" s="1"/>
  <c r="AE746" i="5"/>
  <c r="AF746" i="5" s="1"/>
  <c r="AC746" i="5" s="1"/>
  <c r="AB746" i="5" s="1"/>
  <c r="AE762" i="5"/>
  <c r="AF762" i="5" s="1"/>
  <c r="AC762" i="5" s="1"/>
  <c r="AB762" i="5" s="1"/>
  <c r="AE778" i="5"/>
  <c r="AF778" i="5" s="1"/>
  <c r="AC778" i="5" s="1"/>
  <c r="AB778" i="5" s="1"/>
  <c r="AE794" i="5"/>
  <c r="AF794" i="5" s="1"/>
  <c r="AC794" i="5" s="1"/>
  <c r="AB794" i="5" s="1"/>
  <c r="AE818" i="5"/>
  <c r="AF818" i="5" s="1"/>
  <c r="AC818" i="5" s="1"/>
  <c r="AB818" i="5" s="1"/>
  <c r="AE511" i="5"/>
  <c r="AF511" i="5" s="1"/>
  <c r="AC511" i="5" s="1"/>
  <c r="AB511" i="5" s="1"/>
  <c r="AE555" i="5"/>
  <c r="AF555" i="5" s="1"/>
  <c r="AC555" i="5" s="1"/>
  <c r="AB555" i="5" s="1"/>
  <c r="AE575" i="5"/>
  <c r="AF575" i="5" s="1"/>
  <c r="AC575" i="5" s="1"/>
  <c r="AB575" i="5" s="1"/>
  <c r="AE587" i="5"/>
  <c r="AF587" i="5" s="1"/>
  <c r="AC587" i="5" s="1"/>
  <c r="AB587" i="5" s="1"/>
  <c r="AE603" i="5"/>
  <c r="AF603" i="5" s="1"/>
  <c r="AC603" i="5" s="1"/>
  <c r="AB603" i="5" s="1"/>
  <c r="AE627" i="5"/>
  <c r="AF627" i="5" s="1"/>
  <c r="AC627" i="5" s="1"/>
  <c r="AB627" i="5" s="1"/>
  <c r="AE651" i="5"/>
  <c r="AF651" i="5" s="1"/>
  <c r="AC651" i="5" s="1"/>
  <c r="AB651" i="5" s="1"/>
  <c r="AE667" i="5"/>
  <c r="AF667" i="5" s="1"/>
  <c r="AC667" i="5" s="1"/>
  <c r="AB667" i="5" s="1"/>
  <c r="AE716" i="5"/>
  <c r="AF716" i="5" s="1"/>
  <c r="AC716" i="5" s="1"/>
  <c r="AB716" i="5" s="1"/>
  <c r="AE736" i="5"/>
  <c r="AF736" i="5" s="1"/>
  <c r="AC736" i="5" s="1"/>
  <c r="AB736" i="5" s="1"/>
  <c r="AS73" i="5"/>
  <c r="Y73" i="5"/>
  <c r="Z73" i="5" s="1"/>
  <c r="AD73" i="5" s="1"/>
  <c r="AK106" i="5"/>
  <c r="AL106" i="5"/>
  <c r="AK153" i="5"/>
  <c r="AL153" i="5"/>
  <c r="AB65" i="5"/>
  <c r="AI740" i="5"/>
  <c r="AG740" i="5" s="1"/>
  <c r="Y76" i="5"/>
  <c r="Z76" i="5" s="1"/>
  <c r="AD76" i="5" s="1"/>
  <c r="AS76" i="5"/>
  <c r="AK2" i="5"/>
  <c r="AL2" i="5"/>
  <c r="AL130" i="5"/>
  <c r="AK130" i="5"/>
  <c r="AE51" i="5"/>
  <c r="AF51" i="5" s="1"/>
  <c r="AC51" i="5" s="1"/>
  <c r="AB51" i="5" s="1"/>
  <c r="AE24" i="5"/>
  <c r="AF24" i="5" s="1"/>
  <c r="AC24" i="5" s="1"/>
  <c r="AB24" i="5" s="1"/>
  <c r="AE68" i="5"/>
  <c r="AF68" i="5" s="1"/>
  <c r="AC68" i="5" s="1"/>
  <c r="AB68" i="5" s="1"/>
  <c r="AE84" i="5"/>
  <c r="AF84" i="5" s="1"/>
  <c r="AC84" i="5" s="1"/>
  <c r="AB84" i="5" s="1"/>
  <c r="AE100" i="5"/>
  <c r="AF100" i="5" s="1"/>
  <c r="AC100" i="5" s="1"/>
  <c r="AE116" i="5"/>
  <c r="AF116" i="5" s="1"/>
  <c r="AC116" i="5" s="1"/>
  <c r="AB116" i="5" s="1"/>
  <c r="AE132" i="5"/>
  <c r="AF132" i="5" s="1"/>
  <c r="AC132" i="5" s="1"/>
  <c r="AB132" i="5" s="1"/>
  <c r="AE148" i="5"/>
  <c r="AF148" i="5" s="1"/>
  <c r="AC148" i="5" s="1"/>
  <c r="AB148" i="5" s="1"/>
  <c r="AE160" i="5"/>
  <c r="AF160" i="5" s="1"/>
  <c r="AC160" i="5" s="1"/>
  <c r="AB160" i="5" s="1"/>
  <c r="AE176" i="5"/>
  <c r="AF176" i="5" s="1"/>
  <c r="AC176" i="5" s="1"/>
  <c r="AB176" i="5" s="1"/>
  <c r="AE567" i="5"/>
  <c r="AF567" i="5" s="1"/>
  <c r="AC567" i="5" s="1"/>
  <c r="AB567" i="5" s="1"/>
  <c r="AE743" i="5"/>
  <c r="AF743" i="5" s="1"/>
  <c r="AC743" i="5" s="1"/>
  <c r="AB743" i="5" s="1"/>
  <c r="AE288" i="5"/>
  <c r="AF288" i="5" s="1"/>
  <c r="AC288" i="5" s="1"/>
  <c r="AB288" i="5" s="1"/>
  <c r="AE420" i="5"/>
  <c r="AF420" i="5" s="1"/>
  <c r="AC420" i="5" s="1"/>
  <c r="AB420" i="5" s="1"/>
  <c r="AE484" i="5"/>
  <c r="AF484" i="5" s="1"/>
  <c r="AC484" i="5" s="1"/>
  <c r="AB484" i="5" s="1"/>
  <c r="AE684" i="5"/>
  <c r="AF684" i="5" s="1"/>
  <c r="AC684" i="5" s="1"/>
  <c r="AB684" i="5" s="1"/>
  <c r="AE692" i="5"/>
  <c r="AF692" i="5" s="1"/>
  <c r="AC692" i="5" s="1"/>
  <c r="AB692" i="5" s="1"/>
  <c r="AJ740" i="5"/>
  <c r="AH740" i="5" s="1"/>
  <c r="AS16" i="5"/>
  <c r="Y16" i="5"/>
  <c r="Z16" i="5" s="1"/>
  <c r="AD16" i="5" s="1"/>
  <c r="AS6" i="5"/>
  <c r="Y6" i="5"/>
  <c r="Z6" i="5" s="1"/>
  <c r="AD6" i="5" s="1"/>
  <c r="AS79" i="5"/>
  <c r="Y79" i="5"/>
  <c r="Z79" i="5" s="1"/>
  <c r="AD79" i="5" s="1"/>
  <c r="AK62" i="5"/>
  <c r="AL62" i="5"/>
  <c r="AK68" i="5"/>
  <c r="AL68" i="5"/>
  <c r="AB97" i="5"/>
  <c r="AE139" i="5"/>
  <c r="AF139" i="5" s="1"/>
  <c r="AC139" i="5" s="1"/>
  <c r="AB139" i="5" s="1"/>
  <c r="AE439" i="5"/>
  <c r="AF439" i="5" s="1"/>
  <c r="AC439" i="5" s="1"/>
  <c r="AB439" i="5" s="1"/>
  <c r="AE455" i="5"/>
  <c r="AF455" i="5" s="1"/>
  <c r="AC455" i="5" s="1"/>
  <c r="AB455" i="5" s="1"/>
  <c r="AE471" i="5"/>
  <c r="AF471" i="5" s="1"/>
  <c r="AC471" i="5" s="1"/>
  <c r="AB471" i="5" s="1"/>
  <c r="AE487" i="5"/>
  <c r="AF487" i="5" s="1"/>
  <c r="AC487" i="5" s="1"/>
  <c r="AB487" i="5" s="1"/>
  <c r="AE56" i="5"/>
  <c r="AF56" i="5" s="1"/>
  <c r="AC56" i="5" s="1"/>
  <c r="AE164" i="5"/>
  <c r="AF164" i="5" s="1"/>
  <c r="AC164" i="5" s="1"/>
  <c r="AB164" i="5" s="1"/>
  <c r="AE129" i="5"/>
  <c r="AF129" i="5" s="1"/>
  <c r="AC129" i="5" s="1"/>
  <c r="AB129" i="5" s="1"/>
  <c r="AE145" i="5"/>
  <c r="AF145" i="5" s="1"/>
  <c r="AC145" i="5" s="1"/>
  <c r="AB145" i="5" s="1"/>
  <c r="AE161" i="5"/>
  <c r="AF161" i="5" s="1"/>
  <c r="AC161" i="5" s="1"/>
  <c r="AB161" i="5" s="1"/>
  <c r="AE177" i="5"/>
  <c r="AF177" i="5" s="1"/>
  <c r="AC177" i="5" s="1"/>
  <c r="AB177" i="5" s="1"/>
  <c r="AE317" i="5"/>
  <c r="AF317" i="5" s="1"/>
  <c r="AC317" i="5" s="1"/>
  <c r="AB317" i="5" s="1"/>
  <c r="AE333" i="5"/>
  <c r="AF333" i="5" s="1"/>
  <c r="AC333" i="5" s="1"/>
  <c r="AB333" i="5" s="1"/>
  <c r="AE349" i="5"/>
  <c r="AF349" i="5" s="1"/>
  <c r="AC349" i="5" s="1"/>
  <c r="AB349" i="5" s="1"/>
  <c r="AE365" i="5"/>
  <c r="AF365" i="5" s="1"/>
  <c r="AC365" i="5" s="1"/>
  <c r="AB365" i="5" s="1"/>
  <c r="AE381" i="5"/>
  <c r="AF381" i="5" s="1"/>
  <c r="AC381" i="5" s="1"/>
  <c r="AB381" i="5" s="1"/>
  <c r="AE425" i="5"/>
  <c r="AF425" i="5" s="1"/>
  <c r="AC425" i="5" s="1"/>
  <c r="AB425" i="5" s="1"/>
  <c r="AE441" i="5"/>
  <c r="AF441" i="5" s="1"/>
  <c r="AC441" i="5" s="1"/>
  <c r="AB441" i="5" s="1"/>
  <c r="AE457" i="5"/>
  <c r="AF457" i="5" s="1"/>
  <c r="AC457" i="5" s="1"/>
  <c r="AB457" i="5" s="1"/>
  <c r="AE529" i="5"/>
  <c r="AF529" i="5" s="1"/>
  <c r="AC529" i="5" s="1"/>
  <c r="AB529" i="5" s="1"/>
  <c r="AE545" i="5"/>
  <c r="AF545" i="5" s="1"/>
  <c r="AC545" i="5" s="1"/>
  <c r="AB545" i="5" s="1"/>
  <c r="AE561" i="5"/>
  <c r="AF561" i="5" s="1"/>
  <c r="AC561" i="5" s="1"/>
  <c r="AB561" i="5" s="1"/>
  <c r="AE817" i="5"/>
  <c r="AF817" i="5" s="1"/>
  <c r="AC817" i="5" s="1"/>
  <c r="AB817" i="5" s="1"/>
  <c r="AE78" i="5"/>
  <c r="AF78" i="5" s="1"/>
  <c r="AC78" i="5" s="1"/>
  <c r="AB78" i="5" s="1"/>
  <c r="AE90" i="5"/>
  <c r="AF90" i="5" s="1"/>
  <c r="AC90" i="5" s="1"/>
  <c r="AB90" i="5" s="1"/>
  <c r="AE130" i="5"/>
  <c r="AF130" i="5" s="1"/>
  <c r="AC130" i="5" s="1"/>
  <c r="AE158" i="5"/>
  <c r="AF158" i="5" s="1"/>
  <c r="AC158" i="5" s="1"/>
  <c r="AB158" i="5" s="1"/>
  <c r="AE170" i="5"/>
  <c r="AF170" i="5" s="1"/>
  <c r="AC170" i="5" s="1"/>
  <c r="AB170" i="5" s="1"/>
  <c r="AE314" i="5"/>
  <c r="AF314" i="5" s="1"/>
  <c r="AC314" i="5" s="1"/>
  <c r="AB314" i="5" s="1"/>
  <c r="AE326" i="5"/>
  <c r="AF326" i="5" s="1"/>
  <c r="AC326" i="5" s="1"/>
  <c r="AB326" i="5" s="1"/>
  <c r="AE446" i="5"/>
  <c r="AF446" i="5" s="1"/>
  <c r="AC446" i="5" s="1"/>
  <c r="AB446" i="5" s="1"/>
  <c r="AE486" i="5"/>
  <c r="AF486" i="5" s="1"/>
  <c r="AC486" i="5" s="1"/>
  <c r="AB486" i="5" s="1"/>
  <c r="AE502" i="5"/>
  <c r="AF502" i="5" s="1"/>
  <c r="AC502" i="5" s="1"/>
  <c r="AB502" i="5" s="1"/>
  <c r="AE598" i="5"/>
  <c r="AF598" i="5" s="1"/>
  <c r="AC598" i="5" s="1"/>
  <c r="AB598" i="5" s="1"/>
  <c r="AE686" i="5"/>
  <c r="AF686" i="5" s="1"/>
  <c r="AC686" i="5" s="1"/>
  <c r="AB686" i="5" s="1"/>
  <c r="AE726" i="5"/>
  <c r="AF726" i="5" s="1"/>
  <c r="AC726" i="5" s="1"/>
  <c r="AB726" i="5" s="1"/>
  <c r="AE611" i="5"/>
  <c r="AF611" i="5" s="1"/>
  <c r="AC611" i="5" s="1"/>
  <c r="AB611" i="5" s="1"/>
  <c r="AE631" i="5"/>
  <c r="AF631" i="5" s="1"/>
  <c r="AC631" i="5" s="1"/>
  <c r="AB631" i="5" s="1"/>
  <c r="AS43" i="5"/>
  <c r="Y43" i="5"/>
  <c r="Z43" i="5" s="1"/>
  <c r="AD43" i="5" s="1"/>
  <c r="AS11" i="5"/>
  <c r="Y11" i="5"/>
  <c r="Z11" i="5" s="1"/>
  <c r="AD11" i="5" s="1"/>
  <c r="AS82" i="5"/>
  <c r="Y82" i="5"/>
  <c r="Z82" i="5" s="1"/>
  <c r="AD82" i="5" s="1"/>
  <c r="AL48" i="5"/>
  <c r="AK48" i="5"/>
  <c r="AL133" i="5"/>
  <c r="AK133" i="5"/>
  <c r="AK439" i="5"/>
  <c r="AE625" i="5"/>
  <c r="AF625" i="5" s="1"/>
  <c r="AC625" i="5" s="1"/>
  <c r="AB625" i="5" s="1"/>
  <c r="AE657" i="5"/>
  <c r="AF657" i="5" s="1"/>
  <c r="AC657" i="5" s="1"/>
  <c r="AB657" i="5" s="1"/>
  <c r="AE673" i="5"/>
  <c r="AF673" i="5" s="1"/>
  <c r="AC673" i="5" s="1"/>
  <c r="AB673" i="5" s="1"/>
  <c r="AE689" i="5"/>
  <c r="AF689" i="5" s="1"/>
  <c r="AC689" i="5" s="1"/>
  <c r="AB689" i="5" s="1"/>
  <c r="AE705" i="5"/>
  <c r="AF705" i="5" s="1"/>
  <c r="AC705" i="5" s="1"/>
  <c r="AB705" i="5" s="1"/>
  <c r="AE785" i="5"/>
  <c r="AF785" i="5" s="1"/>
  <c r="AC785" i="5" s="1"/>
  <c r="AB785" i="5" s="1"/>
  <c r="AE801" i="5"/>
  <c r="AF801" i="5" s="1"/>
  <c r="AC801" i="5" s="1"/>
  <c r="AB801" i="5" s="1"/>
  <c r="AE360" i="5"/>
  <c r="AF360" i="5" s="1"/>
  <c r="AC360" i="5" s="1"/>
  <c r="AB360" i="5" s="1"/>
  <c r="AE384" i="5"/>
  <c r="AF384" i="5" s="1"/>
  <c r="AC384" i="5" s="1"/>
  <c r="AB384" i="5" s="1"/>
  <c r="AE460" i="5"/>
  <c r="AF460" i="5" s="1"/>
  <c r="AC460" i="5" s="1"/>
  <c r="AB460" i="5" s="1"/>
  <c r="AE508" i="5"/>
  <c r="AF508" i="5" s="1"/>
  <c r="AC508" i="5" s="1"/>
  <c r="AB508" i="5" s="1"/>
  <c r="AE644" i="5"/>
  <c r="AF644" i="5" s="1"/>
  <c r="AC644" i="5" s="1"/>
  <c r="AB644" i="5" s="1"/>
  <c r="AE820" i="5"/>
  <c r="AF820" i="5" s="1"/>
  <c r="AC820" i="5" s="1"/>
  <c r="AB820" i="5" s="1"/>
  <c r="AS54" i="5"/>
  <c r="Y54" i="5"/>
  <c r="Z54" i="5" s="1"/>
  <c r="AD54" i="5" s="1"/>
  <c r="AS32" i="5"/>
  <c r="Y32" i="5"/>
  <c r="Z32" i="5" s="1"/>
  <c r="AD32" i="5" s="1"/>
  <c r="Y85" i="5"/>
  <c r="Z85" i="5" s="1"/>
  <c r="AD85" i="5" s="1"/>
  <c r="AS85" i="5"/>
  <c r="AK78" i="5"/>
  <c r="AL78" i="5"/>
  <c r="AK172" i="5"/>
  <c r="AL415" i="5"/>
  <c r="AK415" i="5"/>
  <c r="AK475" i="5"/>
  <c r="AB120" i="5"/>
  <c r="AB184" i="5"/>
  <c r="AS12" i="5"/>
  <c r="Y12" i="5"/>
  <c r="Z12" i="5" s="1"/>
  <c r="AD12" i="5" s="1"/>
  <c r="AS23" i="5"/>
  <c r="Y23" i="5"/>
  <c r="Z23" i="5" s="1"/>
  <c r="AD23" i="5" s="1"/>
  <c r="AS34" i="5"/>
  <c r="Y34" i="5"/>
  <c r="Z34" i="5" s="1"/>
  <c r="AD34" i="5" s="1"/>
  <c r="AS37" i="5"/>
  <c r="Y37" i="5"/>
  <c r="Z37" i="5" s="1"/>
  <c r="AD37" i="5" s="1"/>
  <c r="AE168" i="5"/>
  <c r="AF168" i="5" s="1"/>
  <c r="AC168" i="5" s="1"/>
  <c r="AB168" i="5" s="1"/>
  <c r="AB77" i="5"/>
  <c r="AE389" i="5"/>
  <c r="AF389" i="5" s="1"/>
  <c r="AC389" i="5" s="1"/>
  <c r="AB389" i="5" s="1"/>
  <c r="AE465" i="5"/>
  <c r="AF465" i="5" s="1"/>
  <c r="AC465" i="5" s="1"/>
  <c r="AB465" i="5" s="1"/>
  <c r="AE481" i="5"/>
  <c r="AF481" i="5" s="1"/>
  <c r="AC481" i="5" s="1"/>
  <c r="AB481" i="5" s="1"/>
  <c r="AK812" i="5"/>
  <c r="AJ812" i="5"/>
  <c r="AH812" i="5" s="1"/>
  <c r="AI812" i="5"/>
  <c r="AG812" i="5" s="1"/>
  <c r="AS33" i="5"/>
  <c r="Y33" i="5"/>
  <c r="Z33" i="5" s="1"/>
  <c r="AD33" i="5" s="1"/>
  <c r="AS36" i="5"/>
  <c r="Y36" i="5"/>
  <c r="Z36" i="5" s="1"/>
  <c r="AD36" i="5" s="1"/>
  <c r="AS47" i="5"/>
  <c r="Y47" i="5"/>
  <c r="Z47" i="5" s="1"/>
  <c r="AD47" i="5" s="1"/>
  <c r="AS58" i="5"/>
  <c r="Y58" i="5"/>
  <c r="Z58" i="5" s="1"/>
  <c r="AD58" i="5" s="1"/>
  <c r="AE75" i="5"/>
  <c r="AF75" i="5" s="1"/>
  <c r="AC75" i="5" s="1"/>
  <c r="AB75" i="5" s="1"/>
  <c r="AE107" i="5"/>
  <c r="AF107" i="5" s="1"/>
  <c r="AC107" i="5" s="1"/>
  <c r="AB107" i="5" s="1"/>
  <c r="AE155" i="5"/>
  <c r="AF155" i="5" s="1"/>
  <c r="AC155" i="5" s="1"/>
  <c r="AB155" i="5" s="1"/>
  <c r="AE203" i="5"/>
  <c r="AF203" i="5" s="1"/>
  <c r="AC203" i="5" s="1"/>
  <c r="AB203" i="5" s="1"/>
  <c r="AE251" i="5"/>
  <c r="AF251" i="5" s="1"/>
  <c r="AC251" i="5" s="1"/>
  <c r="AB251" i="5" s="1"/>
  <c r="AE299" i="5"/>
  <c r="AF299" i="5" s="1"/>
  <c r="AC299" i="5" s="1"/>
  <c r="AB299" i="5" s="1"/>
  <c r="AE347" i="5"/>
  <c r="AF347" i="5" s="1"/>
  <c r="AC347" i="5" s="1"/>
  <c r="AB347" i="5" s="1"/>
  <c r="AE395" i="5"/>
  <c r="AF395" i="5" s="1"/>
  <c r="AC395" i="5" s="1"/>
  <c r="AB395" i="5" s="1"/>
  <c r="AK577" i="5"/>
  <c r="AL577" i="5"/>
  <c r="AJ577" i="5"/>
  <c r="AH577" i="5" s="1"/>
  <c r="AI577" i="5"/>
  <c r="AG577" i="5" s="1"/>
  <c r="AE577" i="5" s="1"/>
  <c r="AF577" i="5" s="1"/>
  <c r="AC577" i="5" s="1"/>
  <c r="AB577" i="5" s="1"/>
  <c r="AE91" i="5"/>
  <c r="AF91" i="5" s="1"/>
  <c r="AC91" i="5" s="1"/>
  <c r="AB91" i="5" s="1"/>
  <c r="AE187" i="5"/>
  <c r="AF187" i="5" s="1"/>
  <c r="AC187" i="5" s="1"/>
  <c r="AB187" i="5" s="1"/>
  <c r="AE235" i="5"/>
  <c r="AF235" i="5" s="1"/>
  <c r="AC235" i="5" s="1"/>
  <c r="AB235" i="5" s="1"/>
  <c r="AE283" i="5"/>
  <c r="AF283" i="5" s="1"/>
  <c r="AC283" i="5" s="1"/>
  <c r="AB283" i="5" s="1"/>
  <c r="AE331" i="5"/>
  <c r="AF331" i="5" s="1"/>
  <c r="AC331" i="5" s="1"/>
  <c r="AB331" i="5" s="1"/>
  <c r="AE379" i="5"/>
  <c r="AF379" i="5" s="1"/>
  <c r="AC379" i="5" s="1"/>
  <c r="AB379" i="5" s="1"/>
  <c r="AS41" i="5"/>
  <c r="Y41" i="5"/>
  <c r="Z41" i="5" s="1"/>
  <c r="AD41" i="5" s="1"/>
  <c r="AS44" i="5"/>
  <c r="Y44" i="5"/>
  <c r="Z44" i="5" s="1"/>
  <c r="AD44" i="5" s="1"/>
  <c r="AS55" i="5"/>
  <c r="Y55" i="5"/>
  <c r="Z55" i="5" s="1"/>
  <c r="AD55" i="5" s="1"/>
  <c r="AS5" i="5"/>
  <c r="Y5" i="5"/>
  <c r="Z5" i="5" s="1"/>
  <c r="AD5" i="5" s="1"/>
  <c r="AE123" i="5"/>
  <c r="AF123" i="5" s="1"/>
  <c r="AC123" i="5" s="1"/>
  <c r="AB123" i="5" s="1"/>
  <c r="AE171" i="5"/>
  <c r="AF171" i="5" s="1"/>
  <c r="AC171" i="5" s="1"/>
  <c r="AB171" i="5" s="1"/>
  <c r="AE219" i="5"/>
  <c r="AF219" i="5" s="1"/>
  <c r="AC219" i="5" s="1"/>
  <c r="AB219" i="5" s="1"/>
  <c r="AE267" i="5"/>
  <c r="AF267" i="5" s="1"/>
  <c r="AC267" i="5" s="1"/>
  <c r="AB267" i="5" s="1"/>
  <c r="AE315" i="5"/>
  <c r="AF315" i="5" s="1"/>
  <c r="AC315" i="5" s="1"/>
  <c r="AB315" i="5" s="1"/>
  <c r="AE363" i="5"/>
  <c r="AF363" i="5" s="1"/>
  <c r="AC363" i="5" s="1"/>
  <c r="AB363" i="5" s="1"/>
  <c r="AE411" i="5"/>
  <c r="AF411" i="5" s="1"/>
  <c r="AC411" i="5" s="1"/>
  <c r="AB411" i="5" s="1"/>
  <c r="AL676" i="5"/>
  <c r="AJ676" i="5"/>
  <c r="AH676" i="5" s="1"/>
  <c r="AI676" i="5"/>
  <c r="AG676" i="5" s="1"/>
  <c r="AE509" i="5"/>
  <c r="AF509" i="5" s="1"/>
  <c r="AC509" i="5" s="1"/>
  <c r="AB509" i="5" s="1"/>
  <c r="AE629" i="5"/>
  <c r="AF629" i="5" s="1"/>
  <c r="AC629" i="5" s="1"/>
  <c r="AB629" i="5" s="1"/>
  <c r="AE661" i="5"/>
  <c r="AF661" i="5" s="1"/>
  <c r="AC661" i="5" s="1"/>
  <c r="AB661" i="5" s="1"/>
  <c r="AE677" i="5"/>
  <c r="AF677" i="5" s="1"/>
  <c r="AC677" i="5" s="1"/>
  <c r="AB677" i="5" s="1"/>
  <c r="AE693" i="5"/>
  <c r="AF693" i="5" s="1"/>
  <c r="AC693" i="5" s="1"/>
  <c r="AB693" i="5" s="1"/>
  <c r="AE709" i="5"/>
  <c r="AF709" i="5" s="1"/>
  <c r="AC709" i="5" s="1"/>
  <c r="AB709" i="5" s="1"/>
  <c r="AE773" i="5"/>
  <c r="AF773" i="5" s="1"/>
  <c r="AC773" i="5" s="1"/>
  <c r="AB773" i="5" s="1"/>
  <c r="AE789" i="5"/>
  <c r="AF789" i="5" s="1"/>
  <c r="AC789" i="5" s="1"/>
  <c r="AB789" i="5" s="1"/>
  <c r="AK687" i="5"/>
  <c r="AL687" i="5"/>
  <c r="AE98" i="5"/>
  <c r="AF98" i="5" s="1"/>
  <c r="AC98" i="5" s="1"/>
  <c r="AB98" i="5" s="1"/>
  <c r="AE126" i="5"/>
  <c r="AF126" i="5" s="1"/>
  <c r="AC126" i="5" s="1"/>
  <c r="AB126" i="5" s="1"/>
  <c r="AE154" i="5"/>
  <c r="AF154" i="5" s="1"/>
  <c r="AC154" i="5" s="1"/>
  <c r="AB154" i="5" s="1"/>
  <c r="AE182" i="5"/>
  <c r="AF182" i="5" s="1"/>
  <c r="AC182" i="5" s="1"/>
  <c r="AB182" i="5" s="1"/>
  <c r="AE198" i="5"/>
  <c r="AF198" i="5" s="1"/>
  <c r="AC198" i="5" s="1"/>
  <c r="AB198" i="5" s="1"/>
  <c r="AE214" i="5"/>
  <c r="AF214" i="5" s="1"/>
  <c r="AC214" i="5" s="1"/>
  <c r="AB214" i="5" s="1"/>
  <c r="AE230" i="5"/>
  <c r="AF230" i="5" s="1"/>
  <c r="AC230" i="5" s="1"/>
  <c r="AB230" i="5" s="1"/>
  <c r="AE246" i="5"/>
  <c r="AF246" i="5" s="1"/>
  <c r="AC246" i="5" s="1"/>
  <c r="AB246" i="5" s="1"/>
  <c r="AE262" i="5"/>
  <c r="AF262" i="5" s="1"/>
  <c r="AC262" i="5" s="1"/>
  <c r="AB262" i="5" s="1"/>
  <c r="AE278" i="5"/>
  <c r="AF278" i="5" s="1"/>
  <c r="AC278" i="5" s="1"/>
  <c r="AB278" i="5" s="1"/>
  <c r="AE294" i="5"/>
  <c r="AF294" i="5" s="1"/>
  <c r="AC294" i="5" s="1"/>
  <c r="AB294" i="5" s="1"/>
  <c r="AE350" i="5"/>
  <c r="AF350" i="5" s="1"/>
  <c r="AC350" i="5" s="1"/>
  <c r="AB350" i="5" s="1"/>
  <c r="AE366" i="5"/>
  <c r="AF366" i="5" s="1"/>
  <c r="AC366" i="5" s="1"/>
  <c r="AB366" i="5" s="1"/>
  <c r="AE430" i="5"/>
  <c r="AF430" i="5" s="1"/>
  <c r="AC430" i="5" s="1"/>
  <c r="AB430" i="5" s="1"/>
  <c r="AE442" i="5"/>
  <c r="AF442" i="5" s="1"/>
  <c r="AC442" i="5" s="1"/>
  <c r="AB442" i="5" s="1"/>
  <c r="AE458" i="5"/>
  <c r="AF458" i="5" s="1"/>
  <c r="AC458" i="5" s="1"/>
  <c r="AB458" i="5" s="1"/>
  <c r="AE482" i="5"/>
  <c r="AF482" i="5" s="1"/>
  <c r="AC482" i="5" s="1"/>
  <c r="AB482" i="5" s="1"/>
  <c r="AE498" i="5"/>
  <c r="AF498" i="5" s="1"/>
  <c r="AC498" i="5" s="1"/>
  <c r="AB498" i="5" s="1"/>
  <c r="AE510" i="5"/>
  <c r="AF510" i="5" s="1"/>
  <c r="AC510" i="5" s="1"/>
  <c r="AB510" i="5" s="1"/>
  <c r="AE594" i="5"/>
  <c r="AF594" i="5" s="1"/>
  <c r="AC594" i="5" s="1"/>
  <c r="AB594" i="5" s="1"/>
  <c r="AE626" i="5"/>
  <c r="AF626" i="5" s="1"/>
  <c r="AC626" i="5" s="1"/>
  <c r="AB626" i="5" s="1"/>
  <c r="AE682" i="5"/>
  <c r="AF682" i="5" s="1"/>
  <c r="AC682" i="5" s="1"/>
  <c r="AB682" i="5" s="1"/>
  <c r="AE706" i="5"/>
  <c r="AF706" i="5" s="1"/>
  <c r="AC706" i="5" s="1"/>
  <c r="AB706" i="5" s="1"/>
  <c r="AE722" i="5"/>
  <c r="AF722" i="5" s="1"/>
  <c r="AC722" i="5" s="1"/>
  <c r="AB722" i="5" s="1"/>
  <c r="AE551" i="5"/>
  <c r="AF551" i="5" s="1"/>
  <c r="AC551" i="5" s="1"/>
  <c r="AB551" i="5" s="1"/>
  <c r="AE583" i="5"/>
  <c r="AF583" i="5" s="1"/>
  <c r="AC583" i="5" s="1"/>
  <c r="AB583" i="5" s="1"/>
  <c r="AE643" i="5"/>
  <c r="AF643" i="5" s="1"/>
  <c r="AC643" i="5" s="1"/>
  <c r="AB643" i="5" s="1"/>
  <c r="AE659" i="5"/>
  <c r="AF659" i="5" s="1"/>
  <c r="AC659" i="5" s="1"/>
  <c r="AB659" i="5" s="1"/>
  <c r="AE675" i="5"/>
  <c r="AF675" i="5" s="1"/>
  <c r="AC675" i="5" s="1"/>
  <c r="AB675" i="5" s="1"/>
  <c r="AE703" i="5"/>
  <c r="AF703" i="5" s="1"/>
  <c r="AC703" i="5" s="1"/>
  <c r="AB703" i="5" s="1"/>
  <c r="AE719" i="5"/>
  <c r="AF719" i="5" s="1"/>
  <c r="AC719" i="5" s="1"/>
  <c r="AB719" i="5" s="1"/>
  <c r="AE755" i="5"/>
  <c r="AF755" i="5" s="1"/>
  <c r="AC755" i="5" s="1"/>
  <c r="AB755" i="5" s="1"/>
  <c r="AE787" i="5"/>
  <c r="AF787" i="5" s="1"/>
  <c r="AC787" i="5" s="1"/>
  <c r="AB787" i="5" s="1"/>
  <c r="AE236" i="5"/>
  <c r="AF236" i="5" s="1"/>
  <c r="AC236" i="5" s="1"/>
  <c r="AB236" i="5" s="1"/>
  <c r="AE268" i="5"/>
  <c r="AF268" i="5" s="1"/>
  <c r="AC268" i="5" s="1"/>
  <c r="AB268" i="5" s="1"/>
  <c r="AE300" i="5"/>
  <c r="AF300" i="5" s="1"/>
  <c r="AC300" i="5" s="1"/>
  <c r="AB300" i="5" s="1"/>
  <c r="AE308" i="5"/>
  <c r="AF308" i="5" s="1"/>
  <c r="AC308" i="5" s="1"/>
  <c r="AB308" i="5" s="1"/>
  <c r="AE316" i="5"/>
  <c r="AF316" i="5" s="1"/>
  <c r="AC316" i="5" s="1"/>
  <c r="AB316" i="5" s="1"/>
  <c r="AE372" i="5"/>
  <c r="AF372" i="5" s="1"/>
  <c r="AC372" i="5" s="1"/>
  <c r="AB372" i="5" s="1"/>
  <c r="AE404" i="5"/>
  <c r="AF404" i="5" s="1"/>
  <c r="AC404" i="5" s="1"/>
  <c r="AB404" i="5" s="1"/>
  <c r="AE488" i="5"/>
  <c r="AF488" i="5" s="1"/>
  <c r="AC488" i="5" s="1"/>
  <c r="AB488" i="5" s="1"/>
  <c r="AE544" i="5"/>
  <c r="AF544" i="5" s="1"/>
  <c r="AC544" i="5" s="1"/>
  <c r="AB544" i="5" s="1"/>
  <c r="AE552" i="5"/>
  <c r="AF552" i="5" s="1"/>
  <c r="AC552" i="5" s="1"/>
  <c r="AB552" i="5" s="1"/>
  <c r="AE580" i="5"/>
  <c r="AF580" i="5" s="1"/>
  <c r="AC580" i="5" s="1"/>
  <c r="AB580" i="5" s="1"/>
  <c r="AE588" i="5"/>
  <c r="AF588" i="5" s="1"/>
  <c r="AC588" i="5" s="1"/>
  <c r="AB588" i="5" s="1"/>
  <c r="AE596" i="5"/>
  <c r="AF596" i="5" s="1"/>
  <c r="AC596" i="5" s="1"/>
  <c r="AB596" i="5" s="1"/>
  <c r="AE720" i="5"/>
  <c r="AF720" i="5" s="1"/>
  <c r="AC720" i="5" s="1"/>
  <c r="AB720" i="5" s="1"/>
  <c r="AE728" i="5"/>
  <c r="AF728" i="5" s="1"/>
  <c r="AC728" i="5" s="1"/>
  <c r="AB728" i="5" s="1"/>
  <c r="AI780" i="5"/>
  <c r="AG780" i="5" s="1"/>
  <c r="AE780" i="5" s="1"/>
  <c r="AF780" i="5" s="1"/>
  <c r="AC780" i="5" s="1"/>
  <c r="AB780" i="5" s="1"/>
  <c r="AS49" i="5"/>
  <c r="Y49" i="5"/>
  <c r="Z49" i="5" s="1"/>
  <c r="AD49" i="5" s="1"/>
  <c r="AS52" i="5"/>
  <c r="Y52" i="5"/>
  <c r="Z52" i="5" s="1"/>
  <c r="AD52" i="5" s="1"/>
  <c r="AS10" i="5"/>
  <c r="Y10" i="5"/>
  <c r="Z10" i="5" s="1"/>
  <c r="AD10" i="5" s="1"/>
  <c r="AS13" i="5"/>
  <c r="Y13" i="5"/>
  <c r="Z13" i="5" s="1"/>
  <c r="AD13" i="5" s="1"/>
  <c r="AE303" i="5"/>
  <c r="AF303" i="5" s="1"/>
  <c r="AC303" i="5" s="1"/>
  <c r="AB303" i="5" s="1"/>
  <c r="AE415" i="5"/>
  <c r="AF415" i="5" s="1"/>
  <c r="AC415" i="5" s="1"/>
  <c r="AB415" i="5" s="1"/>
  <c r="AE427" i="5"/>
  <c r="AF427" i="5" s="1"/>
  <c r="AC427" i="5" s="1"/>
  <c r="AB427" i="5" s="1"/>
  <c r="AE48" i="5"/>
  <c r="AF48" i="5" s="1"/>
  <c r="AC48" i="5" s="1"/>
  <c r="AB48" i="5" s="1"/>
  <c r="AE64" i="5"/>
  <c r="AF64" i="5" s="1"/>
  <c r="AC64" i="5" s="1"/>
  <c r="AB64" i="5" s="1"/>
  <c r="AE156" i="5"/>
  <c r="AF156" i="5" s="1"/>
  <c r="AC156" i="5" s="1"/>
  <c r="AB156" i="5" s="1"/>
  <c r="AE172" i="5"/>
  <c r="AF172" i="5" s="1"/>
  <c r="AC172" i="5" s="1"/>
  <c r="AB172" i="5" s="1"/>
  <c r="AE9" i="5"/>
  <c r="AF9" i="5" s="1"/>
  <c r="AC9" i="5" s="1"/>
  <c r="AB9" i="5" s="1"/>
  <c r="AE109" i="5"/>
  <c r="AF109" i="5" s="1"/>
  <c r="AC109" i="5" s="1"/>
  <c r="AB109" i="5" s="1"/>
  <c r="AE125" i="5"/>
  <c r="AF125" i="5" s="1"/>
  <c r="AC125" i="5" s="1"/>
  <c r="AB125" i="5" s="1"/>
  <c r="AE141" i="5"/>
  <c r="AF141" i="5" s="1"/>
  <c r="AC141" i="5" s="1"/>
  <c r="AB141" i="5" s="1"/>
  <c r="AE157" i="5"/>
  <c r="AF157" i="5" s="1"/>
  <c r="AC157" i="5" s="1"/>
  <c r="AB157" i="5" s="1"/>
  <c r="AE173" i="5"/>
  <c r="AF173" i="5" s="1"/>
  <c r="AC173" i="5" s="1"/>
  <c r="AB173" i="5" s="1"/>
  <c r="AE301" i="5"/>
  <c r="AF301" i="5" s="1"/>
  <c r="AC301" i="5" s="1"/>
  <c r="AB301" i="5" s="1"/>
  <c r="AE313" i="5"/>
  <c r="AF313" i="5" s="1"/>
  <c r="AC313" i="5" s="1"/>
  <c r="AB313" i="5" s="1"/>
  <c r="AE329" i="5"/>
  <c r="AF329" i="5" s="1"/>
  <c r="AC329" i="5" s="1"/>
  <c r="AB329" i="5" s="1"/>
  <c r="AE345" i="5"/>
  <c r="AF345" i="5" s="1"/>
  <c r="AC345" i="5" s="1"/>
  <c r="AB345" i="5" s="1"/>
  <c r="AE361" i="5"/>
  <c r="AF361" i="5" s="1"/>
  <c r="AC361" i="5" s="1"/>
  <c r="AB361" i="5" s="1"/>
  <c r="AE377" i="5"/>
  <c r="AF377" i="5" s="1"/>
  <c r="AC377" i="5" s="1"/>
  <c r="AB377" i="5" s="1"/>
  <c r="AE421" i="5"/>
  <c r="AF421" i="5" s="1"/>
  <c r="AC421" i="5" s="1"/>
  <c r="AB421" i="5" s="1"/>
  <c r="AE437" i="5"/>
  <c r="AF437" i="5" s="1"/>
  <c r="AC437" i="5" s="1"/>
  <c r="AB437" i="5" s="1"/>
  <c r="AE453" i="5"/>
  <c r="AF453" i="5" s="1"/>
  <c r="AC453" i="5" s="1"/>
  <c r="AB453" i="5" s="1"/>
  <c r="AE513" i="5"/>
  <c r="AF513" i="5" s="1"/>
  <c r="AC513" i="5" s="1"/>
  <c r="AB513" i="5" s="1"/>
  <c r="AE525" i="5"/>
  <c r="AF525" i="5" s="1"/>
  <c r="AC525" i="5" s="1"/>
  <c r="AB525" i="5" s="1"/>
  <c r="AE541" i="5"/>
  <c r="AF541" i="5" s="1"/>
  <c r="AC541" i="5" s="1"/>
  <c r="AB541" i="5" s="1"/>
  <c r="AE557" i="5"/>
  <c r="AF557" i="5" s="1"/>
  <c r="AC557" i="5" s="1"/>
  <c r="AB557" i="5" s="1"/>
  <c r="AE573" i="5"/>
  <c r="AF573" i="5" s="1"/>
  <c r="AC573" i="5" s="1"/>
  <c r="AB573" i="5" s="1"/>
  <c r="AE589" i="5"/>
  <c r="AF589" i="5" s="1"/>
  <c r="AC589" i="5" s="1"/>
  <c r="AB589" i="5" s="1"/>
  <c r="AE605" i="5"/>
  <c r="AF605" i="5" s="1"/>
  <c r="AC605" i="5" s="1"/>
  <c r="AB605" i="5" s="1"/>
  <c r="AE645" i="5"/>
  <c r="AF645" i="5" s="1"/>
  <c r="AC645" i="5" s="1"/>
  <c r="AB645" i="5" s="1"/>
  <c r="AE665" i="5"/>
  <c r="AF665" i="5" s="1"/>
  <c r="AC665" i="5" s="1"/>
  <c r="AB665" i="5" s="1"/>
  <c r="AE681" i="5"/>
  <c r="AF681" i="5" s="1"/>
  <c r="AC681" i="5" s="1"/>
  <c r="AB681" i="5" s="1"/>
  <c r="AE697" i="5"/>
  <c r="AF697" i="5" s="1"/>
  <c r="AC697" i="5" s="1"/>
  <c r="AB697" i="5" s="1"/>
  <c r="AE713" i="5"/>
  <c r="AF713" i="5" s="1"/>
  <c r="AC713" i="5" s="1"/>
  <c r="AB713" i="5" s="1"/>
  <c r="AE725" i="5"/>
  <c r="AF725" i="5" s="1"/>
  <c r="AC725" i="5" s="1"/>
  <c r="AB725" i="5" s="1"/>
  <c r="AE741" i="5"/>
  <c r="AF741" i="5" s="1"/>
  <c r="AC741" i="5" s="1"/>
  <c r="AB741" i="5" s="1"/>
  <c r="AE757" i="5"/>
  <c r="AF757" i="5" s="1"/>
  <c r="AC757" i="5" s="1"/>
  <c r="AB757" i="5" s="1"/>
  <c r="AE777" i="5"/>
  <c r="AF777" i="5" s="1"/>
  <c r="AC777" i="5" s="1"/>
  <c r="AB777" i="5" s="1"/>
  <c r="AE793" i="5"/>
  <c r="AF793" i="5" s="1"/>
  <c r="AC793" i="5" s="1"/>
  <c r="AB793" i="5" s="1"/>
  <c r="AE30" i="5"/>
  <c r="AF30" i="5" s="1"/>
  <c r="AC30" i="5" s="1"/>
  <c r="AB30" i="5" s="1"/>
  <c r="AE74" i="5"/>
  <c r="AF74" i="5" s="1"/>
  <c r="AC74" i="5" s="1"/>
  <c r="AB74" i="5" s="1"/>
  <c r="AE114" i="5"/>
  <c r="AF114" i="5" s="1"/>
  <c r="AC114" i="5" s="1"/>
  <c r="AB114" i="5" s="1"/>
  <c r="AE186" i="5"/>
  <c r="AF186" i="5" s="1"/>
  <c r="AC186" i="5" s="1"/>
  <c r="AB186" i="5" s="1"/>
  <c r="AE202" i="5"/>
  <c r="AF202" i="5" s="1"/>
  <c r="AC202" i="5" s="1"/>
  <c r="AB202" i="5" s="1"/>
  <c r="AE218" i="5"/>
  <c r="AF218" i="5" s="1"/>
  <c r="AC218" i="5" s="1"/>
  <c r="AB218" i="5" s="1"/>
  <c r="AE234" i="5"/>
  <c r="AF234" i="5" s="1"/>
  <c r="AC234" i="5" s="1"/>
  <c r="AB234" i="5" s="1"/>
  <c r="AE250" i="5"/>
  <c r="AF250" i="5" s="1"/>
  <c r="AC250" i="5" s="1"/>
  <c r="AB250" i="5" s="1"/>
  <c r="AE266" i="5"/>
  <c r="AF266" i="5" s="1"/>
  <c r="AC266" i="5" s="1"/>
  <c r="AB266" i="5" s="1"/>
  <c r="AE282" i="5"/>
  <c r="AF282" i="5" s="1"/>
  <c r="AC282" i="5" s="1"/>
  <c r="AB282" i="5" s="1"/>
  <c r="AE298" i="5"/>
  <c r="AF298" i="5" s="1"/>
  <c r="AC298" i="5" s="1"/>
  <c r="AB298" i="5" s="1"/>
  <c r="AE310" i="5"/>
  <c r="AF310" i="5" s="1"/>
  <c r="AC310" i="5" s="1"/>
  <c r="AB310" i="5" s="1"/>
  <c r="AE338" i="5"/>
  <c r="AF338" i="5" s="1"/>
  <c r="AC338" i="5" s="1"/>
  <c r="AB338" i="5" s="1"/>
  <c r="AE354" i="5"/>
  <c r="AF354" i="5" s="1"/>
  <c r="AC354" i="5" s="1"/>
  <c r="AB354" i="5" s="1"/>
  <c r="AE370" i="5"/>
  <c r="AF370" i="5" s="1"/>
  <c r="AC370" i="5" s="1"/>
  <c r="AB370" i="5" s="1"/>
  <c r="AE382" i="5"/>
  <c r="AF382" i="5" s="1"/>
  <c r="AC382" i="5" s="1"/>
  <c r="AB382" i="5" s="1"/>
  <c r="AE410" i="5"/>
  <c r="AF410" i="5" s="1"/>
  <c r="AC410" i="5" s="1"/>
  <c r="AB410" i="5" s="1"/>
  <c r="AE422" i="5"/>
  <c r="AF422" i="5" s="1"/>
  <c r="AC422" i="5" s="1"/>
  <c r="AB422" i="5" s="1"/>
  <c r="AE470" i="5"/>
  <c r="AF470" i="5" s="1"/>
  <c r="AC470" i="5" s="1"/>
  <c r="AB470" i="5" s="1"/>
  <c r="AE538" i="5"/>
  <c r="AF538" i="5" s="1"/>
  <c r="AC538" i="5" s="1"/>
  <c r="AB538" i="5" s="1"/>
  <c r="AE630" i="5"/>
  <c r="AF630" i="5" s="1"/>
  <c r="AC630" i="5" s="1"/>
  <c r="AB630" i="5" s="1"/>
  <c r="AE650" i="5"/>
  <c r="AF650" i="5" s="1"/>
  <c r="AC650" i="5" s="1"/>
  <c r="AB650" i="5" s="1"/>
  <c r="AE662" i="5"/>
  <c r="AF662" i="5" s="1"/>
  <c r="AC662" i="5" s="1"/>
  <c r="AB662" i="5" s="1"/>
  <c r="AE710" i="5"/>
  <c r="AF710" i="5" s="1"/>
  <c r="AC710" i="5" s="1"/>
  <c r="AB710" i="5" s="1"/>
  <c r="AE810" i="5"/>
  <c r="AF810" i="5" s="1"/>
  <c r="AC810" i="5" s="1"/>
  <c r="AB810" i="5" s="1"/>
  <c r="AL751" i="5"/>
  <c r="AE519" i="5"/>
  <c r="AF519" i="5" s="1"/>
  <c r="AC519" i="5" s="1"/>
  <c r="AB519" i="5" s="1"/>
  <c r="AE531" i="5"/>
  <c r="AF531" i="5" s="1"/>
  <c r="AC531" i="5" s="1"/>
  <c r="AB531" i="5" s="1"/>
  <c r="AE599" i="5"/>
  <c r="AF599" i="5" s="1"/>
  <c r="AC599" i="5" s="1"/>
  <c r="AB599" i="5" s="1"/>
  <c r="AE623" i="5"/>
  <c r="AF623" i="5" s="1"/>
  <c r="AC623" i="5" s="1"/>
  <c r="AB623" i="5" s="1"/>
  <c r="AE691" i="5"/>
  <c r="AF691" i="5" s="1"/>
  <c r="AC691" i="5" s="1"/>
  <c r="AB691" i="5" s="1"/>
  <c r="AE735" i="5"/>
  <c r="AF735" i="5" s="1"/>
  <c r="AC735" i="5" s="1"/>
  <c r="AB735" i="5" s="1"/>
  <c r="AK759" i="5"/>
  <c r="AE767" i="5"/>
  <c r="AF767" i="5" s="1"/>
  <c r="AC767" i="5" s="1"/>
  <c r="AB767" i="5" s="1"/>
  <c r="AE799" i="5"/>
  <c r="AF799" i="5" s="1"/>
  <c r="AC799" i="5" s="1"/>
  <c r="AB799" i="5" s="1"/>
  <c r="AE811" i="5"/>
  <c r="AF811" i="5" s="1"/>
  <c r="AC811" i="5" s="1"/>
  <c r="AB811" i="5" s="1"/>
  <c r="AE228" i="5"/>
  <c r="AF228" i="5" s="1"/>
  <c r="AC228" i="5" s="1"/>
  <c r="AB228" i="5" s="1"/>
  <c r="AE240" i="5"/>
  <c r="AF240" i="5" s="1"/>
  <c r="AC240" i="5" s="1"/>
  <c r="AB240" i="5" s="1"/>
  <c r="AE260" i="5"/>
  <c r="AF260" i="5" s="1"/>
  <c r="AC260" i="5" s="1"/>
  <c r="AB260" i="5" s="1"/>
  <c r="AE272" i="5"/>
  <c r="AF272" i="5" s="1"/>
  <c r="AC272" i="5" s="1"/>
  <c r="AB272" i="5" s="1"/>
  <c r="AE292" i="5"/>
  <c r="AF292" i="5" s="1"/>
  <c r="AC292" i="5" s="1"/>
  <c r="AB292" i="5" s="1"/>
  <c r="AE340" i="5"/>
  <c r="AF340" i="5" s="1"/>
  <c r="AC340" i="5" s="1"/>
  <c r="AB340" i="5" s="1"/>
  <c r="AE376" i="5"/>
  <c r="AF376" i="5" s="1"/>
  <c r="AC376" i="5" s="1"/>
  <c r="AB376" i="5" s="1"/>
  <c r="AE424" i="5"/>
  <c r="AF424" i="5" s="1"/>
  <c r="AC424" i="5" s="1"/>
  <c r="AB424" i="5" s="1"/>
  <c r="AE432" i="5"/>
  <c r="AF432" i="5" s="1"/>
  <c r="AC432" i="5" s="1"/>
  <c r="AB432" i="5" s="1"/>
  <c r="AE440" i="5"/>
  <c r="AF440" i="5" s="1"/>
  <c r="AC440" i="5" s="1"/>
  <c r="AB440" i="5" s="1"/>
  <c r="AE656" i="5"/>
  <c r="AF656" i="5" s="1"/>
  <c r="AC656" i="5" s="1"/>
  <c r="AB656" i="5" s="1"/>
  <c r="AE768" i="5"/>
  <c r="AF768" i="5" s="1"/>
  <c r="AC768" i="5" s="1"/>
  <c r="AB768" i="5" s="1"/>
  <c r="AE792" i="5"/>
  <c r="AF792" i="5" s="1"/>
  <c r="AC792" i="5" s="1"/>
  <c r="AB792" i="5" s="1"/>
  <c r="AS7" i="5"/>
  <c r="Y7" i="5"/>
  <c r="Z7" i="5" s="1"/>
  <c r="AD7" i="5" s="1"/>
  <c r="AS21" i="5"/>
  <c r="Y21" i="5"/>
  <c r="Z21" i="5" s="1"/>
  <c r="AD21" i="5" s="1"/>
  <c r="AB130" i="5"/>
  <c r="AJ759" i="5"/>
  <c r="AH759" i="5" s="1"/>
  <c r="AE648" i="5"/>
  <c r="AF648" i="5" s="1"/>
  <c r="AC648" i="5" s="1"/>
  <c r="AB648" i="5" s="1"/>
  <c r="AS57" i="5"/>
  <c r="Y57" i="5"/>
  <c r="Z57" i="5" s="1"/>
  <c r="AD57" i="5" s="1"/>
  <c r="AS18" i="5"/>
  <c r="Y18" i="5"/>
  <c r="Z18" i="5" s="1"/>
  <c r="AD18" i="5" s="1"/>
  <c r="AS4" i="5"/>
  <c r="Y4" i="5"/>
  <c r="Z4" i="5" s="1"/>
  <c r="AD4" i="5" s="1"/>
  <c r="AS15" i="5"/>
  <c r="Y15" i="5"/>
  <c r="Z15" i="5" s="1"/>
  <c r="AD15" i="5" s="1"/>
  <c r="AS26" i="5"/>
  <c r="Y26" i="5"/>
  <c r="Z26" i="5" s="1"/>
  <c r="AD26" i="5" s="1"/>
  <c r="AS29" i="5"/>
  <c r="Y29" i="5"/>
  <c r="Z29" i="5" s="1"/>
  <c r="AD29" i="5" s="1"/>
  <c r="AE3" i="5"/>
  <c r="AF3" i="5" s="1"/>
  <c r="AC3" i="5" s="1"/>
  <c r="AB3" i="5" s="1"/>
  <c r="AE19" i="5"/>
  <c r="AF19" i="5" s="1"/>
  <c r="AC19" i="5" s="1"/>
  <c r="AB19" i="5" s="1"/>
  <c r="AE131" i="5"/>
  <c r="AF131" i="5" s="1"/>
  <c r="AC131" i="5" s="1"/>
  <c r="AB131" i="5" s="1"/>
  <c r="AE147" i="5"/>
  <c r="AF147" i="5" s="1"/>
  <c r="AC147" i="5" s="1"/>
  <c r="AB147" i="5" s="1"/>
  <c r="AE431" i="5"/>
  <c r="AF431" i="5" s="1"/>
  <c r="AC431" i="5" s="1"/>
  <c r="AB431" i="5" s="1"/>
  <c r="AE447" i="5"/>
  <c r="AF447" i="5" s="1"/>
  <c r="AC447" i="5" s="1"/>
  <c r="AB447" i="5" s="1"/>
  <c r="AE463" i="5"/>
  <c r="AF463" i="5" s="1"/>
  <c r="AC463" i="5" s="1"/>
  <c r="AB463" i="5" s="1"/>
  <c r="AE479" i="5"/>
  <c r="AF479" i="5" s="1"/>
  <c r="AC479" i="5" s="1"/>
  <c r="AB479" i="5" s="1"/>
  <c r="AE495" i="5"/>
  <c r="AF495" i="5" s="1"/>
  <c r="AC495" i="5" s="1"/>
  <c r="AB495" i="5" s="1"/>
  <c r="AE8" i="5"/>
  <c r="AF8" i="5" s="1"/>
  <c r="AC8" i="5" s="1"/>
  <c r="AB8" i="5" s="1"/>
  <c r="AE80" i="5"/>
  <c r="AF80" i="5" s="1"/>
  <c r="AC80" i="5" s="1"/>
  <c r="AB80" i="5" s="1"/>
  <c r="AE96" i="5"/>
  <c r="AF96" i="5" s="1"/>
  <c r="AC96" i="5" s="1"/>
  <c r="AB96" i="5" s="1"/>
  <c r="AE112" i="5"/>
  <c r="AF112" i="5" s="1"/>
  <c r="AC112" i="5" s="1"/>
  <c r="AB112" i="5" s="1"/>
  <c r="AE128" i="5"/>
  <c r="AF128" i="5" s="1"/>
  <c r="AC128" i="5" s="1"/>
  <c r="AB128" i="5" s="1"/>
  <c r="AE144" i="5"/>
  <c r="AF144" i="5" s="1"/>
  <c r="AC144" i="5" s="1"/>
  <c r="AB144" i="5" s="1"/>
  <c r="AE192" i="5"/>
  <c r="AF192" i="5" s="1"/>
  <c r="AC192" i="5" s="1"/>
  <c r="AB192" i="5" s="1"/>
  <c r="AE208" i="5"/>
  <c r="AF208" i="5" s="1"/>
  <c r="AC208" i="5" s="1"/>
  <c r="AB208" i="5" s="1"/>
  <c r="AE224" i="5"/>
  <c r="AF224" i="5" s="1"/>
  <c r="AC224" i="5" s="1"/>
  <c r="AB224" i="5" s="1"/>
  <c r="AE113" i="5"/>
  <c r="AF113" i="5" s="1"/>
  <c r="AC113" i="5" s="1"/>
  <c r="AB113" i="5" s="1"/>
  <c r="AE193" i="5"/>
  <c r="AF193" i="5" s="1"/>
  <c r="AC193" i="5" s="1"/>
  <c r="AB193" i="5" s="1"/>
  <c r="AE209" i="5"/>
  <c r="AF209" i="5" s="1"/>
  <c r="AC209" i="5" s="1"/>
  <c r="AB209" i="5" s="1"/>
  <c r="AE225" i="5"/>
  <c r="AF225" i="5" s="1"/>
  <c r="AC225" i="5" s="1"/>
  <c r="AB225" i="5" s="1"/>
  <c r="AE241" i="5"/>
  <c r="AF241" i="5" s="1"/>
  <c r="AC241" i="5" s="1"/>
  <c r="AB241" i="5" s="1"/>
  <c r="AE257" i="5"/>
  <c r="AF257" i="5" s="1"/>
  <c r="AC257" i="5" s="1"/>
  <c r="AB257" i="5" s="1"/>
  <c r="AE273" i="5"/>
  <c r="AF273" i="5" s="1"/>
  <c r="AC273" i="5" s="1"/>
  <c r="AB273" i="5" s="1"/>
  <c r="AE289" i="5"/>
  <c r="AF289" i="5" s="1"/>
  <c r="AC289" i="5" s="1"/>
  <c r="AB289" i="5" s="1"/>
  <c r="AE393" i="5"/>
  <c r="AF393" i="5" s="1"/>
  <c r="AC393" i="5" s="1"/>
  <c r="AB393" i="5" s="1"/>
  <c r="AE409" i="5"/>
  <c r="AF409" i="5" s="1"/>
  <c r="AC409" i="5" s="1"/>
  <c r="AB409" i="5" s="1"/>
  <c r="AE473" i="5"/>
  <c r="AF473" i="5" s="1"/>
  <c r="AC473" i="5" s="1"/>
  <c r="AB473" i="5" s="1"/>
  <c r="AE485" i="5"/>
  <c r="AF485" i="5" s="1"/>
  <c r="AC485" i="5" s="1"/>
  <c r="AB485" i="5" s="1"/>
  <c r="AE501" i="5"/>
  <c r="AF501" i="5" s="1"/>
  <c r="AC501" i="5" s="1"/>
  <c r="AB501" i="5" s="1"/>
  <c r="AE813" i="5"/>
  <c r="AF813" i="5" s="1"/>
  <c r="AC813" i="5" s="1"/>
  <c r="AB813" i="5" s="1"/>
  <c r="AE46" i="5"/>
  <c r="AF46" i="5" s="1"/>
  <c r="AC46" i="5" s="1"/>
  <c r="AB46" i="5" s="1"/>
  <c r="AE62" i="5"/>
  <c r="AF62" i="5" s="1"/>
  <c r="AC62" i="5" s="1"/>
  <c r="AB62" i="5" s="1"/>
  <c r="AE102" i="5"/>
  <c r="AF102" i="5" s="1"/>
  <c r="AC102" i="5" s="1"/>
  <c r="AB102" i="5" s="1"/>
  <c r="AE118" i="5"/>
  <c r="AF118" i="5" s="1"/>
  <c r="AC118" i="5" s="1"/>
  <c r="AB118" i="5" s="1"/>
  <c r="AE134" i="5"/>
  <c r="AF134" i="5" s="1"/>
  <c r="AC134" i="5" s="1"/>
  <c r="AB134" i="5" s="1"/>
  <c r="AE146" i="5"/>
  <c r="AF146" i="5" s="1"/>
  <c r="AC146" i="5" s="1"/>
  <c r="AB146" i="5" s="1"/>
  <c r="AE174" i="5"/>
  <c r="AF174" i="5" s="1"/>
  <c r="AC174" i="5" s="1"/>
  <c r="AB174" i="5" s="1"/>
  <c r="AE398" i="5"/>
  <c r="AF398" i="5" s="1"/>
  <c r="AC398" i="5" s="1"/>
  <c r="AB398" i="5" s="1"/>
  <c r="AE434" i="5"/>
  <c r="AF434" i="5" s="1"/>
  <c r="AC434" i="5" s="1"/>
  <c r="AB434" i="5" s="1"/>
  <c r="AE462" i="5"/>
  <c r="AF462" i="5" s="1"/>
  <c r="AC462" i="5" s="1"/>
  <c r="AB462" i="5" s="1"/>
  <c r="AE474" i="5"/>
  <c r="AF474" i="5" s="1"/>
  <c r="AC474" i="5" s="1"/>
  <c r="AB474" i="5" s="1"/>
  <c r="AE514" i="5"/>
  <c r="AF514" i="5" s="1"/>
  <c r="AC514" i="5" s="1"/>
  <c r="AB514" i="5" s="1"/>
  <c r="AE530" i="5"/>
  <c r="AF530" i="5" s="1"/>
  <c r="AC530" i="5" s="1"/>
  <c r="AB530" i="5" s="1"/>
  <c r="AE542" i="5"/>
  <c r="AF542" i="5" s="1"/>
  <c r="AC542" i="5" s="1"/>
  <c r="AB542" i="5" s="1"/>
  <c r="AE554" i="5"/>
  <c r="AF554" i="5" s="1"/>
  <c r="AC554" i="5" s="1"/>
  <c r="AB554" i="5" s="1"/>
  <c r="AE570" i="5"/>
  <c r="AF570" i="5" s="1"/>
  <c r="AC570" i="5" s="1"/>
  <c r="AB570" i="5" s="1"/>
  <c r="AE586" i="5"/>
  <c r="AF586" i="5" s="1"/>
  <c r="AC586" i="5" s="1"/>
  <c r="AB586" i="5" s="1"/>
  <c r="AE642" i="5"/>
  <c r="AF642" i="5" s="1"/>
  <c r="AC642" i="5" s="1"/>
  <c r="AB642" i="5" s="1"/>
  <c r="AE654" i="5"/>
  <c r="AF654" i="5" s="1"/>
  <c r="AC654" i="5" s="1"/>
  <c r="AB654" i="5" s="1"/>
  <c r="AE674" i="5"/>
  <c r="AF674" i="5" s="1"/>
  <c r="AC674" i="5" s="1"/>
  <c r="AB674" i="5" s="1"/>
  <c r="AE698" i="5"/>
  <c r="AF698" i="5" s="1"/>
  <c r="AC698" i="5" s="1"/>
  <c r="AB698" i="5" s="1"/>
  <c r="AE738" i="5"/>
  <c r="AF738" i="5" s="1"/>
  <c r="AC738" i="5" s="1"/>
  <c r="AB738" i="5" s="1"/>
  <c r="AE754" i="5"/>
  <c r="AF754" i="5" s="1"/>
  <c r="AC754" i="5" s="1"/>
  <c r="AB754" i="5" s="1"/>
  <c r="AE770" i="5"/>
  <c r="AF770" i="5" s="1"/>
  <c r="AC770" i="5" s="1"/>
  <c r="AB770" i="5" s="1"/>
  <c r="AE786" i="5"/>
  <c r="AF786" i="5" s="1"/>
  <c r="AC786" i="5" s="1"/>
  <c r="AB786" i="5" s="1"/>
  <c r="AE802" i="5"/>
  <c r="AF802" i="5" s="1"/>
  <c r="AC802" i="5" s="1"/>
  <c r="AB802" i="5" s="1"/>
  <c r="AE814" i="5"/>
  <c r="AF814" i="5" s="1"/>
  <c r="AC814" i="5" s="1"/>
  <c r="AB814" i="5" s="1"/>
  <c r="AE503" i="5"/>
  <c r="AF503" i="5" s="1"/>
  <c r="AC503" i="5" s="1"/>
  <c r="AB503" i="5" s="1"/>
  <c r="AE523" i="5"/>
  <c r="AF523" i="5" s="1"/>
  <c r="AC523" i="5" s="1"/>
  <c r="AB523" i="5" s="1"/>
  <c r="AE543" i="5"/>
  <c r="AF543" i="5" s="1"/>
  <c r="AC543" i="5" s="1"/>
  <c r="AB543" i="5" s="1"/>
  <c r="AE615" i="5"/>
  <c r="AF615" i="5" s="1"/>
  <c r="AC615" i="5" s="1"/>
  <c r="AB615" i="5" s="1"/>
  <c r="AE635" i="5"/>
  <c r="AF635" i="5" s="1"/>
  <c r="AC635" i="5" s="1"/>
  <c r="AB635" i="5" s="1"/>
  <c r="AE695" i="5"/>
  <c r="AF695" i="5" s="1"/>
  <c r="AC695" i="5" s="1"/>
  <c r="AB695" i="5" s="1"/>
  <c r="AK751" i="5"/>
  <c r="AI759" i="5"/>
  <c r="AG759" i="5" s="1"/>
  <c r="AE791" i="5"/>
  <c r="AF791" i="5" s="1"/>
  <c r="AC791" i="5" s="1"/>
  <c r="AB791" i="5" s="1"/>
  <c r="AE815" i="5"/>
  <c r="AF815" i="5" s="1"/>
  <c r="AC815" i="5" s="1"/>
  <c r="AB815" i="5" s="1"/>
  <c r="AE304" i="5"/>
  <c r="AF304" i="5" s="1"/>
  <c r="AC304" i="5" s="1"/>
  <c r="AB304" i="5" s="1"/>
  <c r="AE312" i="5"/>
  <c r="AF312" i="5" s="1"/>
  <c r="AC312" i="5" s="1"/>
  <c r="AB312" i="5" s="1"/>
  <c r="AE344" i="5"/>
  <c r="AF344" i="5" s="1"/>
  <c r="AC344" i="5" s="1"/>
  <c r="AB344" i="5" s="1"/>
  <c r="AE364" i="5"/>
  <c r="AF364" i="5" s="1"/>
  <c r="AC364" i="5" s="1"/>
  <c r="AB364" i="5" s="1"/>
  <c r="AE388" i="5"/>
  <c r="AF388" i="5" s="1"/>
  <c r="AC388" i="5" s="1"/>
  <c r="AB388" i="5" s="1"/>
  <c r="AE416" i="5"/>
  <c r="AF416" i="5" s="1"/>
  <c r="AC416" i="5" s="1"/>
  <c r="AB416" i="5" s="1"/>
  <c r="AE444" i="5"/>
  <c r="AF444" i="5" s="1"/>
  <c r="AC444" i="5" s="1"/>
  <c r="AB444" i="5" s="1"/>
  <c r="AE472" i="5"/>
  <c r="AF472" i="5" s="1"/>
  <c r="AC472" i="5" s="1"/>
  <c r="AB472" i="5" s="1"/>
  <c r="AE492" i="5"/>
  <c r="AF492" i="5" s="1"/>
  <c r="AC492" i="5" s="1"/>
  <c r="AB492" i="5" s="1"/>
  <c r="AE512" i="5"/>
  <c r="AF512" i="5" s="1"/>
  <c r="AC512" i="5" s="1"/>
  <c r="AB512" i="5" s="1"/>
  <c r="AE520" i="5"/>
  <c r="AF520" i="5" s="1"/>
  <c r="AC520" i="5" s="1"/>
  <c r="AB520" i="5" s="1"/>
  <c r="AE660" i="5"/>
  <c r="AF660" i="5" s="1"/>
  <c r="AC660" i="5" s="1"/>
  <c r="AB660" i="5" s="1"/>
  <c r="AE696" i="5"/>
  <c r="AF696" i="5" s="1"/>
  <c r="AC696" i="5" s="1"/>
  <c r="AB696" i="5" s="1"/>
  <c r="AE704" i="5"/>
  <c r="AF704" i="5" s="1"/>
  <c r="AC704" i="5" s="1"/>
  <c r="AB704" i="5" s="1"/>
  <c r="AE712" i="5"/>
  <c r="AF712" i="5" s="1"/>
  <c r="AC712" i="5" s="1"/>
  <c r="AB712" i="5" s="1"/>
  <c r="AE724" i="5"/>
  <c r="AF724" i="5" s="1"/>
  <c r="AC724" i="5" s="1"/>
  <c r="AB724" i="5" s="1"/>
  <c r="AE744" i="5"/>
  <c r="AF744" i="5" s="1"/>
  <c r="AC744" i="5" s="1"/>
  <c r="AB744" i="5" s="1"/>
  <c r="AE772" i="5"/>
  <c r="AF772" i="5" s="1"/>
  <c r="AC772" i="5" s="1"/>
  <c r="AB772" i="5" s="1"/>
  <c r="AE784" i="5"/>
  <c r="AF784" i="5" s="1"/>
  <c r="AC784" i="5" s="1"/>
  <c r="AB784" i="5" s="1"/>
  <c r="AB89" i="5"/>
  <c r="AB358" i="5"/>
  <c r="AJ751" i="5"/>
  <c r="AH751" i="5" s="1"/>
  <c r="AE751" i="5" s="1"/>
  <c r="AF751" i="5" s="1"/>
  <c r="AC751" i="5" s="1"/>
  <c r="AB751" i="5" s="1"/>
  <c r="AB232" i="5"/>
  <c r="AB264" i="5"/>
  <c r="AB296" i="5"/>
  <c r="AE652" i="5"/>
  <c r="AF652" i="5" s="1"/>
  <c r="AC652" i="5" s="1"/>
  <c r="AB652" i="5" s="1"/>
  <c r="AE748" i="5"/>
  <c r="AF748" i="5" s="1"/>
  <c r="AC748" i="5" s="1"/>
  <c r="AB748" i="5" s="1"/>
  <c r="AB83" i="5"/>
  <c r="AB100" i="5"/>
  <c r="AS31" i="5"/>
  <c r="Y31" i="5"/>
  <c r="Z31" i="5" s="1"/>
  <c r="AD31" i="5" s="1"/>
  <c r="AK607" i="5"/>
  <c r="AL607" i="5"/>
  <c r="AB40" i="5"/>
  <c r="AB56" i="5"/>
  <c r="AB105" i="5"/>
  <c r="AE117" i="5"/>
  <c r="AF117" i="5" s="1"/>
  <c r="AC117" i="5" s="1"/>
  <c r="AB117" i="5" s="1"/>
  <c r="AE133" i="5"/>
  <c r="AF133" i="5" s="1"/>
  <c r="AC133" i="5" s="1"/>
  <c r="AB133" i="5" s="1"/>
  <c r="AE149" i="5"/>
  <c r="AF149" i="5" s="1"/>
  <c r="AC149" i="5" s="1"/>
  <c r="AB149" i="5" s="1"/>
  <c r="AE165" i="5"/>
  <c r="AF165" i="5" s="1"/>
  <c r="AC165" i="5" s="1"/>
  <c r="AB165" i="5" s="1"/>
  <c r="AE321" i="5"/>
  <c r="AF321" i="5" s="1"/>
  <c r="AC321" i="5" s="1"/>
  <c r="AB321" i="5" s="1"/>
  <c r="AE337" i="5"/>
  <c r="AF337" i="5" s="1"/>
  <c r="AC337" i="5" s="1"/>
  <c r="AB337" i="5" s="1"/>
  <c r="AE353" i="5"/>
  <c r="AF353" i="5" s="1"/>
  <c r="AC353" i="5" s="1"/>
  <c r="AB353" i="5" s="1"/>
  <c r="AE369" i="5"/>
  <c r="AF369" i="5" s="1"/>
  <c r="AC369" i="5" s="1"/>
  <c r="AB369" i="5" s="1"/>
  <c r="AE429" i="5"/>
  <c r="AF429" i="5" s="1"/>
  <c r="AC429" i="5" s="1"/>
  <c r="AB429" i="5" s="1"/>
  <c r="AE445" i="5"/>
  <c r="AF445" i="5" s="1"/>
  <c r="AC445" i="5" s="1"/>
  <c r="AB445" i="5" s="1"/>
  <c r="AE461" i="5"/>
  <c r="AF461" i="5" s="1"/>
  <c r="AC461" i="5" s="1"/>
  <c r="AB461" i="5" s="1"/>
  <c r="AE517" i="5"/>
  <c r="AF517" i="5" s="1"/>
  <c r="AC517" i="5" s="1"/>
  <c r="AB517" i="5" s="1"/>
  <c r="AE533" i="5"/>
  <c r="AF533" i="5" s="1"/>
  <c r="AC533" i="5" s="1"/>
  <c r="AB533" i="5" s="1"/>
  <c r="AE549" i="5"/>
  <c r="AF549" i="5" s="1"/>
  <c r="AC549" i="5" s="1"/>
  <c r="AB549" i="5" s="1"/>
  <c r="AE565" i="5"/>
  <c r="AF565" i="5" s="1"/>
  <c r="AC565" i="5" s="1"/>
  <c r="AB565" i="5" s="1"/>
  <c r="AE581" i="5"/>
  <c r="AF581" i="5" s="1"/>
  <c r="AC581" i="5" s="1"/>
  <c r="AB581" i="5" s="1"/>
  <c r="AE597" i="5"/>
  <c r="AF597" i="5" s="1"/>
  <c r="AC597" i="5" s="1"/>
  <c r="AB597" i="5" s="1"/>
  <c r="AE637" i="5"/>
  <c r="AF637" i="5" s="1"/>
  <c r="AC637" i="5" s="1"/>
  <c r="AB637" i="5" s="1"/>
  <c r="AE717" i="5"/>
  <c r="AF717" i="5" s="1"/>
  <c r="AC717" i="5" s="1"/>
  <c r="AB717" i="5" s="1"/>
  <c r="AE733" i="5"/>
  <c r="AF733" i="5" s="1"/>
  <c r="AC733" i="5" s="1"/>
  <c r="AB733" i="5" s="1"/>
  <c r="AE749" i="5"/>
  <c r="AF749" i="5" s="1"/>
  <c r="AC749" i="5" s="1"/>
  <c r="AB749" i="5" s="1"/>
  <c r="AE765" i="5"/>
  <c r="AF765" i="5" s="1"/>
  <c r="AC765" i="5" s="1"/>
  <c r="AB765" i="5" s="1"/>
  <c r="AB94" i="5"/>
  <c r="AB122" i="5"/>
  <c r="AE162" i="5"/>
  <c r="AF162" i="5" s="1"/>
  <c r="AC162" i="5" s="1"/>
  <c r="AB162" i="5" s="1"/>
  <c r="AB194" i="5"/>
  <c r="AE302" i="5"/>
  <c r="AF302" i="5" s="1"/>
  <c r="AC302" i="5" s="1"/>
  <c r="AB302" i="5" s="1"/>
  <c r="AE318" i="5"/>
  <c r="AF318" i="5" s="1"/>
  <c r="AC318" i="5" s="1"/>
  <c r="AB318" i="5" s="1"/>
  <c r="AE506" i="5"/>
  <c r="AF506" i="5" s="1"/>
  <c r="AC506" i="5" s="1"/>
  <c r="AB506" i="5" s="1"/>
  <c r="AE610" i="5"/>
  <c r="AF610" i="5" s="1"/>
  <c r="AC610" i="5" s="1"/>
  <c r="AB610" i="5" s="1"/>
  <c r="AE634" i="5"/>
  <c r="AF634" i="5" s="1"/>
  <c r="AC634" i="5" s="1"/>
  <c r="AB634" i="5" s="1"/>
  <c r="AE666" i="5"/>
  <c r="AF666" i="5" s="1"/>
  <c r="AC666" i="5" s="1"/>
  <c r="AB666" i="5" s="1"/>
  <c r="AE535" i="5"/>
  <c r="AF535" i="5" s="1"/>
  <c r="AC535" i="5" s="1"/>
  <c r="AB535" i="5" s="1"/>
  <c r="AE591" i="5"/>
  <c r="AF591" i="5" s="1"/>
  <c r="AC591" i="5" s="1"/>
  <c r="AB591" i="5" s="1"/>
  <c r="AI607" i="5"/>
  <c r="AG607" i="5" s="1"/>
  <c r="AE607" i="5" s="1"/>
  <c r="AF607" i="5" s="1"/>
  <c r="AC607" i="5" s="1"/>
  <c r="AB607" i="5" s="1"/>
  <c r="AE639" i="5"/>
  <c r="AF639" i="5" s="1"/>
  <c r="AC639" i="5" s="1"/>
  <c r="AB639" i="5" s="1"/>
  <c r="AE683" i="5"/>
  <c r="AF683" i="5" s="1"/>
  <c r="AC683" i="5" s="1"/>
  <c r="AB683" i="5" s="1"/>
  <c r="AE699" i="5"/>
  <c r="AF699" i="5" s="1"/>
  <c r="AC699" i="5" s="1"/>
  <c r="AB699" i="5" s="1"/>
  <c r="AE783" i="5"/>
  <c r="AF783" i="5" s="1"/>
  <c r="AC783" i="5" s="1"/>
  <c r="AB783" i="5" s="1"/>
  <c r="AE803" i="5"/>
  <c r="AF803" i="5" s="1"/>
  <c r="AC803" i="5" s="1"/>
  <c r="AB803" i="5" s="1"/>
  <c r="AE819" i="5"/>
  <c r="AF819" i="5" s="1"/>
  <c r="AC819" i="5" s="1"/>
  <c r="AB819" i="5" s="1"/>
  <c r="AE244" i="5"/>
  <c r="AF244" i="5" s="1"/>
  <c r="AC244" i="5" s="1"/>
  <c r="AB244" i="5" s="1"/>
  <c r="AE276" i="5"/>
  <c r="AF276" i="5" s="1"/>
  <c r="AC276" i="5" s="1"/>
  <c r="AB276" i="5" s="1"/>
  <c r="AE324" i="5"/>
  <c r="AF324" i="5" s="1"/>
  <c r="AC324" i="5" s="1"/>
  <c r="AB324" i="5" s="1"/>
  <c r="AE356" i="5"/>
  <c r="AF356" i="5" s="1"/>
  <c r="AC356" i="5" s="1"/>
  <c r="AB356" i="5" s="1"/>
  <c r="AE380" i="5"/>
  <c r="AF380" i="5" s="1"/>
  <c r="AC380" i="5" s="1"/>
  <c r="AB380" i="5" s="1"/>
  <c r="AE504" i="5"/>
  <c r="AF504" i="5" s="1"/>
  <c r="AC504" i="5" s="1"/>
  <c r="AB504" i="5" s="1"/>
  <c r="AE576" i="5"/>
  <c r="AF576" i="5" s="1"/>
  <c r="AC576" i="5" s="1"/>
  <c r="AB576" i="5" s="1"/>
  <c r="AE620" i="5"/>
  <c r="AF620" i="5" s="1"/>
  <c r="AC620" i="5" s="1"/>
  <c r="AB620" i="5" s="1"/>
  <c r="AE632" i="5"/>
  <c r="AF632" i="5" s="1"/>
  <c r="AC632" i="5" s="1"/>
  <c r="AB632" i="5" s="1"/>
  <c r="AE808" i="5"/>
  <c r="AF808" i="5" s="1"/>
  <c r="AC808" i="5" s="1"/>
  <c r="AB808" i="5" s="1"/>
  <c r="AE816" i="5"/>
  <c r="AF816" i="5" s="1"/>
  <c r="AC816" i="5" s="1"/>
  <c r="AB816" i="5" s="1"/>
  <c r="AB115" i="5"/>
  <c r="AS17" i="5"/>
  <c r="Y17" i="5"/>
  <c r="Z17" i="5" s="1"/>
  <c r="AD17" i="5" s="1"/>
  <c r="AS20" i="5"/>
  <c r="Y20" i="5"/>
  <c r="Z20" i="5" s="1"/>
  <c r="AD20" i="5" s="1"/>
  <c r="AS42" i="5"/>
  <c r="Y42" i="5"/>
  <c r="Z42" i="5" s="1"/>
  <c r="AD42" i="5" s="1"/>
  <c r="AS45" i="5"/>
  <c r="Y45" i="5"/>
  <c r="Z45" i="5" s="1"/>
  <c r="AD45" i="5" s="1"/>
  <c r="AS25" i="5"/>
  <c r="Y25" i="5"/>
  <c r="Z25" i="5" s="1"/>
  <c r="AD25" i="5" s="1"/>
  <c r="AS28" i="5"/>
  <c r="Y28" i="5"/>
  <c r="Z28" i="5" s="1"/>
  <c r="AD28" i="5" s="1"/>
  <c r="AS39" i="5"/>
  <c r="Y39" i="5"/>
  <c r="Z39" i="5" s="1"/>
  <c r="AD39" i="5" s="1"/>
  <c r="AS50" i="5"/>
  <c r="Y50" i="5"/>
  <c r="Z50" i="5" s="1"/>
  <c r="AD50" i="5" s="1"/>
  <c r="AS53" i="5"/>
  <c r="Y53" i="5"/>
  <c r="Z53" i="5" s="1"/>
  <c r="AD53" i="5" s="1"/>
  <c r="AL780" i="5"/>
  <c r="AK780" i="5"/>
  <c r="AE71" i="5"/>
  <c r="AF71" i="5" s="1"/>
  <c r="AC71" i="5" s="1"/>
  <c r="AB71" i="5" s="1"/>
  <c r="AE87" i="5"/>
  <c r="AF87" i="5" s="1"/>
  <c r="AC87" i="5" s="1"/>
  <c r="AB87" i="5" s="1"/>
  <c r="AE103" i="5"/>
  <c r="AF103" i="5" s="1"/>
  <c r="AC103" i="5" s="1"/>
  <c r="AB103" i="5" s="1"/>
  <c r="AE119" i="5"/>
  <c r="AF119" i="5" s="1"/>
  <c r="AC119" i="5" s="1"/>
  <c r="AB119" i="5" s="1"/>
  <c r="AE135" i="5"/>
  <c r="AF135" i="5" s="1"/>
  <c r="AC135" i="5" s="1"/>
  <c r="AB135" i="5" s="1"/>
  <c r="AE151" i="5"/>
  <c r="AF151" i="5" s="1"/>
  <c r="AC151" i="5" s="1"/>
  <c r="AB151" i="5" s="1"/>
  <c r="AE167" i="5"/>
  <c r="AF167" i="5" s="1"/>
  <c r="AC167" i="5" s="1"/>
  <c r="AB167" i="5" s="1"/>
  <c r="AE183" i="5"/>
  <c r="AF183" i="5" s="1"/>
  <c r="AC183" i="5" s="1"/>
  <c r="AB183" i="5" s="1"/>
  <c r="AE199" i="5"/>
  <c r="AF199" i="5" s="1"/>
  <c r="AC199" i="5" s="1"/>
  <c r="AB199" i="5" s="1"/>
  <c r="AE215" i="5"/>
  <c r="AF215" i="5" s="1"/>
  <c r="AC215" i="5" s="1"/>
  <c r="AB215" i="5" s="1"/>
  <c r="AE231" i="5"/>
  <c r="AF231" i="5" s="1"/>
  <c r="AC231" i="5" s="1"/>
  <c r="AB231" i="5" s="1"/>
  <c r="AE247" i="5"/>
  <c r="AF247" i="5" s="1"/>
  <c r="AC247" i="5" s="1"/>
  <c r="AB247" i="5" s="1"/>
  <c r="AE263" i="5"/>
  <c r="AF263" i="5" s="1"/>
  <c r="AC263" i="5" s="1"/>
  <c r="AB263" i="5" s="1"/>
  <c r="AE279" i="5"/>
  <c r="AF279" i="5" s="1"/>
  <c r="AC279" i="5" s="1"/>
  <c r="AB279" i="5" s="1"/>
  <c r="AE311" i="5"/>
  <c r="AF311" i="5" s="1"/>
  <c r="AC311" i="5" s="1"/>
  <c r="AB311" i="5" s="1"/>
  <c r="AE327" i="5"/>
  <c r="AF327" i="5" s="1"/>
  <c r="AC327" i="5" s="1"/>
  <c r="AB327" i="5" s="1"/>
  <c r="AE343" i="5"/>
  <c r="AF343" i="5" s="1"/>
  <c r="AC343" i="5" s="1"/>
  <c r="AB343" i="5" s="1"/>
  <c r="AE359" i="5"/>
  <c r="AF359" i="5" s="1"/>
  <c r="AC359" i="5" s="1"/>
  <c r="AB359" i="5" s="1"/>
  <c r="AE375" i="5"/>
  <c r="AF375" i="5" s="1"/>
  <c r="AC375" i="5" s="1"/>
  <c r="AB375" i="5" s="1"/>
  <c r="AE391" i="5"/>
  <c r="AF391" i="5" s="1"/>
  <c r="AC391" i="5" s="1"/>
  <c r="AB391" i="5" s="1"/>
  <c r="AE407" i="5"/>
  <c r="AF407" i="5" s="1"/>
  <c r="AC407" i="5" s="1"/>
  <c r="AB407" i="5" s="1"/>
  <c r="AE435" i="5"/>
  <c r="AF435" i="5" s="1"/>
  <c r="AC435" i="5" s="1"/>
  <c r="AB435" i="5" s="1"/>
  <c r="AE451" i="5"/>
  <c r="AF451" i="5" s="1"/>
  <c r="AC451" i="5" s="1"/>
  <c r="AB451" i="5" s="1"/>
  <c r="AE467" i="5"/>
  <c r="AF467" i="5" s="1"/>
  <c r="AC467" i="5" s="1"/>
  <c r="AB467" i="5" s="1"/>
  <c r="AE483" i="5"/>
  <c r="AF483" i="5" s="1"/>
  <c r="AC483" i="5" s="1"/>
  <c r="AB483" i="5" s="1"/>
  <c r="AE499" i="5"/>
  <c r="AF499" i="5" s="1"/>
  <c r="AC499" i="5" s="1"/>
  <c r="AB499" i="5" s="1"/>
  <c r="AE72" i="5"/>
  <c r="AF72" i="5" s="1"/>
  <c r="AC72" i="5" s="1"/>
  <c r="AB72" i="5" s="1"/>
  <c r="AE180" i="5"/>
  <c r="AF180" i="5" s="1"/>
  <c r="AC180" i="5" s="1"/>
  <c r="AB180" i="5" s="1"/>
  <c r="AE196" i="5"/>
  <c r="AF196" i="5" s="1"/>
  <c r="AC196" i="5" s="1"/>
  <c r="AB196" i="5" s="1"/>
  <c r="AE212" i="5"/>
  <c r="AF212" i="5" s="1"/>
  <c r="AC212" i="5" s="1"/>
  <c r="AB212" i="5" s="1"/>
  <c r="AE121" i="5"/>
  <c r="AF121" i="5" s="1"/>
  <c r="AC121" i="5" s="1"/>
  <c r="AB121" i="5" s="1"/>
  <c r="AE137" i="5"/>
  <c r="AF137" i="5" s="1"/>
  <c r="AC137" i="5" s="1"/>
  <c r="AB137" i="5" s="1"/>
  <c r="AE153" i="5"/>
  <c r="AF153" i="5" s="1"/>
  <c r="AC153" i="5" s="1"/>
  <c r="AB153" i="5" s="1"/>
  <c r="AE169" i="5"/>
  <c r="AF169" i="5" s="1"/>
  <c r="AC169" i="5" s="1"/>
  <c r="AB169" i="5" s="1"/>
  <c r="AE309" i="5"/>
  <c r="AF309" i="5" s="1"/>
  <c r="AC309" i="5" s="1"/>
  <c r="AB309" i="5" s="1"/>
  <c r="AE325" i="5"/>
  <c r="AF325" i="5" s="1"/>
  <c r="AC325" i="5" s="1"/>
  <c r="AB325" i="5" s="1"/>
  <c r="AE341" i="5"/>
  <c r="AF341" i="5" s="1"/>
  <c r="AC341" i="5" s="1"/>
  <c r="AB341" i="5" s="1"/>
  <c r="AE357" i="5"/>
  <c r="AF357" i="5" s="1"/>
  <c r="AC357" i="5" s="1"/>
  <c r="AB357" i="5" s="1"/>
  <c r="AE373" i="5"/>
  <c r="AF373" i="5" s="1"/>
  <c r="AC373" i="5" s="1"/>
  <c r="AB373" i="5" s="1"/>
  <c r="AE385" i="5"/>
  <c r="AF385" i="5" s="1"/>
  <c r="AC385" i="5" s="1"/>
  <c r="AB385" i="5" s="1"/>
  <c r="AE417" i="5"/>
  <c r="AF417" i="5" s="1"/>
  <c r="AC417" i="5" s="1"/>
  <c r="AB417" i="5" s="1"/>
  <c r="AE433" i="5"/>
  <c r="AF433" i="5" s="1"/>
  <c r="AC433" i="5" s="1"/>
  <c r="AB433" i="5" s="1"/>
  <c r="AE449" i="5"/>
  <c r="AF449" i="5" s="1"/>
  <c r="AC449" i="5" s="1"/>
  <c r="AB449" i="5" s="1"/>
  <c r="AE477" i="5"/>
  <c r="AF477" i="5" s="1"/>
  <c r="AC477" i="5" s="1"/>
  <c r="AB477" i="5" s="1"/>
  <c r="AE521" i="5"/>
  <c r="AF521" i="5" s="1"/>
  <c r="AC521" i="5" s="1"/>
  <c r="AB521" i="5" s="1"/>
  <c r="AE537" i="5"/>
  <c r="AF537" i="5" s="1"/>
  <c r="AC537" i="5" s="1"/>
  <c r="AB537" i="5" s="1"/>
  <c r="AE553" i="5"/>
  <c r="AF553" i="5" s="1"/>
  <c r="AC553" i="5" s="1"/>
  <c r="AB553" i="5" s="1"/>
  <c r="AE569" i="5"/>
  <c r="AF569" i="5" s="1"/>
  <c r="AC569" i="5" s="1"/>
  <c r="AB569" i="5" s="1"/>
  <c r="AE585" i="5"/>
  <c r="AF585" i="5" s="1"/>
  <c r="AC585" i="5" s="1"/>
  <c r="AB585" i="5" s="1"/>
  <c r="AE601" i="5"/>
  <c r="AF601" i="5" s="1"/>
  <c r="AC601" i="5" s="1"/>
  <c r="AB601" i="5" s="1"/>
  <c r="AE613" i="5"/>
  <c r="AF613" i="5" s="1"/>
  <c r="AC613" i="5" s="1"/>
  <c r="AB613" i="5" s="1"/>
  <c r="AE641" i="5"/>
  <c r="AF641" i="5" s="1"/>
  <c r="AC641" i="5" s="1"/>
  <c r="AB641" i="5" s="1"/>
  <c r="AE721" i="5"/>
  <c r="AF721" i="5" s="1"/>
  <c r="AC721" i="5" s="1"/>
  <c r="AB721" i="5" s="1"/>
  <c r="AE737" i="5"/>
  <c r="AF737" i="5" s="1"/>
  <c r="AC737" i="5" s="1"/>
  <c r="AB737" i="5" s="1"/>
  <c r="AE753" i="5"/>
  <c r="AF753" i="5" s="1"/>
  <c r="AC753" i="5" s="1"/>
  <c r="AB753" i="5" s="1"/>
  <c r="AE769" i="5"/>
  <c r="AF769" i="5" s="1"/>
  <c r="AC769" i="5" s="1"/>
  <c r="AB769" i="5" s="1"/>
  <c r="AE2" i="5"/>
  <c r="AF2" i="5" s="1"/>
  <c r="AC2" i="5" s="1"/>
  <c r="AB2" i="5" s="1"/>
  <c r="AE14" i="5"/>
  <c r="AF14" i="5" s="1"/>
  <c r="AC14" i="5" s="1"/>
  <c r="AB14" i="5" s="1"/>
  <c r="AE106" i="5"/>
  <c r="AF106" i="5" s="1"/>
  <c r="AC106" i="5" s="1"/>
  <c r="AB106" i="5" s="1"/>
  <c r="AE138" i="5"/>
  <c r="AF138" i="5" s="1"/>
  <c r="AC138" i="5" s="1"/>
  <c r="AB138" i="5" s="1"/>
  <c r="AE166" i="5"/>
  <c r="AF166" i="5" s="1"/>
  <c r="AC166" i="5" s="1"/>
  <c r="AB166" i="5" s="1"/>
  <c r="AE178" i="5"/>
  <c r="AF178" i="5" s="1"/>
  <c r="AC178" i="5" s="1"/>
  <c r="AB178" i="5" s="1"/>
  <c r="AE306" i="5"/>
  <c r="AF306" i="5" s="1"/>
  <c r="AC306" i="5" s="1"/>
  <c r="AB306" i="5" s="1"/>
  <c r="AE378" i="5"/>
  <c r="AF378" i="5" s="1"/>
  <c r="AC378" i="5" s="1"/>
  <c r="AB378" i="5" s="1"/>
  <c r="AE418" i="5"/>
  <c r="AF418" i="5" s="1"/>
  <c r="AC418" i="5" s="1"/>
  <c r="AB418" i="5" s="1"/>
  <c r="AE438" i="5"/>
  <c r="AF438" i="5" s="1"/>
  <c r="AC438" i="5" s="1"/>
  <c r="AB438" i="5" s="1"/>
  <c r="AE454" i="5"/>
  <c r="AF454" i="5" s="1"/>
  <c r="AC454" i="5" s="1"/>
  <c r="AB454" i="5" s="1"/>
  <c r="AE466" i="5"/>
  <c r="AF466" i="5" s="1"/>
  <c r="AC466" i="5" s="1"/>
  <c r="AB466" i="5" s="1"/>
  <c r="AE478" i="5"/>
  <c r="AF478" i="5" s="1"/>
  <c r="AC478" i="5" s="1"/>
  <c r="AB478" i="5" s="1"/>
  <c r="AE494" i="5"/>
  <c r="AF494" i="5" s="1"/>
  <c r="AC494" i="5" s="1"/>
  <c r="AB494" i="5" s="1"/>
  <c r="AE602" i="5"/>
  <c r="AF602" i="5" s="1"/>
  <c r="AC602" i="5" s="1"/>
  <c r="AB602" i="5" s="1"/>
  <c r="AE690" i="5"/>
  <c r="AF690" i="5" s="1"/>
  <c r="AC690" i="5" s="1"/>
  <c r="AB690" i="5" s="1"/>
  <c r="AE730" i="5"/>
  <c r="AF730" i="5" s="1"/>
  <c r="AC730" i="5" s="1"/>
  <c r="AB730" i="5" s="1"/>
  <c r="AE515" i="5"/>
  <c r="AF515" i="5" s="1"/>
  <c r="AC515" i="5" s="1"/>
  <c r="AB515" i="5" s="1"/>
  <c r="AE539" i="5"/>
  <c r="AF539" i="5" s="1"/>
  <c r="AC539" i="5" s="1"/>
  <c r="AB539" i="5" s="1"/>
  <c r="AE559" i="5"/>
  <c r="AF559" i="5" s="1"/>
  <c r="AC559" i="5" s="1"/>
  <c r="AB559" i="5" s="1"/>
  <c r="AE571" i="5"/>
  <c r="AF571" i="5" s="1"/>
  <c r="AC571" i="5" s="1"/>
  <c r="AB571" i="5" s="1"/>
  <c r="AE595" i="5"/>
  <c r="AF595" i="5" s="1"/>
  <c r="AC595" i="5" s="1"/>
  <c r="AB595" i="5" s="1"/>
  <c r="AE655" i="5"/>
  <c r="AF655" i="5" s="1"/>
  <c r="AC655" i="5" s="1"/>
  <c r="AB655" i="5" s="1"/>
  <c r="AE671" i="5"/>
  <c r="AF671" i="5" s="1"/>
  <c r="AC671" i="5" s="1"/>
  <c r="AB671" i="5" s="1"/>
  <c r="AJ687" i="5"/>
  <c r="AH687" i="5" s="1"/>
  <c r="AE687" i="5" s="1"/>
  <c r="AF687" i="5" s="1"/>
  <c r="AC687" i="5" s="1"/>
  <c r="AB687" i="5" s="1"/>
  <c r="AE715" i="5"/>
  <c r="AF715" i="5" s="1"/>
  <c r="AC715" i="5" s="1"/>
  <c r="AB715" i="5" s="1"/>
  <c r="AE731" i="5"/>
  <c r="AF731" i="5" s="1"/>
  <c r="AC731" i="5" s="1"/>
  <c r="AB731" i="5" s="1"/>
  <c r="AE763" i="5"/>
  <c r="AF763" i="5" s="1"/>
  <c r="AC763" i="5" s="1"/>
  <c r="AB763" i="5" s="1"/>
  <c r="AE795" i="5"/>
  <c r="AF795" i="5" s="1"/>
  <c r="AC795" i="5" s="1"/>
  <c r="AB795" i="5" s="1"/>
  <c r="AE649" i="5"/>
  <c r="AF649" i="5" s="1"/>
  <c r="AC649" i="5" s="1"/>
  <c r="AB649" i="5" s="1"/>
  <c r="AE328" i="5"/>
  <c r="AF328" i="5" s="1"/>
  <c r="AC328" i="5" s="1"/>
  <c r="AB328" i="5" s="1"/>
  <c r="AE392" i="5"/>
  <c r="AF392" i="5" s="1"/>
  <c r="AC392" i="5" s="1"/>
  <c r="AB392" i="5" s="1"/>
  <c r="AE456" i="5"/>
  <c r="AF456" i="5" s="1"/>
  <c r="AC456" i="5" s="1"/>
  <c r="AB456" i="5" s="1"/>
  <c r="AE468" i="5"/>
  <c r="AF468" i="5" s="1"/>
  <c r="AC468" i="5" s="1"/>
  <c r="AB468" i="5" s="1"/>
  <c r="AE476" i="5"/>
  <c r="AF476" i="5" s="1"/>
  <c r="AC476" i="5" s="1"/>
  <c r="AB476" i="5" s="1"/>
  <c r="AE496" i="5"/>
  <c r="AF496" i="5" s="1"/>
  <c r="AC496" i="5" s="1"/>
  <c r="AB496" i="5" s="1"/>
  <c r="AE524" i="5"/>
  <c r="AF524" i="5" s="1"/>
  <c r="AC524" i="5" s="1"/>
  <c r="AB524" i="5" s="1"/>
  <c r="AE532" i="5"/>
  <c r="AF532" i="5" s="1"/>
  <c r="AC532" i="5" s="1"/>
  <c r="AB532" i="5" s="1"/>
  <c r="AE568" i="5"/>
  <c r="AF568" i="5" s="1"/>
  <c r="AC568" i="5" s="1"/>
  <c r="AB568" i="5" s="1"/>
  <c r="AE612" i="5"/>
  <c r="AF612" i="5" s="1"/>
  <c r="AC612" i="5" s="1"/>
  <c r="AB612" i="5" s="1"/>
  <c r="AE672" i="5"/>
  <c r="AF672" i="5" s="1"/>
  <c r="AC672" i="5" s="1"/>
  <c r="AB672" i="5" s="1"/>
  <c r="AE700" i="5"/>
  <c r="AF700" i="5" s="1"/>
  <c r="AC700" i="5" s="1"/>
  <c r="AB700" i="5" s="1"/>
  <c r="AE708" i="5"/>
  <c r="AF708" i="5" s="1"/>
  <c r="AC708" i="5" s="1"/>
  <c r="AB708" i="5" s="1"/>
  <c r="AK740" i="5"/>
  <c r="AE764" i="5"/>
  <c r="AF764" i="5" s="1"/>
  <c r="AC764" i="5" s="1"/>
  <c r="AB764" i="5" s="1"/>
  <c r="AK85" i="5" l="1"/>
  <c r="AL85" i="5"/>
  <c r="AI85" i="5"/>
  <c r="AG85" i="5" s="1"/>
  <c r="AJ85" i="5"/>
  <c r="AH85" i="5" s="1"/>
  <c r="AK82" i="5"/>
  <c r="AL82" i="5"/>
  <c r="AJ82" i="5"/>
  <c r="AH82" i="5" s="1"/>
  <c r="AI82" i="5"/>
  <c r="AG82" i="5" s="1"/>
  <c r="AL27" i="5"/>
  <c r="AK27" i="5"/>
  <c r="AI27" i="5"/>
  <c r="AG27" i="5" s="1"/>
  <c r="AJ27" i="5"/>
  <c r="AH27" i="5" s="1"/>
  <c r="AL79" i="5"/>
  <c r="AJ79" i="5"/>
  <c r="AH79" i="5" s="1"/>
  <c r="AK79" i="5"/>
  <c r="AI79" i="5"/>
  <c r="AG79" i="5" s="1"/>
  <c r="AL32" i="5"/>
  <c r="AK32" i="5"/>
  <c r="AI32" i="5"/>
  <c r="AG32" i="5" s="1"/>
  <c r="AJ32" i="5"/>
  <c r="AH32" i="5" s="1"/>
  <c r="AK11" i="5"/>
  <c r="AL11" i="5"/>
  <c r="AI11" i="5"/>
  <c r="AG11" i="5" s="1"/>
  <c r="AJ11" i="5"/>
  <c r="AH11" i="5" s="1"/>
  <c r="AK60" i="5"/>
  <c r="AL60" i="5"/>
  <c r="AJ60" i="5"/>
  <c r="AH60" i="5" s="1"/>
  <c r="AI60" i="5"/>
  <c r="AG60" i="5" s="1"/>
  <c r="AL63" i="5"/>
  <c r="AK63" i="5"/>
  <c r="AJ63" i="5"/>
  <c r="AH63" i="5" s="1"/>
  <c r="AI63" i="5"/>
  <c r="AG63" i="5" s="1"/>
  <c r="AE63" i="5" s="1"/>
  <c r="AF63" i="5" s="1"/>
  <c r="AC63" i="5" s="1"/>
  <c r="AB63" i="5" s="1"/>
  <c r="AK22" i="5"/>
  <c r="AL22" i="5"/>
  <c r="AJ22" i="5"/>
  <c r="AH22" i="5" s="1"/>
  <c r="AI22" i="5"/>
  <c r="AG22" i="5" s="1"/>
  <c r="AK6" i="5"/>
  <c r="AI6" i="5"/>
  <c r="AG6" i="5" s="1"/>
  <c r="AJ6" i="5"/>
  <c r="AH6" i="5" s="1"/>
  <c r="AL6" i="5"/>
  <c r="AK54" i="5"/>
  <c r="AL54" i="5"/>
  <c r="AI54" i="5"/>
  <c r="AG54" i="5" s="1"/>
  <c r="AJ54" i="5"/>
  <c r="AH54" i="5" s="1"/>
  <c r="AL43" i="5"/>
  <c r="AK43" i="5"/>
  <c r="AI43" i="5"/>
  <c r="AG43" i="5" s="1"/>
  <c r="AJ43" i="5"/>
  <c r="AH43" i="5" s="1"/>
  <c r="AK76" i="5"/>
  <c r="AL76" i="5"/>
  <c r="AI76" i="5"/>
  <c r="AG76" i="5" s="1"/>
  <c r="AJ76" i="5"/>
  <c r="AH76" i="5" s="1"/>
  <c r="AK66" i="5"/>
  <c r="AL66" i="5"/>
  <c r="AI66" i="5"/>
  <c r="AG66" i="5" s="1"/>
  <c r="AJ66" i="5"/>
  <c r="AH66" i="5" s="1"/>
  <c r="AL69" i="5"/>
  <c r="AK69" i="5"/>
  <c r="AJ69" i="5"/>
  <c r="AH69" i="5" s="1"/>
  <c r="AI69" i="5"/>
  <c r="AG69" i="5" s="1"/>
  <c r="AL38" i="5"/>
  <c r="AJ38" i="5"/>
  <c r="AH38" i="5" s="1"/>
  <c r="AK38" i="5"/>
  <c r="AI38" i="5"/>
  <c r="AG38" i="5" s="1"/>
  <c r="AE38" i="5" s="1"/>
  <c r="AF38" i="5" s="1"/>
  <c r="AC38" i="5" s="1"/>
  <c r="AB38" i="5" s="1"/>
  <c r="AL16" i="5"/>
  <c r="AK16" i="5"/>
  <c r="AJ16" i="5"/>
  <c r="AH16" i="5" s="1"/>
  <c r="AI16" i="5"/>
  <c r="AG16" i="5" s="1"/>
  <c r="AL73" i="5"/>
  <c r="AK73" i="5"/>
  <c r="AI73" i="5"/>
  <c r="AG73" i="5" s="1"/>
  <c r="AJ73" i="5"/>
  <c r="AH73" i="5" s="1"/>
  <c r="AE740" i="5"/>
  <c r="AF740" i="5" s="1"/>
  <c r="AC740" i="5" s="1"/>
  <c r="AB740" i="5" s="1"/>
  <c r="AK59" i="5"/>
  <c r="AL59" i="5"/>
  <c r="AI59" i="5"/>
  <c r="AG59" i="5" s="1"/>
  <c r="AJ59" i="5"/>
  <c r="AH59" i="5" s="1"/>
  <c r="AL15" i="5"/>
  <c r="AK15" i="5"/>
  <c r="AI15" i="5"/>
  <c r="AG15" i="5" s="1"/>
  <c r="AJ15" i="5"/>
  <c r="AH15" i="5" s="1"/>
  <c r="AL49" i="5"/>
  <c r="AK49" i="5"/>
  <c r="AJ49" i="5"/>
  <c r="AH49" i="5" s="1"/>
  <c r="AI49" i="5"/>
  <c r="AG49" i="5" s="1"/>
  <c r="AE49" i="5" s="1"/>
  <c r="AF49" i="5" s="1"/>
  <c r="AC49" i="5" s="1"/>
  <c r="AB49" i="5" s="1"/>
  <c r="AK50" i="5"/>
  <c r="AL50" i="5"/>
  <c r="AJ50" i="5"/>
  <c r="AH50" i="5" s="1"/>
  <c r="AI50" i="5"/>
  <c r="AG50" i="5" s="1"/>
  <c r="AL39" i="5"/>
  <c r="AI39" i="5"/>
  <c r="AG39" i="5" s="1"/>
  <c r="AJ39" i="5"/>
  <c r="AH39" i="5" s="1"/>
  <c r="AK39" i="5"/>
  <c r="AL42" i="5"/>
  <c r="AK42" i="5"/>
  <c r="AJ42" i="5"/>
  <c r="AH42" i="5" s="1"/>
  <c r="AI42" i="5"/>
  <c r="AG42" i="5" s="1"/>
  <c r="AK21" i="5"/>
  <c r="AL21" i="5"/>
  <c r="AI21" i="5"/>
  <c r="AG21" i="5" s="1"/>
  <c r="AJ21" i="5"/>
  <c r="AH21" i="5" s="1"/>
  <c r="AL23" i="5"/>
  <c r="AI23" i="5"/>
  <c r="AG23" i="5" s="1"/>
  <c r="AK23" i="5"/>
  <c r="AJ23" i="5"/>
  <c r="AH23" i="5" s="1"/>
  <c r="AK4" i="5"/>
  <c r="AL4" i="5"/>
  <c r="AI4" i="5"/>
  <c r="AG4" i="5" s="1"/>
  <c r="AJ4" i="5"/>
  <c r="AH4" i="5" s="1"/>
  <c r="AK13" i="5"/>
  <c r="AL13" i="5"/>
  <c r="AJ13" i="5"/>
  <c r="AH13" i="5" s="1"/>
  <c r="AI13" i="5"/>
  <c r="AG13" i="5" s="1"/>
  <c r="AK41" i="5"/>
  <c r="AL41" i="5"/>
  <c r="AI41" i="5"/>
  <c r="AG41" i="5" s="1"/>
  <c r="AJ41" i="5"/>
  <c r="AH41" i="5" s="1"/>
  <c r="AL36" i="5"/>
  <c r="AK36" i="5"/>
  <c r="AI36" i="5"/>
  <c r="AG36" i="5" s="1"/>
  <c r="AJ36" i="5"/>
  <c r="AH36" i="5" s="1"/>
  <c r="AK29" i="5"/>
  <c r="AL29" i="5"/>
  <c r="AJ29" i="5"/>
  <c r="AH29" i="5" s="1"/>
  <c r="AI29" i="5"/>
  <c r="AG29" i="5" s="1"/>
  <c r="AK18" i="5"/>
  <c r="AL18" i="5"/>
  <c r="AJ18" i="5"/>
  <c r="AH18" i="5" s="1"/>
  <c r="AI18" i="5"/>
  <c r="AG18" i="5" s="1"/>
  <c r="AK10" i="5"/>
  <c r="AL10" i="5"/>
  <c r="AJ10" i="5"/>
  <c r="AH10" i="5" s="1"/>
  <c r="AI10" i="5"/>
  <c r="AG10" i="5" s="1"/>
  <c r="AL5" i="5"/>
  <c r="AK5" i="5"/>
  <c r="AI5" i="5"/>
  <c r="AG5" i="5" s="1"/>
  <c r="AJ5" i="5"/>
  <c r="AH5" i="5" s="1"/>
  <c r="AL33" i="5"/>
  <c r="AK33" i="5"/>
  <c r="AI33" i="5"/>
  <c r="AG33" i="5" s="1"/>
  <c r="AJ33" i="5"/>
  <c r="AH33" i="5" s="1"/>
  <c r="AL44" i="5"/>
  <c r="AK44" i="5"/>
  <c r="AI44" i="5"/>
  <c r="AG44" i="5" s="1"/>
  <c r="AJ44" i="5"/>
  <c r="AH44" i="5" s="1"/>
  <c r="AL47" i="5"/>
  <c r="AK47" i="5"/>
  <c r="AI47" i="5"/>
  <c r="AG47" i="5" s="1"/>
  <c r="AJ47" i="5"/>
  <c r="AH47" i="5" s="1"/>
  <c r="AL45" i="5"/>
  <c r="AJ45" i="5"/>
  <c r="AH45" i="5" s="1"/>
  <c r="AI45" i="5"/>
  <c r="AG45" i="5" s="1"/>
  <c r="AE45" i="5" s="1"/>
  <c r="AF45" i="5" s="1"/>
  <c r="AC45" i="5" s="1"/>
  <c r="AB45" i="5" s="1"/>
  <c r="AK45" i="5"/>
  <c r="AL28" i="5"/>
  <c r="AK28" i="5"/>
  <c r="AJ28" i="5"/>
  <c r="AH28" i="5" s="1"/>
  <c r="AI28" i="5"/>
  <c r="AG28" i="5" s="1"/>
  <c r="AL20" i="5"/>
  <c r="AK20" i="5"/>
  <c r="AI20" i="5"/>
  <c r="AG20" i="5" s="1"/>
  <c r="AJ20" i="5"/>
  <c r="AH20" i="5" s="1"/>
  <c r="AL31" i="5"/>
  <c r="AI31" i="5"/>
  <c r="AG31" i="5" s="1"/>
  <c r="AJ31" i="5"/>
  <c r="AH31" i="5" s="1"/>
  <c r="AK31" i="5"/>
  <c r="AK7" i="5"/>
  <c r="AL7" i="5"/>
  <c r="AI7" i="5"/>
  <c r="AG7" i="5" s="1"/>
  <c r="AJ7" i="5"/>
  <c r="AH7" i="5" s="1"/>
  <c r="AE812" i="5"/>
  <c r="AF812" i="5" s="1"/>
  <c r="AC812" i="5" s="1"/>
  <c r="AB812" i="5" s="1"/>
  <c r="AL12" i="5"/>
  <c r="AK12" i="5"/>
  <c r="AI12" i="5"/>
  <c r="AG12" i="5" s="1"/>
  <c r="AJ12" i="5"/>
  <c r="AH12" i="5" s="1"/>
  <c r="AK34" i="5"/>
  <c r="AL34" i="5"/>
  <c r="AJ34" i="5"/>
  <c r="AH34" i="5" s="1"/>
  <c r="AI34" i="5"/>
  <c r="AG34" i="5" s="1"/>
  <c r="AE759" i="5"/>
  <c r="AF759" i="5" s="1"/>
  <c r="AC759" i="5" s="1"/>
  <c r="AB759" i="5" s="1"/>
  <c r="AL26" i="5"/>
  <c r="AK26" i="5"/>
  <c r="AJ26" i="5"/>
  <c r="AH26" i="5" s="1"/>
  <c r="AI26" i="5"/>
  <c r="AG26" i="5" s="1"/>
  <c r="AK57" i="5"/>
  <c r="AL57" i="5"/>
  <c r="AI57" i="5"/>
  <c r="AG57" i="5" s="1"/>
  <c r="AJ57" i="5"/>
  <c r="AH57" i="5" s="1"/>
  <c r="AL52" i="5"/>
  <c r="AK52" i="5"/>
  <c r="AI52" i="5"/>
  <c r="AG52" i="5" s="1"/>
  <c r="AJ52" i="5"/>
  <c r="AH52" i="5" s="1"/>
  <c r="AL55" i="5"/>
  <c r="AK55" i="5"/>
  <c r="AI55" i="5"/>
  <c r="AG55" i="5" s="1"/>
  <c r="AJ55" i="5"/>
  <c r="AH55" i="5" s="1"/>
  <c r="AK58" i="5"/>
  <c r="AL58" i="5"/>
  <c r="AJ58" i="5"/>
  <c r="AH58" i="5" s="1"/>
  <c r="AI58" i="5"/>
  <c r="AG58" i="5" s="1"/>
  <c r="AK53" i="5"/>
  <c r="AL53" i="5"/>
  <c r="AJ53" i="5"/>
  <c r="AH53" i="5" s="1"/>
  <c r="AI53" i="5"/>
  <c r="AG53" i="5" s="1"/>
  <c r="AE53" i="5" s="1"/>
  <c r="AF53" i="5" s="1"/>
  <c r="AC53" i="5" s="1"/>
  <c r="AB53" i="5" s="1"/>
  <c r="AL25" i="5"/>
  <c r="AI25" i="5"/>
  <c r="AG25" i="5" s="1"/>
  <c r="AJ25" i="5"/>
  <c r="AH25" i="5" s="1"/>
  <c r="AK25" i="5"/>
  <c r="AL17" i="5"/>
  <c r="AK17" i="5"/>
  <c r="AI17" i="5"/>
  <c r="AG17" i="5" s="1"/>
  <c r="AJ17" i="5"/>
  <c r="AH17" i="5" s="1"/>
  <c r="AE676" i="5"/>
  <c r="AF676" i="5" s="1"/>
  <c r="AC676" i="5" s="1"/>
  <c r="AB676" i="5" s="1"/>
  <c r="AL37" i="5"/>
  <c r="AJ37" i="5"/>
  <c r="AH37" i="5" s="1"/>
  <c r="AI37" i="5"/>
  <c r="AG37" i="5" s="1"/>
  <c r="AK37" i="5"/>
  <c r="AE79" i="5" l="1"/>
  <c r="AF79" i="5" s="1"/>
  <c r="AC79" i="5" s="1"/>
  <c r="AB79" i="5" s="1"/>
  <c r="AE82" i="5"/>
  <c r="AF82" i="5" s="1"/>
  <c r="AC82" i="5" s="1"/>
  <c r="AB82" i="5" s="1"/>
  <c r="AE12" i="5"/>
  <c r="AF12" i="5" s="1"/>
  <c r="AC12" i="5" s="1"/>
  <c r="AB12" i="5" s="1"/>
  <c r="AE76" i="5"/>
  <c r="AF76" i="5" s="1"/>
  <c r="AC76" i="5" s="1"/>
  <c r="AB76" i="5" s="1"/>
  <c r="AE54" i="5"/>
  <c r="AF54" i="5" s="1"/>
  <c r="AC54" i="5" s="1"/>
  <c r="AB54" i="5" s="1"/>
  <c r="AE32" i="5"/>
  <c r="AF32" i="5" s="1"/>
  <c r="AC32" i="5" s="1"/>
  <c r="AB32" i="5" s="1"/>
  <c r="AE27" i="5"/>
  <c r="AF27" i="5" s="1"/>
  <c r="AC27" i="5" s="1"/>
  <c r="AB27" i="5" s="1"/>
  <c r="AE85" i="5"/>
  <c r="AF85" i="5" s="1"/>
  <c r="AC85" i="5" s="1"/>
  <c r="AB85" i="5" s="1"/>
  <c r="AE39" i="5"/>
  <c r="AF39" i="5" s="1"/>
  <c r="AC39" i="5" s="1"/>
  <c r="AB39" i="5" s="1"/>
  <c r="AE31" i="5"/>
  <c r="AF31" i="5" s="1"/>
  <c r="AC31" i="5" s="1"/>
  <c r="AB31" i="5" s="1"/>
  <c r="AE73" i="5"/>
  <c r="AF73" i="5" s="1"/>
  <c r="AC73" i="5" s="1"/>
  <c r="AB73" i="5" s="1"/>
  <c r="AE66" i="5"/>
  <c r="AF66" i="5" s="1"/>
  <c r="AC66" i="5" s="1"/>
  <c r="AB66" i="5" s="1"/>
  <c r="AE43" i="5"/>
  <c r="AF43" i="5" s="1"/>
  <c r="AC43" i="5" s="1"/>
  <c r="AB43" i="5" s="1"/>
  <c r="AE11" i="5"/>
  <c r="AF11" i="5" s="1"/>
  <c r="AC11" i="5" s="1"/>
  <c r="AB11" i="5" s="1"/>
  <c r="AE52" i="5"/>
  <c r="AF52" i="5" s="1"/>
  <c r="AC52" i="5" s="1"/>
  <c r="AB52" i="5" s="1"/>
  <c r="AE6" i="5"/>
  <c r="AF6" i="5" s="1"/>
  <c r="AC6" i="5" s="1"/>
  <c r="AB6" i="5" s="1"/>
  <c r="AE47" i="5"/>
  <c r="AF47" i="5" s="1"/>
  <c r="AC47" i="5" s="1"/>
  <c r="AB47" i="5" s="1"/>
  <c r="AE33" i="5"/>
  <c r="AF33" i="5" s="1"/>
  <c r="AC33" i="5" s="1"/>
  <c r="AB33" i="5" s="1"/>
  <c r="AE41" i="5"/>
  <c r="AF41" i="5" s="1"/>
  <c r="AC41" i="5" s="1"/>
  <c r="AB41" i="5" s="1"/>
  <c r="AE4" i="5"/>
  <c r="AF4" i="5" s="1"/>
  <c r="AC4" i="5" s="1"/>
  <c r="AB4" i="5" s="1"/>
  <c r="AE21" i="5"/>
  <c r="AF21" i="5" s="1"/>
  <c r="AC21" i="5" s="1"/>
  <c r="AB21" i="5" s="1"/>
  <c r="AE59" i="5"/>
  <c r="AF59" i="5" s="1"/>
  <c r="AC59" i="5" s="1"/>
  <c r="AB59" i="5" s="1"/>
  <c r="AE16" i="5"/>
  <c r="AF16" i="5" s="1"/>
  <c r="AC16" i="5" s="1"/>
  <c r="AB16" i="5" s="1"/>
  <c r="AE69" i="5"/>
  <c r="AF69" i="5" s="1"/>
  <c r="AC69" i="5" s="1"/>
  <c r="AB69" i="5" s="1"/>
  <c r="AE22" i="5"/>
  <c r="AF22" i="5" s="1"/>
  <c r="AC22" i="5" s="1"/>
  <c r="AB22" i="5" s="1"/>
  <c r="AE60" i="5"/>
  <c r="AF60" i="5" s="1"/>
  <c r="AC60" i="5" s="1"/>
  <c r="AB60" i="5" s="1"/>
  <c r="AE25" i="5"/>
  <c r="AF25" i="5" s="1"/>
  <c r="AC25" i="5" s="1"/>
  <c r="AB25" i="5" s="1"/>
  <c r="AE34" i="5"/>
  <c r="AF34" i="5" s="1"/>
  <c r="AC34" i="5" s="1"/>
  <c r="AB34" i="5" s="1"/>
  <c r="AE18" i="5"/>
  <c r="AF18" i="5" s="1"/>
  <c r="AC18" i="5" s="1"/>
  <c r="AB18" i="5" s="1"/>
  <c r="AE13" i="5"/>
  <c r="AF13" i="5" s="1"/>
  <c r="AC13" i="5" s="1"/>
  <c r="AB13" i="5" s="1"/>
  <c r="AE42" i="5"/>
  <c r="AF42" i="5" s="1"/>
  <c r="AC42" i="5" s="1"/>
  <c r="AB42" i="5" s="1"/>
  <c r="AE50" i="5"/>
  <c r="AF50" i="5" s="1"/>
  <c r="AC50" i="5" s="1"/>
  <c r="AB50" i="5" s="1"/>
  <c r="AE55" i="5"/>
  <c r="AF55" i="5" s="1"/>
  <c r="AC55" i="5" s="1"/>
  <c r="AB55" i="5" s="1"/>
  <c r="AE17" i="5"/>
  <c r="AF17" i="5" s="1"/>
  <c r="AC17" i="5" s="1"/>
  <c r="AB17" i="5" s="1"/>
  <c r="AE7" i="5"/>
  <c r="AF7" i="5" s="1"/>
  <c r="AC7" i="5" s="1"/>
  <c r="AB7" i="5" s="1"/>
  <c r="AE20" i="5"/>
  <c r="AF20" i="5" s="1"/>
  <c r="AC20" i="5" s="1"/>
  <c r="AB20" i="5" s="1"/>
  <c r="AE44" i="5"/>
  <c r="AF44" i="5" s="1"/>
  <c r="AC44" i="5" s="1"/>
  <c r="AB44" i="5" s="1"/>
  <c r="AE5" i="5"/>
  <c r="AF5" i="5" s="1"/>
  <c r="AC5" i="5" s="1"/>
  <c r="AB5" i="5" s="1"/>
  <c r="AE36" i="5"/>
  <c r="AF36" i="5" s="1"/>
  <c r="AC36" i="5" s="1"/>
  <c r="AB36" i="5" s="1"/>
  <c r="AE57" i="5"/>
  <c r="AF57" i="5" s="1"/>
  <c r="AC57" i="5" s="1"/>
  <c r="AB57" i="5" s="1"/>
  <c r="AE37" i="5"/>
  <c r="AF37" i="5" s="1"/>
  <c r="AC37" i="5" s="1"/>
  <c r="AB37" i="5" s="1"/>
  <c r="AE58" i="5"/>
  <c r="AF58" i="5" s="1"/>
  <c r="AC58" i="5" s="1"/>
  <c r="AB58" i="5" s="1"/>
  <c r="AE26" i="5"/>
  <c r="AF26" i="5" s="1"/>
  <c r="AC26" i="5" s="1"/>
  <c r="AB26" i="5" s="1"/>
  <c r="AE23" i="5"/>
  <c r="AF23" i="5" s="1"/>
  <c r="AC23" i="5" s="1"/>
  <c r="AB23" i="5" s="1"/>
  <c r="AE15" i="5"/>
  <c r="AF15" i="5" s="1"/>
  <c r="AC15" i="5" s="1"/>
  <c r="AB15" i="5" s="1"/>
  <c r="AE28" i="5"/>
  <c r="AF28" i="5" s="1"/>
  <c r="AC28" i="5" s="1"/>
  <c r="AB28" i="5" s="1"/>
  <c r="AE10" i="5"/>
  <c r="AF10" i="5" s="1"/>
  <c r="AC10" i="5" s="1"/>
  <c r="AB10" i="5" s="1"/>
  <c r="AE29" i="5"/>
  <c r="AF29" i="5" s="1"/>
  <c r="AC29" i="5" s="1"/>
  <c r="AB29" i="5" s="1"/>
  <c r="A100" i="5" l="1" a="1"/>
  <c r="A100" i="5" s="1"/>
  <c r="A29" i="5" a="1"/>
  <c r="A29" i="5" s="1"/>
  <c r="A93" i="5" a="1"/>
  <c r="A93" i="5" s="1"/>
  <c r="E93" i="5" s="1" a="1"/>
  <c r="E93" i="5" s="1"/>
  <c r="F112" i="7" s="1"/>
  <c r="A84" i="5" a="1"/>
  <c r="A84" i="5" s="1"/>
  <c r="I84" i="5" s="1" a="1"/>
  <c r="I84" i="5" s="1"/>
  <c r="A37" i="5" a="1"/>
  <c r="A37" i="5" s="1"/>
  <c r="I37" i="5" s="1" a="1"/>
  <c r="I37" i="5" s="1"/>
  <c r="A96" i="5" a="1"/>
  <c r="A96" i="5" s="1"/>
  <c r="G96" i="5" s="1" a="1"/>
  <c r="G96" i="5" s="1"/>
  <c r="H115" i="7" s="1"/>
  <c r="A110" i="5" a="1"/>
  <c r="A110" i="5" s="1"/>
  <c r="D110" i="5" s="1" a="1"/>
  <c r="D110" i="5" s="1"/>
  <c r="A91" i="5" a="1"/>
  <c r="A91" i="5" s="1"/>
  <c r="A73" i="5" a="1"/>
  <c r="A73" i="5" s="1"/>
  <c r="A31" i="5" a="1"/>
  <c r="A31" i="5" s="1"/>
  <c r="A98" i="5" a="1"/>
  <c r="A98" i="5" s="1"/>
  <c r="E98" i="5" s="1" a="1"/>
  <c r="E98" i="5" s="1"/>
  <c r="F117" i="7" s="1"/>
  <c r="A28" i="5" a="1"/>
  <c r="A28" i="5" s="1"/>
  <c r="J28" i="5" s="1" a="1"/>
  <c r="J28" i="5" s="1"/>
  <c r="L47" i="7" s="1"/>
  <c r="D93" i="5" a="1"/>
  <c r="D93" i="5" s="1"/>
  <c r="E112" i="7" s="1"/>
  <c r="G93" i="5" a="1"/>
  <c r="G93" i="5" s="1"/>
  <c r="H112" i="7" s="1"/>
  <c r="J93" i="5" a="1"/>
  <c r="J93" i="5" s="1"/>
  <c r="L112" i="7" s="1"/>
  <c r="B93" i="5" a="1"/>
  <c r="B93" i="5" s="1"/>
  <c r="C112" i="7" s="1"/>
  <c r="I93" i="5" a="1"/>
  <c r="I93" i="5" s="1"/>
  <c r="G110" i="5" a="1"/>
  <c r="G110" i="5" s="1"/>
  <c r="B110" i="5" a="1"/>
  <c r="B110" i="5" s="1"/>
  <c r="C110" i="5" a="1"/>
  <c r="C110" i="5" s="1"/>
  <c r="K110" i="5" a="1"/>
  <c r="K110" i="5" s="1"/>
  <c r="D84" i="5" a="1"/>
  <c r="D84" i="5" s="1"/>
  <c r="E103" i="7" s="1"/>
  <c r="B84" i="5" a="1"/>
  <c r="B84" i="5" s="1"/>
  <c r="C103" i="7" s="1"/>
  <c r="E84" i="5" a="1"/>
  <c r="E84" i="5" s="1"/>
  <c r="F103" i="7" s="1"/>
  <c r="H37" i="5" a="1"/>
  <c r="H37" i="5" s="1"/>
  <c r="I56" i="7" s="1"/>
  <c r="D37" i="5" a="1"/>
  <c r="D37" i="5" s="1"/>
  <c r="E56" i="7" s="1"/>
  <c r="E37" i="5" a="1"/>
  <c r="E37" i="5" s="1"/>
  <c r="F56" i="7" s="1"/>
  <c r="G37" i="5" a="1"/>
  <c r="G37" i="5" s="1"/>
  <c r="H56" i="7" s="1"/>
  <c r="B37" i="5" a="1"/>
  <c r="B37" i="5" s="1"/>
  <c r="C56" i="7" s="1"/>
  <c r="H96" i="5" a="1"/>
  <c r="H96" i="5" s="1"/>
  <c r="I115" i="7" s="1"/>
  <c r="K96" i="5" a="1"/>
  <c r="K96" i="5" s="1"/>
  <c r="M115" i="7" s="1"/>
  <c r="B96" i="5" a="1"/>
  <c r="B96" i="5" s="1"/>
  <c r="C115" i="7" s="1"/>
  <c r="C96" i="5" a="1"/>
  <c r="C96" i="5" s="1"/>
  <c r="D115" i="7" s="1"/>
  <c r="A86" i="5" a="1"/>
  <c r="A86" i="5" s="1"/>
  <c r="A111" i="5" a="1"/>
  <c r="A111" i="5" s="1"/>
  <c r="A78" i="5" a="1"/>
  <c r="A78" i="5" s="1"/>
  <c r="A65" i="5" a="1"/>
  <c r="A65" i="5" s="1"/>
  <c r="A117" i="5" a="1"/>
  <c r="A117" i="5" s="1"/>
  <c r="A59" i="5" a="1"/>
  <c r="A59" i="5" s="1"/>
  <c r="A48" i="5" a="1"/>
  <c r="A48" i="5" s="1"/>
  <c r="A45" i="5" a="1"/>
  <c r="A45" i="5" s="1"/>
  <c r="A75" i="5" a="1"/>
  <c r="A75" i="5" s="1"/>
  <c r="A61" i="5" a="1"/>
  <c r="A61" i="5" s="1"/>
  <c r="I29" i="5" a="1"/>
  <c r="I29" i="5" s="1"/>
  <c r="G29" i="5" a="1"/>
  <c r="G29" i="5" s="1"/>
  <c r="H48" i="7" s="1"/>
  <c r="H29" i="5" a="1"/>
  <c r="H29" i="5" s="1"/>
  <c r="I48" i="7" s="1"/>
  <c r="J29" i="5" a="1"/>
  <c r="J29" i="5" s="1"/>
  <c r="L48" i="7" s="1"/>
  <c r="D29" i="5" a="1"/>
  <c r="D29" i="5" s="1"/>
  <c r="E48" i="7" s="1"/>
  <c r="F29" i="5" a="1"/>
  <c r="F29" i="5" s="1"/>
  <c r="G48" i="7" s="1"/>
  <c r="B29" i="5" a="1"/>
  <c r="B29" i="5" s="1"/>
  <c r="C48" i="7" s="1"/>
  <c r="C29" i="5" a="1"/>
  <c r="C29" i="5" s="1"/>
  <c r="D48" i="7" s="1"/>
  <c r="E29" i="5" a="1"/>
  <c r="E29" i="5" s="1"/>
  <c r="F48" i="7" s="1"/>
  <c r="K29" i="5" a="1"/>
  <c r="K29" i="5" s="1"/>
  <c r="M48" i="7" s="1"/>
  <c r="A66" i="5" a="1"/>
  <c r="A66" i="5" s="1"/>
  <c r="A53" i="5" a="1"/>
  <c r="A53" i="5" s="1"/>
  <c r="A109" i="5" a="1"/>
  <c r="A109" i="5" s="1"/>
  <c r="A58" i="5" a="1"/>
  <c r="A58" i="5" s="1"/>
  <c r="A97" i="5" a="1"/>
  <c r="A97" i="5" s="1"/>
  <c r="A44" i="5" a="1"/>
  <c r="A44" i="5" s="1"/>
  <c r="A41" i="5" a="1"/>
  <c r="A41" i="5" s="1"/>
  <c r="A24" i="5" a="1"/>
  <c r="A24" i="5" s="1"/>
  <c r="A36" i="5" a="1"/>
  <c r="A36" i="5" s="1"/>
  <c r="A35" i="5" a="1"/>
  <c r="A35" i="5" s="1"/>
  <c r="I98" i="5" a="1"/>
  <c r="I98" i="5" s="1"/>
  <c r="G98" i="5" a="1"/>
  <c r="G98" i="5" s="1"/>
  <c r="H117" i="7" s="1"/>
  <c r="K98" i="5" a="1"/>
  <c r="K98" i="5" s="1"/>
  <c r="M117" i="7" s="1"/>
  <c r="H98" i="5" a="1"/>
  <c r="H98" i="5" s="1"/>
  <c r="I117" i="7" s="1"/>
  <c r="B98" i="5" a="1"/>
  <c r="B98" i="5" s="1"/>
  <c r="C117" i="7" s="1"/>
  <c r="J98" i="5" a="1"/>
  <c r="J98" i="5" s="1"/>
  <c r="L117" i="7" s="1"/>
  <c r="F98" i="5" a="1"/>
  <c r="F98" i="5" s="1"/>
  <c r="G117" i="7" s="1"/>
  <c r="C98" i="5" a="1"/>
  <c r="C98" i="5" s="1"/>
  <c r="D117" i="7" s="1"/>
  <c r="D98" i="5" a="1"/>
  <c r="D98" i="5" s="1"/>
  <c r="E117" i="7" s="1"/>
  <c r="A104" i="5" a="1"/>
  <c r="A104" i="5" s="1"/>
  <c r="A46" i="5" a="1"/>
  <c r="A46" i="5" s="1"/>
  <c r="A42" i="5" a="1"/>
  <c r="A42" i="5" s="1"/>
  <c r="A101" i="5" a="1"/>
  <c r="A101" i="5" s="1"/>
  <c r="A95" i="5" a="1"/>
  <c r="A95" i="5" s="1"/>
  <c r="A67" i="5" a="1"/>
  <c r="A67" i="5" s="1"/>
  <c r="A55" i="5" a="1"/>
  <c r="A55" i="5" s="1"/>
  <c r="A40" i="5" a="1"/>
  <c r="A40" i="5" s="1"/>
  <c r="A108" i="5" a="1"/>
  <c r="A108" i="5" s="1"/>
  <c r="A87" i="5" a="1"/>
  <c r="A87" i="5" s="1"/>
  <c r="A114" i="5" a="1"/>
  <c r="A114" i="5" s="1"/>
  <c r="A115" i="5" a="1"/>
  <c r="A115" i="5" s="1"/>
  <c r="A21" i="5" a="1"/>
  <c r="A21" i="5" s="1"/>
  <c r="A38" i="5" a="1"/>
  <c r="A38" i="5" s="1"/>
  <c r="A63" i="5" a="1"/>
  <c r="A63" i="5" s="1"/>
  <c r="A71" i="5" a="1"/>
  <c r="A71" i="5" s="1"/>
  <c r="A106" i="5" a="1"/>
  <c r="A106" i="5" s="1"/>
  <c r="A64" i="5" a="1"/>
  <c r="A64" i="5" s="1"/>
  <c r="A112" i="5" a="1"/>
  <c r="A112" i="5" s="1"/>
  <c r="A89" i="5" a="1"/>
  <c r="A89" i="5" s="1"/>
  <c r="A105" i="5" a="1"/>
  <c r="A105" i="5" s="1"/>
  <c r="I31" i="5" a="1"/>
  <c r="I31" i="5" s="1"/>
  <c r="G31" i="5" a="1"/>
  <c r="G31" i="5" s="1"/>
  <c r="H50" i="7" s="1"/>
  <c r="H31" i="5" a="1"/>
  <c r="H31" i="5" s="1"/>
  <c r="I50" i="7" s="1"/>
  <c r="E31" i="5" a="1"/>
  <c r="E31" i="5" s="1"/>
  <c r="F50" i="7" s="1"/>
  <c r="D31" i="5" a="1"/>
  <c r="D31" i="5" s="1"/>
  <c r="E50" i="7" s="1"/>
  <c r="F31" i="5" a="1"/>
  <c r="F31" i="5" s="1"/>
  <c r="G50" i="7" s="1"/>
  <c r="B31" i="5" a="1"/>
  <c r="B31" i="5" s="1"/>
  <c r="C50" i="7" s="1"/>
  <c r="J31" i="5" a="1"/>
  <c r="J31" i="5" s="1"/>
  <c r="L50" i="7" s="1"/>
  <c r="K31" i="5" a="1"/>
  <c r="K31" i="5" s="1"/>
  <c r="M50" i="7" s="1"/>
  <c r="C31" i="5" a="1"/>
  <c r="C31" i="5" s="1"/>
  <c r="D50" i="7" s="1"/>
  <c r="A68" i="5" a="1"/>
  <c r="A68" i="5" s="1"/>
  <c r="A57" i="5" a="1"/>
  <c r="A57" i="5" s="1"/>
  <c r="A32" i="5" a="1"/>
  <c r="A32" i="5" s="1"/>
  <c r="A74" i="5" a="1"/>
  <c r="A74" i="5" s="1"/>
  <c r="A102" i="5" a="1"/>
  <c r="A102" i="5" s="1"/>
  <c r="A85" i="5" a="1"/>
  <c r="A85" i="5" s="1"/>
  <c r="A43" i="5" a="1"/>
  <c r="A43" i="5" s="1"/>
  <c r="A116" i="5" a="1"/>
  <c r="A116" i="5" s="1"/>
  <c r="A33" i="5" a="1"/>
  <c r="A33" i="5" s="1"/>
  <c r="A20" i="5" a="1"/>
  <c r="A20" i="5" s="1"/>
  <c r="A94" i="5" a="1"/>
  <c r="A94" i="5" s="1"/>
  <c r="A69" i="5" a="1"/>
  <c r="A69" i="5" s="1"/>
  <c r="A90" i="5" a="1"/>
  <c r="A90" i="5" s="1"/>
  <c r="A49" i="5" a="1"/>
  <c r="A49" i="5" s="1"/>
  <c r="K91" i="5" a="1"/>
  <c r="K91" i="5" s="1"/>
  <c r="M110" i="7" s="1"/>
  <c r="I91" i="5" a="1"/>
  <c r="I91" i="5" s="1"/>
  <c r="B91" i="5" a="1"/>
  <c r="B91" i="5" s="1"/>
  <c r="C110" i="7" s="1"/>
  <c r="E91" i="5" a="1"/>
  <c r="E91" i="5" s="1"/>
  <c r="F110" i="7" s="1"/>
  <c r="J91" i="5" a="1"/>
  <c r="J91" i="5" s="1"/>
  <c r="L110" i="7" s="1"/>
  <c r="F91" i="5" a="1"/>
  <c r="F91" i="5" s="1"/>
  <c r="G110" i="7" s="1"/>
  <c r="C91" i="5" a="1"/>
  <c r="C91" i="5" s="1"/>
  <c r="D110" i="7" s="1"/>
  <c r="G91" i="5" a="1"/>
  <c r="G91" i="5" s="1"/>
  <c r="H110" i="7" s="1"/>
  <c r="H91" i="5" a="1"/>
  <c r="H91" i="5" s="1"/>
  <c r="I110" i="7" s="1"/>
  <c r="D91" i="5" a="1"/>
  <c r="D91" i="5" s="1"/>
  <c r="E110" i="7" s="1"/>
  <c r="A47" i="5" a="1"/>
  <c r="A47" i="5" s="1"/>
  <c r="A82" i="5" a="1"/>
  <c r="A82" i="5" s="1"/>
  <c r="A62" i="5" a="1"/>
  <c r="A62" i="5" s="1"/>
  <c r="A34" i="5" a="1"/>
  <c r="A34" i="5" s="1"/>
  <c r="A39" i="5" a="1"/>
  <c r="A39" i="5" s="1"/>
  <c r="A92" i="5" a="1"/>
  <c r="A92" i="5" s="1"/>
  <c r="A27" i="5" a="1"/>
  <c r="A27" i="5" s="1"/>
  <c r="A30" i="5" a="1"/>
  <c r="A30" i="5" s="1"/>
  <c r="A103" i="5" a="1"/>
  <c r="A103" i="5" s="1"/>
  <c r="A26" i="5" a="1"/>
  <c r="A26" i="5" s="1"/>
  <c r="A22" i="5" a="1"/>
  <c r="A22" i="5" s="1"/>
  <c r="A70" i="5" a="1"/>
  <c r="A70" i="5" s="1"/>
  <c r="A107" i="5" a="1"/>
  <c r="A107" i="5" s="1"/>
  <c r="G73" i="5" a="1"/>
  <c r="G73" i="5" s="1"/>
  <c r="H92" i="7" s="1"/>
  <c r="H73" i="5" a="1"/>
  <c r="H73" i="5" s="1"/>
  <c r="I92" i="7" s="1"/>
  <c r="K73" i="5" a="1"/>
  <c r="K73" i="5" s="1"/>
  <c r="M92" i="7" s="1"/>
  <c r="C73" i="5" a="1"/>
  <c r="C73" i="5" s="1"/>
  <c r="D92" i="7" s="1"/>
  <c r="D73" i="5" a="1"/>
  <c r="D73" i="5" s="1"/>
  <c r="E92" i="7" s="1"/>
  <c r="J73" i="5" a="1"/>
  <c r="J73" i="5" s="1"/>
  <c r="L92" i="7" s="1"/>
  <c r="E73" i="5" a="1"/>
  <c r="E73" i="5" s="1"/>
  <c r="F92" i="7" s="1"/>
  <c r="I73" i="5" a="1"/>
  <c r="I73" i="5" s="1"/>
  <c r="B73" i="5" a="1"/>
  <c r="B73" i="5" s="1"/>
  <c r="C92" i="7" s="1"/>
  <c r="F73" i="5" a="1"/>
  <c r="F73" i="5" s="1"/>
  <c r="G92" i="7" s="1"/>
  <c r="A80" i="5" a="1"/>
  <c r="A80" i="5" s="1"/>
  <c r="A25" i="5" a="1"/>
  <c r="A25" i="5" s="1"/>
  <c r="A50" i="5" a="1"/>
  <c r="A50" i="5" s="1"/>
  <c r="A72" i="5" a="1"/>
  <c r="A72" i="5" s="1"/>
  <c r="A113" i="5" a="1"/>
  <c r="A113" i="5" s="1"/>
  <c r="A54" i="5" a="1"/>
  <c r="A54" i="5" s="1"/>
  <c r="A83" i="5" a="1"/>
  <c r="A83" i="5" s="1"/>
  <c r="A23" i="5" a="1"/>
  <c r="A23" i="5" s="1"/>
  <c r="A52" i="5" a="1"/>
  <c r="A52" i="5" s="1"/>
  <c r="A60" i="5" a="1"/>
  <c r="A60" i="5" s="1"/>
  <c r="A99" i="5" a="1"/>
  <c r="A99" i="5" s="1"/>
  <c r="A81" i="5" a="1"/>
  <c r="A81" i="5" s="1"/>
  <c r="I100" i="5" a="1"/>
  <c r="I100" i="5" s="1"/>
  <c r="K100" i="5" a="1"/>
  <c r="K100" i="5" s="1"/>
  <c r="M119" i="7" s="1"/>
  <c r="G100" i="5" a="1"/>
  <c r="G100" i="5" s="1"/>
  <c r="H119" i="7" s="1"/>
  <c r="C100" i="5" a="1"/>
  <c r="C100" i="5" s="1"/>
  <c r="D119" i="7" s="1"/>
  <c r="D100" i="5" a="1"/>
  <c r="D100" i="5" s="1"/>
  <c r="E119" i="7" s="1"/>
  <c r="J100" i="5" a="1"/>
  <c r="J100" i="5" s="1"/>
  <c r="L119" i="7" s="1"/>
  <c r="E100" i="5" a="1"/>
  <c r="E100" i="5" s="1"/>
  <c r="F119" i="7" s="1"/>
  <c r="H100" i="5" a="1"/>
  <c r="H100" i="5" s="1"/>
  <c r="I119" i="7" s="1"/>
  <c r="B100" i="5" a="1"/>
  <c r="B100" i="5" s="1"/>
  <c r="C119" i="7" s="1"/>
  <c r="F100" i="5" a="1"/>
  <c r="F100" i="5" s="1"/>
  <c r="G119" i="7" s="1"/>
  <c r="A76" i="5" a="1"/>
  <c r="A76" i="5" s="1"/>
  <c r="A51" i="5" a="1"/>
  <c r="A51" i="5" s="1"/>
  <c r="A88" i="5" a="1"/>
  <c r="A88" i="5" s="1"/>
  <c r="A77" i="5" a="1"/>
  <c r="A77" i="5" s="1"/>
  <c r="A79" i="5" a="1"/>
  <c r="A79" i="5" s="1"/>
  <c r="A56" i="5" a="1"/>
  <c r="A56" i="5" s="1"/>
  <c r="K37" i="5" l="1" a="1"/>
  <c r="K37" i="5" s="1"/>
  <c r="M56" i="7" s="1"/>
  <c r="J96" i="5" a="1"/>
  <c r="J96" i="5" s="1"/>
  <c r="L115" i="7" s="1"/>
  <c r="F110" i="5" a="1"/>
  <c r="F110" i="5" s="1"/>
  <c r="K93" i="5" a="1"/>
  <c r="K93" i="5" s="1"/>
  <c r="M112" i="7" s="1"/>
  <c r="J84" i="5" a="1"/>
  <c r="J84" i="5" s="1"/>
  <c r="L103" i="7" s="1"/>
  <c r="C93" i="5" a="1"/>
  <c r="C93" i="5" s="1"/>
  <c r="D112" i="7" s="1"/>
  <c r="F96" i="5" a="1"/>
  <c r="F96" i="5" s="1"/>
  <c r="G115" i="7" s="1"/>
  <c r="C84" i="5" a="1"/>
  <c r="C84" i="5" s="1"/>
  <c r="D103" i="7" s="1"/>
  <c r="F93" i="5" a="1"/>
  <c r="F93" i="5" s="1"/>
  <c r="G112" i="7" s="1"/>
  <c r="H93" i="5" a="1"/>
  <c r="H93" i="5" s="1"/>
  <c r="I112" i="7" s="1"/>
  <c r="I96" i="5" a="1"/>
  <c r="I96" i="5" s="1"/>
  <c r="J110" i="5" a="1"/>
  <c r="J110" i="5" s="1"/>
  <c r="K84" i="5" a="1"/>
  <c r="K84" i="5" s="1"/>
  <c r="M103" i="7" s="1"/>
  <c r="E96" i="5" a="1"/>
  <c r="E96" i="5" s="1"/>
  <c r="F115" i="7" s="1"/>
  <c r="H84" i="5" a="1"/>
  <c r="H84" i="5" s="1"/>
  <c r="I103" i="7" s="1"/>
  <c r="G84" i="5" a="1"/>
  <c r="G84" i="5" s="1"/>
  <c r="H103" i="7" s="1"/>
  <c r="F28" i="5" a="1"/>
  <c r="F28" i="5" s="1"/>
  <c r="G47" i="7" s="1"/>
  <c r="D96" i="5" a="1"/>
  <c r="D96" i="5" s="1"/>
  <c r="E115" i="7" s="1"/>
  <c r="I110" i="5" a="1"/>
  <c r="I110" i="5" s="1"/>
  <c r="H28" i="5" a="1"/>
  <c r="H28" i="5" s="1"/>
  <c r="I47" i="7" s="1"/>
  <c r="C28" i="5" a="1"/>
  <c r="C28" i="5" s="1"/>
  <c r="D47" i="7" s="1"/>
  <c r="G28" i="5" a="1"/>
  <c r="G28" i="5" s="1"/>
  <c r="H47" i="7" s="1"/>
  <c r="K28" i="5" a="1"/>
  <c r="K28" i="5" s="1"/>
  <c r="M47" i="7" s="1"/>
  <c r="I28" i="5" a="1"/>
  <c r="I28" i="5" s="1"/>
  <c r="J37" i="5" a="1"/>
  <c r="J37" i="5" s="1"/>
  <c r="L56" i="7" s="1"/>
  <c r="F84" i="5" a="1"/>
  <c r="F84" i="5" s="1"/>
  <c r="G103" i="7" s="1"/>
  <c r="E28" i="5" a="1"/>
  <c r="E28" i="5" s="1"/>
  <c r="F47" i="7" s="1"/>
  <c r="E110" i="5" a="1"/>
  <c r="E110" i="5" s="1"/>
  <c r="H110" i="5" a="1"/>
  <c r="H110" i="5" s="1"/>
  <c r="F37" i="5" a="1"/>
  <c r="F37" i="5" s="1"/>
  <c r="G56" i="7" s="1"/>
  <c r="B28" i="5" a="1"/>
  <c r="B28" i="5" s="1"/>
  <c r="C47" i="7" s="1"/>
  <c r="C37" i="5" a="1"/>
  <c r="C37" i="5" s="1"/>
  <c r="D56" i="7" s="1"/>
  <c r="D28" i="5" a="1"/>
  <c r="D28" i="5" s="1"/>
  <c r="E47" i="7" s="1"/>
  <c r="H83" i="5" a="1"/>
  <c r="H83" i="5" s="1"/>
  <c r="I102" i="7" s="1"/>
  <c r="K83" i="5" a="1"/>
  <c r="K83" i="5" s="1"/>
  <c r="M102" i="7" s="1"/>
  <c r="B83" i="5" a="1"/>
  <c r="B83" i="5" s="1"/>
  <c r="C102" i="7" s="1"/>
  <c r="E83" i="5" a="1"/>
  <c r="E83" i="5" s="1"/>
  <c r="F102" i="7" s="1"/>
  <c r="J83" i="5" a="1"/>
  <c r="J83" i="5" s="1"/>
  <c r="L102" i="7" s="1"/>
  <c r="D83" i="5" a="1"/>
  <c r="D83" i="5" s="1"/>
  <c r="E102" i="7" s="1"/>
  <c r="I83" i="5" a="1"/>
  <c r="I83" i="5" s="1"/>
  <c r="G83" i="5" a="1"/>
  <c r="G83" i="5" s="1"/>
  <c r="H102" i="7" s="1"/>
  <c r="F83" i="5" a="1"/>
  <c r="F83" i="5" s="1"/>
  <c r="G102" i="7" s="1"/>
  <c r="C83" i="5" a="1"/>
  <c r="C83" i="5" s="1"/>
  <c r="D102" i="7" s="1"/>
  <c r="I39" i="5" a="1"/>
  <c r="I39" i="5" s="1"/>
  <c r="H39" i="5" a="1"/>
  <c r="H39" i="5" s="1"/>
  <c r="I58" i="7" s="1"/>
  <c r="E39" i="5" a="1"/>
  <c r="E39" i="5" s="1"/>
  <c r="F58" i="7" s="1"/>
  <c r="D39" i="5" a="1"/>
  <c r="D39" i="5" s="1"/>
  <c r="E58" i="7" s="1"/>
  <c r="B39" i="5" a="1"/>
  <c r="B39" i="5" s="1"/>
  <c r="C58" i="7" s="1"/>
  <c r="G39" i="5" a="1"/>
  <c r="G39" i="5" s="1"/>
  <c r="H58" i="7" s="1"/>
  <c r="J39" i="5" a="1"/>
  <c r="J39" i="5" s="1"/>
  <c r="L58" i="7" s="1"/>
  <c r="K39" i="5" a="1"/>
  <c r="K39" i="5" s="1"/>
  <c r="M58" i="7" s="1"/>
  <c r="C39" i="5" a="1"/>
  <c r="C39" i="5" s="1"/>
  <c r="D58" i="7" s="1"/>
  <c r="F39" i="5" a="1"/>
  <c r="F39" i="5" s="1"/>
  <c r="G58" i="7" s="1"/>
  <c r="I101" i="5" a="1"/>
  <c r="I101" i="5" s="1"/>
  <c r="K101" i="5" a="1"/>
  <c r="K101" i="5" s="1"/>
  <c r="M120" i="7" s="1"/>
  <c r="G101" i="5" a="1"/>
  <c r="G101" i="5" s="1"/>
  <c r="H120" i="7" s="1"/>
  <c r="H101" i="5" a="1"/>
  <c r="H101" i="5" s="1"/>
  <c r="I120" i="7" s="1"/>
  <c r="B101" i="5" a="1"/>
  <c r="B101" i="5" s="1"/>
  <c r="C120" i="7" s="1"/>
  <c r="F101" i="5" a="1"/>
  <c r="F101" i="5" s="1"/>
  <c r="G120" i="7" s="1"/>
  <c r="C101" i="5" a="1"/>
  <c r="C101" i="5" s="1"/>
  <c r="D120" i="7" s="1"/>
  <c r="D101" i="5" a="1"/>
  <c r="D101" i="5" s="1"/>
  <c r="E120" i="7" s="1"/>
  <c r="E101" i="5" a="1"/>
  <c r="E101" i="5" s="1"/>
  <c r="F120" i="7" s="1"/>
  <c r="J101" i="5" a="1"/>
  <c r="J101" i="5" s="1"/>
  <c r="L120" i="7" s="1"/>
  <c r="K70" i="5" a="1"/>
  <c r="K70" i="5" s="1"/>
  <c r="M89" i="7" s="1"/>
  <c r="I70" i="5" a="1"/>
  <c r="I70" i="5" s="1"/>
  <c r="F70" i="5" a="1"/>
  <c r="F70" i="5" s="1"/>
  <c r="G89" i="7" s="1"/>
  <c r="G70" i="5" a="1"/>
  <c r="G70" i="5" s="1"/>
  <c r="H89" i="7" s="1"/>
  <c r="C70" i="5" a="1"/>
  <c r="C70" i="5" s="1"/>
  <c r="D89" i="7" s="1"/>
  <c r="H70" i="5" a="1"/>
  <c r="H70" i="5" s="1"/>
  <c r="I89" i="7" s="1"/>
  <c r="D70" i="5" a="1"/>
  <c r="D70" i="5" s="1"/>
  <c r="E89" i="7" s="1"/>
  <c r="J70" i="5" a="1"/>
  <c r="J70" i="5" s="1"/>
  <c r="L89" i="7" s="1"/>
  <c r="E70" i="5" a="1"/>
  <c r="E70" i="5" s="1"/>
  <c r="F89" i="7" s="1"/>
  <c r="B70" i="5" a="1"/>
  <c r="B70" i="5" s="1"/>
  <c r="C89" i="7" s="1"/>
  <c r="H34" i="5" a="1"/>
  <c r="H34" i="5" s="1"/>
  <c r="I53" i="7" s="1"/>
  <c r="I34" i="5" a="1"/>
  <c r="I34" i="5" s="1"/>
  <c r="G34" i="5" a="1"/>
  <c r="G34" i="5" s="1"/>
  <c r="H53" i="7" s="1"/>
  <c r="B34" i="5" a="1"/>
  <c r="B34" i="5" s="1"/>
  <c r="C53" i="7" s="1"/>
  <c r="F34" i="5" a="1"/>
  <c r="F34" i="5" s="1"/>
  <c r="G53" i="7" s="1"/>
  <c r="J34" i="5" a="1"/>
  <c r="J34" i="5" s="1"/>
  <c r="L53" i="7" s="1"/>
  <c r="C34" i="5" a="1"/>
  <c r="C34" i="5" s="1"/>
  <c r="D53" i="7" s="1"/>
  <c r="D34" i="5" a="1"/>
  <c r="D34" i="5" s="1"/>
  <c r="E53" i="7" s="1"/>
  <c r="E34" i="5" a="1"/>
  <c r="E34" i="5" s="1"/>
  <c r="F53" i="7" s="1"/>
  <c r="K34" i="5" a="1"/>
  <c r="K34" i="5" s="1"/>
  <c r="M53" i="7" s="1"/>
  <c r="I69" i="5" a="1"/>
  <c r="I69" i="5" s="1"/>
  <c r="K69" i="5" a="1"/>
  <c r="K69" i="5" s="1"/>
  <c r="M88" i="7" s="1"/>
  <c r="G69" i="5" a="1"/>
  <c r="G69" i="5" s="1"/>
  <c r="H88" i="7" s="1"/>
  <c r="C69" i="5" a="1"/>
  <c r="C69" i="5" s="1"/>
  <c r="D88" i="7" s="1"/>
  <c r="F69" i="5" a="1"/>
  <c r="F69" i="5" s="1"/>
  <c r="G88" i="7" s="1"/>
  <c r="H69" i="5" a="1"/>
  <c r="H69" i="5" s="1"/>
  <c r="I88" i="7" s="1"/>
  <c r="D69" i="5" a="1"/>
  <c r="D69" i="5" s="1"/>
  <c r="E88" i="7" s="1"/>
  <c r="J69" i="5" a="1"/>
  <c r="J69" i="5" s="1"/>
  <c r="L88" i="7" s="1"/>
  <c r="E69" i="5" a="1"/>
  <c r="E69" i="5" s="1"/>
  <c r="F88" i="7" s="1"/>
  <c r="B69" i="5" a="1"/>
  <c r="B69" i="5" s="1"/>
  <c r="C88" i="7" s="1"/>
  <c r="G74" i="5" a="1"/>
  <c r="G74" i="5" s="1"/>
  <c r="H93" i="7" s="1"/>
  <c r="H74" i="5" a="1"/>
  <c r="H74" i="5" s="1"/>
  <c r="I93" i="7" s="1"/>
  <c r="K74" i="5" a="1"/>
  <c r="K74" i="5" s="1"/>
  <c r="M93" i="7" s="1"/>
  <c r="I74" i="5" a="1"/>
  <c r="I74" i="5" s="1"/>
  <c r="B74" i="5" a="1"/>
  <c r="B74" i="5" s="1"/>
  <c r="C93" i="7" s="1"/>
  <c r="F74" i="5" a="1"/>
  <c r="F74" i="5" s="1"/>
  <c r="G93" i="7" s="1"/>
  <c r="C74" i="5" a="1"/>
  <c r="C74" i="5" s="1"/>
  <c r="D93" i="7" s="1"/>
  <c r="D74" i="5" a="1"/>
  <c r="D74" i="5" s="1"/>
  <c r="E93" i="7" s="1"/>
  <c r="J74" i="5" a="1"/>
  <c r="J74" i="5" s="1"/>
  <c r="L93" i="7" s="1"/>
  <c r="E74" i="5" a="1"/>
  <c r="E74" i="5" s="1"/>
  <c r="F93" i="7" s="1"/>
  <c r="I112" i="5" a="1"/>
  <c r="I112" i="5" s="1"/>
  <c r="F112" i="5" a="1"/>
  <c r="F112" i="5" s="1"/>
  <c r="H112" i="5" a="1"/>
  <c r="H112" i="5" s="1"/>
  <c r="B112" i="5" a="1"/>
  <c r="B112" i="5" s="1"/>
  <c r="J112" i="5" a="1"/>
  <c r="J112" i="5" s="1"/>
  <c r="C112" i="5" a="1"/>
  <c r="C112" i="5" s="1"/>
  <c r="K112" i="5" a="1"/>
  <c r="K112" i="5" s="1"/>
  <c r="G112" i="5" a="1"/>
  <c r="G112" i="5" s="1"/>
  <c r="E112" i="5" a="1"/>
  <c r="E112" i="5" s="1"/>
  <c r="D112" i="5" a="1"/>
  <c r="D112" i="5" s="1"/>
  <c r="I114" i="5" a="1"/>
  <c r="I114" i="5" s="1"/>
  <c r="F114" i="5" a="1"/>
  <c r="F114" i="5" s="1"/>
  <c r="G114" i="5" a="1"/>
  <c r="G114" i="5" s="1"/>
  <c r="B114" i="5" a="1"/>
  <c r="B114" i="5" s="1"/>
  <c r="J114" i="5" a="1"/>
  <c r="J114" i="5" s="1"/>
  <c r="H114" i="5" a="1"/>
  <c r="H114" i="5" s="1"/>
  <c r="C114" i="5" a="1"/>
  <c r="C114" i="5" s="1"/>
  <c r="K114" i="5" a="1"/>
  <c r="K114" i="5" s="1"/>
  <c r="E114" i="5" a="1"/>
  <c r="E114" i="5" s="1"/>
  <c r="D114" i="5" a="1"/>
  <c r="D114" i="5" s="1"/>
  <c r="I42" i="5" a="1"/>
  <c r="I42" i="5" s="1"/>
  <c r="G42" i="5" a="1"/>
  <c r="G42" i="5" s="1"/>
  <c r="H61" i="7" s="1"/>
  <c r="H42" i="5" a="1"/>
  <c r="H42" i="5" s="1"/>
  <c r="I61" i="7" s="1"/>
  <c r="B42" i="5" a="1"/>
  <c r="B42" i="5" s="1"/>
  <c r="C61" i="7" s="1"/>
  <c r="C42" i="5" a="1"/>
  <c r="C42" i="5" s="1"/>
  <c r="D61" i="7" s="1"/>
  <c r="J42" i="5" a="1"/>
  <c r="J42" i="5" s="1"/>
  <c r="L61" i="7" s="1"/>
  <c r="E42" i="5" a="1"/>
  <c r="E42" i="5" s="1"/>
  <c r="F61" i="7" s="1"/>
  <c r="D42" i="5" a="1"/>
  <c r="D42" i="5" s="1"/>
  <c r="E61" i="7" s="1"/>
  <c r="K42" i="5" a="1"/>
  <c r="K42" i="5" s="1"/>
  <c r="M61" i="7" s="1"/>
  <c r="F42" i="5" a="1"/>
  <c r="F42" i="5" s="1"/>
  <c r="G61" i="7" s="1"/>
  <c r="I41" i="5" a="1"/>
  <c r="I41" i="5" s="1"/>
  <c r="G41" i="5" a="1"/>
  <c r="G41" i="5" s="1"/>
  <c r="H60" i="7" s="1"/>
  <c r="H41" i="5" a="1"/>
  <c r="H41" i="5" s="1"/>
  <c r="I60" i="7" s="1"/>
  <c r="E41" i="5" a="1"/>
  <c r="E41" i="5" s="1"/>
  <c r="F60" i="7" s="1"/>
  <c r="J41" i="5" a="1"/>
  <c r="J41" i="5" s="1"/>
  <c r="L60" i="7" s="1"/>
  <c r="D41" i="5" a="1"/>
  <c r="D41" i="5" s="1"/>
  <c r="E60" i="7" s="1"/>
  <c r="F41" i="5" a="1"/>
  <c r="F41" i="5" s="1"/>
  <c r="G60" i="7" s="1"/>
  <c r="C41" i="5" a="1"/>
  <c r="C41" i="5" s="1"/>
  <c r="D60" i="7" s="1"/>
  <c r="K41" i="5" a="1"/>
  <c r="K41" i="5" s="1"/>
  <c r="M60" i="7" s="1"/>
  <c r="B41" i="5" a="1"/>
  <c r="B41" i="5" s="1"/>
  <c r="C60" i="7" s="1"/>
  <c r="L29" i="5"/>
  <c r="K48" i="7" s="1"/>
  <c r="J48" i="7"/>
  <c r="I78" i="5" a="1"/>
  <c r="I78" i="5" s="1"/>
  <c r="K78" i="5" a="1"/>
  <c r="K78" i="5" s="1"/>
  <c r="M97" i="7" s="1"/>
  <c r="G78" i="5" a="1"/>
  <c r="G78" i="5" s="1"/>
  <c r="H97" i="7" s="1"/>
  <c r="H78" i="5" a="1"/>
  <c r="H78" i="5" s="1"/>
  <c r="I97" i="7" s="1"/>
  <c r="E78" i="5" a="1"/>
  <c r="E78" i="5" s="1"/>
  <c r="F97" i="7" s="1"/>
  <c r="B78" i="5" a="1"/>
  <c r="B78" i="5" s="1"/>
  <c r="C97" i="7" s="1"/>
  <c r="F78" i="5" a="1"/>
  <c r="F78" i="5" s="1"/>
  <c r="G97" i="7" s="1"/>
  <c r="C78" i="5" a="1"/>
  <c r="C78" i="5" s="1"/>
  <c r="D97" i="7" s="1"/>
  <c r="D78" i="5" a="1"/>
  <c r="D78" i="5" s="1"/>
  <c r="E97" i="7" s="1"/>
  <c r="J78" i="5" a="1"/>
  <c r="J78" i="5" s="1"/>
  <c r="L97" i="7" s="1"/>
  <c r="H92" i="5" a="1"/>
  <c r="H92" i="5" s="1"/>
  <c r="I111" i="7" s="1"/>
  <c r="K92" i="5" a="1"/>
  <c r="K92" i="5" s="1"/>
  <c r="M111" i="7" s="1"/>
  <c r="I92" i="5" a="1"/>
  <c r="I92" i="5" s="1"/>
  <c r="C92" i="5" a="1"/>
  <c r="C92" i="5" s="1"/>
  <c r="D111" i="7" s="1"/>
  <c r="F92" i="5" a="1"/>
  <c r="F92" i="5" s="1"/>
  <c r="G111" i="7" s="1"/>
  <c r="E92" i="5" a="1"/>
  <c r="E92" i="5" s="1"/>
  <c r="F111" i="7" s="1"/>
  <c r="B92" i="5" a="1"/>
  <c r="B92" i="5" s="1"/>
  <c r="C111" i="7" s="1"/>
  <c r="G92" i="5" a="1"/>
  <c r="G92" i="5" s="1"/>
  <c r="H111" i="7" s="1"/>
  <c r="D92" i="5" a="1"/>
  <c r="D92" i="5" s="1"/>
  <c r="E111" i="7" s="1"/>
  <c r="J92" i="5" a="1"/>
  <c r="J92" i="5" s="1"/>
  <c r="L111" i="7" s="1"/>
  <c r="I90" i="5" a="1"/>
  <c r="I90" i="5" s="1"/>
  <c r="K90" i="5" a="1"/>
  <c r="K90" i="5" s="1"/>
  <c r="M109" i="7" s="1"/>
  <c r="D90" i="5" a="1"/>
  <c r="D90" i="5" s="1"/>
  <c r="E109" i="7" s="1"/>
  <c r="H90" i="5" a="1"/>
  <c r="H90" i="5" s="1"/>
  <c r="I109" i="7" s="1"/>
  <c r="J90" i="5" a="1"/>
  <c r="J90" i="5" s="1"/>
  <c r="L109" i="7" s="1"/>
  <c r="E90" i="5" a="1"/>
  <c r="E90" i="5" s="1"/>
  <c r="F109" i="7" s="1"/>
  <c r="B90" i="5" a="1"/>
  <c r="B90" i="5" s="1"/>
  <c r="C109" i="7" s="1"/>
  <c r="G90" i="5" a="1"/>
  <c r="G90" i="5" s="1"/>
  <c r="H109" i="7" s="1"/>
  <c r="C90" i="5" a="1"/>
  <c r="C90" i="5" s="1"/>
  <c r="D109" i="7" s="1"/>
  <c r="F90" i="5" a="1"/>
  <c r="F90" i="5" s="1"/>
  <c r="G109" i="7" s="1"/>
  <c r="I65" i="5" a="1"/>
  <c r="I65" i="5" s="1"/>
  <c r="G65" i="5" a="1"/>
  <c r="G65" i="5" s="1"/>
  <c r="H84" i="7" s="1"/>
  <c r="H65" i="5" a="1"/>
  <c r="H65" i="5" s="1"/>
  <c r="I84" i="7" s="1"/>
  <c r="K65" i="5" a="1"/>
  <c r="K65" i="5" s="1"/>
  <c r="M84" i="7" s="1"/>
  <c r="F65" i="5" a="1"/>
  <c r="F65" i="5" s="1"/>
  <c r="G84" i="7" s="1"/>
  <c r="B65" i="5" a="1"/>
  <c r="B65" i="5" s="1"/>
  <c r="C84" i="7" s="1"/>
  <c r="J65" i="5" a="1"/>
  <c r="J65" i="5" s="1"/>
  <c r="L84" i="7" s="1"/>
  <c r="C65" i="5" a="1"/>
  <c r="C65" i="5" s="1"/>
  <c r="D84" i="7" s="1"/>
  <c r="D65" i="5" a="1"/>
  <c r="D65" i="5" s="1"/>
  <c r="E84" i="7" s="1"/>
  <c r="E65" i="5" a="1"/>
  <c r="E65" i="5" s="1"/>
  <c r="F84" i="7" s="1"/>
  <c r="H72" i="5" a="1"/>
  <c r="H72" i="5" s="1"/>
  <c r="I91" i="7" s="1"/>
  <c r="K72" i="5" a="1"/>
  <c r="K72" i="5" s="1"/>
  <c r="M91" i="7" s="1"/>
  <c r="I72" i="5" a="1"/>
  <c r="I72" i="5" s="1"/>
  <c r="J72" i="5" a="1"/>
  <c r="J72" i="5" s="1"/>
  <c r="L91" i="7" s="1"/>
  <c r="E72" i="5" a="1"/>
  <c r="E72" i="5" s="1"/>
  <c r="F91" i="7" s="1"/>
  <c r="B72" i="5" a="1"/>
  <c r="B72" i="5" s="1"/>
  <c r="C91" i="7" s="1"/>
  <c r="G72" i="5" a="1"/>
  <c r="G72" i="5" s="1"/>
  <c r="H91" i="7" s="1"/>
  <c r="F72" i="5" a="1"/>
  <c r="F72" i="5" s="1"/>
  <c r="G91" i="7" s="1"/>
  <c r="C72" i="5" a="1"/>
  <c r="C72" i="5" s="1"/>
  <c r="D91" i="7" s="1"/>
  <c r="D72" i="5" a="1"/>
  <c r="D72" i="5" s="1"/>
  <c r="E91" i="7" s="1"/>
  <c r="G62" i="5" a="1"/>
  <c r="G62" i="5" s="1"/>
  <c r="H81" i="7" s="1"/>
  <c r="H62" i="5" a="1"/>
  <c r="H62" i="5" s="1"/>
  <c r="I81" i="7" s="1"/>
  <c r="I62" i="5" a="1"/>
  <c r="I62" i="5" s="1"/>
  <c r="B62" i="5" a="1"/>
  <c r="B62" i="5" s="1"/>
  <c r="C81" i="7" s="1"/>
  <c r="E62" i="5" a="1"/>
  <c r="E62" i="5" s="1"/>
  <c r="F81" i="7" s="1"/>
  <c r="F62" i="5" a="1"/>
  <c r="F62" i="5" s="1"/>
  <c r="G81" i="7" s="1"/>
  <c r="J62" i="5" a="1"/>
  <c r="J62" i="5" s="1"/>
  <c r="L81" i="7" s="1"/>
  <c r="C62" i="5" a="1"/>
  <c r="C62" i="5" s="1"/>
  <c r="D81" i="7" s="1"/>
  <c r="K62" i="5" a="1"/>
  <c r="K62" i="5" s="1"/>
  <c r="M81" i="7" s="1"/>
  <c r="D62" i="5" a="1"/>
  <c r="D62" i="5" s="1"/>
  <c r="E81" i="7" s="1"/>
  <c r="G94" i="5" a="1"/>
  <c r="G94" i="5" s="1"/>
  <c r="H113" i="7" s="1"/>
  <c r="H94" i="5" a="1"/>
  <c r="H94" i="5" s="1"/>
  <c r="I113" i="7" s="1"/>
  <c r="K94" i="5" a="1"/>
  <c r="K94" i="5" s="1"/>
  <c r="M113" i="7" s="1"/>
  <c r="C94" i="5" a="1"/>
  <c r="C94" i="5" s="1"/>
  <c r="D113" i="7" s="1"/>
  <c r="I94" i="5" a="1"/>
  <c r="I94" i="5" s="1"/>
  <c r="D94" i="5" a="1"/>
  <c r="D94" i="5" s="1"/>
  <c r="E113" i="7" s="1"/>
  <c r="J94" i="5" a="1"/>
  <c r="J94" i="5" s="1"/>
  <c r="L113" i="7" s="1"/>
  <c r="E94" i="5" a="1"/>
  <c r="E94" i="5" s="1"/>
  <c r="F113" i="7" s="1"/>
  <c r="F94" i="5" a="1"/>
  <c r="F94" i="5" s="1"/>
  <c r="G113" i="7" s="1"/>
  <c r="B94" i="5" a="1"/>
  <c r="B94" i="5" s="1"/>
  <c r="C113" i="7" s="1"/>
  <c r="I32" i="5" a="1"/>
  <c r="I32" i="5" s="1"/>
  <c r="G32" i="5" a="1"/>
  <c r="G32" i="5" s="1"/>
  <c r="H51" i="7" s="1"/>
  <c r="H32" i="5" a="1"/>
  <c r="H32" i="5" s="1"/>
  <c r="I51" i="7" s="1"/>
  <c r="J32" i="5" a="1"/>
  <c r="J32" i="5" s="1"/>
  <c r="L51" i="7" s="1"/>
  <c r="E32" i="5" a="1"/>
  <c r="E32" i="5" s="1"/>
  <c r="F51" i="7" s="1"/>
  <c r="D32" i="5" a="1"/>
  <c r="D32" i="5" s="1"/>
  <c r="E51" i="7" s="1"/>
  <c r="B32" i="5" a="1"/>
  <c r="B32" i="5" s="1"/>
  <c r="C51" i="7" s="1"/>
  <c r="K32" i="5" a="1"/>
  <c r="K32" i="5" s="1"/>
  <c r="M51" i="7" s="1"/>
  <c r="F32" i="5" a="1"/>
  <c r="F32" i="5" s="1"/>
  <c r="G51" i="7" s="1"/>
  <c r="C32" i="5" a="1"/>
  <c r="C32" i="5" s="1"/>
  <c r="D51" i="7" s="1"/>
  <c r="G64" i="5" a="1"/>
  <c r="G64" i="5" s="1"/>
  <c r="H83" i="7" s="1"/>
  <c r="H64" i="5" a="1"/>
  <c r="H64" i="5" s="1"/>
  <c r="I83" i="7" s="1"/>
  <c r="I64" i="5" a="1"/>
  <c r="I64" i="5" s="1"/>
  <c r="F64" i="5" a="1"/>
  <c r="F64" i="5" s="1"/>
  <c r="G83" i="7" s="1"/>
  <c r="B64" i="5" a="1"/>
  <c r="B64" i="5" s="1"/>
  <c r="C83" i="7" s="1"/>
  <c r="J64" i="5" a="1"/>
  <c r="J64" i="5" s="1"/>
  <c r="L83" i="7" s="1"/>
  <c r="K64" i="5" a="1"/>
  <c r="K64" i="5" s="1"/>
  <c r="M83" i="7" s="1"/>
  <c r="C64" i="5" a="1"/>
  <c r="C64" i="5" s="1"/>
  <c r="D83" i="7" s="1"/>
  <c r="D64" i="5" a="1"/>
  <c r="D64" i="5" s="1"/>
  <c r="E83" i="7" s="1"/>
  <c r="E64" i="5" a="1"/>
  <c r="E64" i="5" s="1"/>
  <c r="F83" i="7" s="1"/>
  <c r="I87" i="5" a="1"/>
  <c r="I87" i="5" s="1"/>
  <c r="G87" i="5" a="1"/>
  <c r="G87" i="5" s="1"/>
  <c r="H106" i="7" s="1"/>
  <c r="K87" i="5" a="1"/>
  <c r="K87" i="5" s="1"/>
  <c r="M106" i="7" s="1"/>
  <c r="H87" i="5" a="1"/>
  <c r="H87" i="5" s="1"/>
  <c r="I106" i="7" s="1"/>
  <c r="C87" i="5" a="1"/>
  <c r="C87" i="5" s="1"/>
  <c r="D106" i="7" s="1"/>
  <c r="D87" i="5" a="1"/>
  <c r="D87" i="5" s="1"/>
  <c r="E106" i="7" s="1"/>
  <c r="J87" i="5" a="1"/>
  <c r="J87" i="5" s="1"/>
  <c r="L106" i="7" s="1"/>
  <c r="E87" i="5" a="1"/>
  <c r="E87" i="5" s="1"/>
  <c r="F106" i="7" s="1"/>
  <c r="F87" i="5" a="1"/>
  <c r="F87" i="5" s="1"/>
  <c r="G106" i="7" s="1"/>
  <c r="B87" i="5" a="1"/>
  <c r="B87" i="5" s="1"/>
  <c r="C106" i="7" s="1"/>
  <c r="G46" i="5" a="1"/>
  <c r="G46" i="5" s="1"/>
  <c r="H65" i="7" s="1"/>
  <c r="H46" i="5" a="1"/>
  <c r="H46" i="5" s="1"/>
  <c r="I65" i="7" s="1"/>
  <c r="I46" i="5" a="1"/>
  <c r="I46" i="5" s="1"/>
  <c r="B46" i="5" a="1"/>
  <c r="B46" i="5" s="1"/>
  <c r="C65" i="7" s="1"/>
  <c r="F46" i="5" a="1"/>
  <c r="F46" i="5" s="1"/>
  <c r="G65" i="7" s="1"/>
  <c r="E46" i="5" a="1"/>
  <c r="E46" i="5" s="1"/>
  <c r="F65" i="7" s="1"/>
  <c r="C46" i="5" a="1"/>
  <c r="C46" i="5" s="1"/>
  <c r="D65" i="7" s="1"/>
  <c r="J46" i="5" a="1"/>
  <c r="J46" i="5" s="1"/>
  <c r="L65" i="7" s="1"/>
  <c r="K46" i="5" a="1"/>
  <c r="K46" i="5" s="1"/>
  <c r="M65" i="7" s="1"/>
  <c r="D46" i="5" a="1"/>
  <c r="D46" i="5" s="1"/>
  <c r="E65" i="7" s="1"/>
  <c r="I44" i="5" a="1"/>
  <c r="I44" i="5" s="1"/>
  <c r="G44" i="5" a="1"/>
  <c r="G44" i="5" s="1"/>
  <c r="H63" i="7" s="1"/>
  <c r="H44" i="5" a="1"/>
  <c r="H44" i="5" s="1"/>
  <c r="I63" i="7" s="1"/>
  <c r="F44" i="5" a="1"/>
  <c r="F44" i="5" s="1"/>
  <c r="G63" i="7" s="1"/>
  <c r="J44" i="5" a="1"/>
  <c r="J44" i="5" s="1"/>
  <c r="L63" i="7" s="1"/>
  <c r="D44" i="5" a="1"/>
  <c r="D44" i="5" s="1"/>
  <c r="E63" i="7" s="1"/>
  <c r="K44" i="5" a="1"/>
  <c r="K44" i="5" s="1"/>
  <c r="M63" i="7" s="1"/>
  <c r="B44" i="5" a="1"/>
  <c r="B44" i="5" s="1"/>
  <c r="C63" i="7" s="1"/>
  <c r="E44" i="5" a="1"/>
  <c r="E44" i="5" s="1"/>
  <c r="F63" i="7" s="1"/>
  <c r="C44" i="5" a="1"/>
  <c r="C44" i="5" s="1"/>
  <c r="D63" i="7" s="1"/>
  <c r="H61" i="5" a="1"/>
  <c r="H61" i="5" s="1"/>
  <c r="I80" i="7" s="1"/>
  <c r="G61" i="5" a="1"/>
  <c r="G61" i="5" s="1"/>
  <c r="H80" i="7" s="1"/>
  <c r="D61" i="5" a="1"/>
  <c r="D61" i="5" s="1"/>
  <c r="E80" i="7" s="1"/>
  <c r="B61" i="5" a="1"/>
  <c r="B61" i="5" s="1"/>
  <c r="C80" i="7" s="1"/>
  <c r="J61" i="5" a="1"/>
  <c r="J61" i="5" s="1"/>
  <c r="L80" i="7" s="1"/>
  <c r="I61" i="5" a="1"/>
  <c r="I61" i="5" s="1"/>
  <c r="C61" i="5" a="1"/>
  <c r="C61" i="5" s="1"/>
  <c r="D80" i="7" s="1"/>
  <c r="K61" i="5" a="1"/>
  <c r="K61" i="5" s="1"/>
  <c r="M80" i="7" s="1"/>
  <c r="E61" i="5" a="1"/>
  <c r="E61" i="5" s="1"/>
  <c r="F80" i="7" s="1"/>
  <c r="F61" i="5" a="1"/>
  <c r="F61" i="5" s="1"/>
  <c r="G80" i="7" s="1"/>
  <c r="I111" i="5" a="1"/>
  <c r="I111" i="5" s="1"/>
  <c r="G111" i="5" a="1"/>
  <c r="G111" i="5" s="1"/>
  <c r="K111" i="5" a="1"/>
  <c r="K111" i="5" s="1"/>
  <c r="D111" i="5" a="1"/>
  <c r="D111" i="5" s="1"/>
  <c r="E111" i="5" a="1"/>
  <c r="E111" i="5" s="1"/>
  <c r="H111" i="5" a="1"/>
  <c r="H111" i="5" s="1"/>
  <c r="F111" i="5" a="1"/>
  <c r="F111" i="5" s="1"/>
  <c r="C111" i="5" a="1"/>
  <c r="C111" i="5" s="1"/>
  <c r="J111" i="5" a="1"/>
  <c r="J111" i="5" s="1"/>
  <c r="B111" i="5" a="1"/>
  <c r="B111" i="5" s="1"/>
  <c r="J115" i="7"/>
  <c r="L96" i="5"/>
  <c r="K115" i="7" s="1"/>
  <c r="G107" i="5" a="1"/>
  <c r="G107" i="5" s="1"/>
  <c r="H107" i="5" a="1"/>
  <c r="H107" i="5" s="1"/>
  <c r="D107" i="5" a="1"/>
  <c r="D107" i="5" s="1"/>
  <c r="E107" i="5" a="1"/>
  <c r="E107" i="5" s="1"/>
  <c r="I107" i="5" a="1"/>
  <c r="I107" i="5" s="1"/>
  <c r="F107" i="5" a="1"/>
  <c r="F107" i="5" s="1"/>
  <c r="B107" i="5" a="1"/>
  <c r="B107" i="5" s="1"/>
  <c r="K107" i="5" a="1"/>
  <c r="K107" i="5" s="1"/>
  <c r="C107" i="5" a="1"/>
  <c r="C107" i="5" s="1"/>
  <c r="J107" i="5" a="1"/>
  <c r="J107" i="5" s="1"/>
  <c r="I89" i="5" a="1"/>
  <c r="I89" i="5" s="1"/>
  <c r="K89" i="5" a="1"/>
  <c r="K89" i="5" s="1"/>
  <c r="M108" i="7" s="1"/>
  <c r="G89" i="5" a="1"/>
  <c r="G89" i="5" s="1"/>
  <c r="H108" i="7" s="1"/>
  <c r="J89" i="5" a="1"/>
  <c r="J89" i="5" s="1"/>
  <c r="L108" i="7" s="1"/>
  <c r="E89" i="5" a="1"/>
  <c r="E89" i="5" s="1"/>
  <c r="F108" i="7" s="1"/>
  <c r="B89" i="5" a="1"/>
  <c r="B89" i="5" s="1"/>
  <c r="C108" i="7" s="1"/>
  <c r="F89" i="5" a="1"/>
  <c r="F89" i="5" s="1"/>
  <c r="G108" i="7" s="1"/>
  <c r="C89" i="5" a="1"/>
  <c r="C89" i="5" s="1"/>
  <c r="D108" i="7" s="1"/>
  <c r="H89" i="5" a="1"/>
  <c r="H89" i="5" s="1"/>
  <c r="I108" i="7" s="1"/>
  <c r="D89" i="5" a="1"/>
  <c r="D89" i="5" s="1"/>
  <c r="E108" i="7" s="1"/>
  <c r="I113" i="5" a="1"/>
  <c r="I113" i="5" s="1"/>
  <c r="K113" i="5" a="1"/>
  <c r="K113" i="5" s="1"/>
  <c r="D113" i="5" a="1"/>
  <c r="D113" i="5" s="1"/>
  <c r="E113" i="5" a="1"/>
  <c r="E113" i="5" s="1"/>
  <c r="G113" i="5" a="1"/>
  <c r="G113" i="5" s="1"/>
  <c r="B113" i="5" a="1"/>
  <c r="B113" i="5" s="1"/>
  <c r="H113" i="5" a="1"/>
  <c r="H113" i="5" s="1"/>
  <c r="C113" i="5" a="1"/>
  <c r="C113" i="5" s="1"/>
  <c r="F113" i="5" a="1"/>
  <c r="F113" i="5" s="1"/>
  <c r="J113" i="5" a="1"/>
  <c r="J113" i="5" s="1"/>
  <c r="I50" i="5" a="1"/>
  <c r="I50" i="5" s="1"/>
  <c r="G50" i="5" a="1"/>
  <c r="G50" i="5" s="1"/>
  <c r="H69" i="7" s="1"/>
  <c r="H50" i="5" a="1"/>
  <c r="H50" i="5" s="1"/>
  <c r="I69" i="7" s="1"/>
  <c r="B50" i="5" a="1"/>
  <c r="B50" i="5" s="1"/>
  <c r="C69" i="7" s="1"/>
  <c r="E50" i="5" a="1"/>
  <c r="E50" i="5" s="1"/>
  <c r="F69" i="7" s="1"/>
  <c r="F50" i="5" a="1"/>
  <c r="F50" i="5" s="1"/>
  <c r="G69" i="7" s="1"/>
  <c r="C50" i="5" a="1"/>
  <c r="C50" i="5" s="1"/>
  <c r="D69" i="7" s="1"/>
  <c r="K50" i="5" a="1"/>
  <c r="K50" i="5" s="1"/>
  <c r="M69" i="7" s="1"/>
  <c r="D50" i="5" a="1"/>
  <c r="D50" i="5" s="1"/>
  <c r="E69" i="7" s="1"/>
  <c r="J50" i="5" a="1"/>
  <c r="J50" i="5" s="1"/>
  <c r="L69" i="7" s="1"/>
  <c r="H82" i="5" a="1"/>
  <c r="H82" i="5" s="1"/>
  <c r="I101" i="7" s="1"/>
  <c r="K82" i="5" a="1"/>
  <c r="K82" i="5" s="1"/>
  <c r="M101" i="7" s="1"/>
  <c r="I82" i="5" a="1"/>
  <c r="I82" i="5" s="1"/>
  <c r="J82" i="5" a="1"/>
  <c r="J82" i="5" s="1"/>
  <c r="L101" i="7" s="1"/>
  <c r="G82" i="5" a="1"/>
  <c r="G82" i="5" s="1"/>
  <c r="H101" i="7" s="1"/>
  <c r="E82" i="5" a="1"/>
  <c r="E82" i="5" s="1"/>
  <c r="F101" i="7" s="1"/>
  <c r="B82" i="5" a="1"/>
  <c r="B82" i="5" s="1"/>
  <c r="C101" i="7" s="1"/>
  <c r="F82" i="5" a="1"/>
  <c r="F82" i="5" s="1"/>
  <c r="G101" i="7" s="1"/>
  <c r="C82" i="5" a="1"/>
  <c r="C82" i="5" s="1"/>
  <c r="D101" i="7" s="1"/>
  <c r="D82" i="5" a="1"/>
  <c r="D82" i="5" s="1"/>
  <c r="E101" i="7" s="1"/>
  <c r="C20" i="5" a="1"/>
  <c r="C20" i="5" s="1"/>
  <c r="D39" i="7" s="1"/>
  <c r="F20" i="5" a="1"/>
  <c r="F20" i="5" s="1"/>
  <c r="G39" i="7" s="1"/>
  <c r="I20" i="5" a="1"/>
  <c r="I20" i="5" s="1"/>
  <c r="D20" i="5" a="1"/>
  <c r="D20" i="5" s="1"/>
  <c r="E39" i="7" s="1"/>
  <c r="G20" i="5" a="1"/>
  <c r="G20" i="5" s="1"/>
  <c r="H39" i="7" s="1"/>
  <c r="H20" i="5" a="1"/>
  <c r="H20" i="5" s="1"/>
  <c r="I39" i="7" s="1"/>
  <c r="B20" i="5" a="1"/>
  <c r="B20" i="5" s="1"/>
  <c r="C39" i="7" s="1"/>
  <c r="E20" i="5" a="1"/>
  <c r="E20" i="5" s="1"/>
  <c r="F39" i="7" s="1"/>
  <c r="J20" i="5" a="1"/>
  <c r="J20" i="5" s="1"/>
  <c r="L39" i="7" s="1"/>
  <c r="K20" i="5" a="1"/>
  <c r="K20" i="5" s="1"/>
  <c r="M39" i="7" s="1"/>
  <c r="I57" i="5" a="1"/>
  <c r="I57" i="5" s="1"/>
  <c r="G57" i="5" a="1"/>
  <c r="G57" i="5" s="1"/>
  <c r="H76" i="7" s="1"/>
  <c r="E57" i="5" a="1"/>
  <c r="E57" i="5" s="1"/>
  <c r="F76" i="7" s="1"/>
  <c r="H57" i="5" a="1"/>
  <c r="H57" i="5" s="1"/>
  <c r="I76" i="7" s="1"/>
  <c r="D57" i="5" a="1"/>
  <c r="D57" i="5" s="1"/>
  <c r="E76" i="7" s="1"/>
  <c r="F57" i="5" a="1"/>
  <c r="F57" i="5" s="1"/>
  <c r="G76" i="7" s="1"/>
  <c r="C57" i="5" a="1"/>
  <c r="C57" i="5" s="1"/>
  <c r="D76" i="7" s="1"/>
  <c r="J57" i="5" a="1"/>
  <c r="J57" i="5" s="1"/>
  <c r="L76" i="7" s="1"/>
  <c r="B57" i="5" a="1"/>
  <c r="B57" i="5" s="1"/>
  <c r="C76" i="7" s="1"/>
  <c r="K57" i="5" a="1"/>
  <c r="K57" i="5" s="1"/>
  <c r="M76" i="7" s="1"/>
  <c r="G106" i="5" a="1"/>
  <c r="G106" i="5" s="1"/>
  <c r="H106" i="5" a="1"/>
  <c r="H106" i="5" s="1"/>
  <c r="B106" i="5" a="1"/>
  <c r="B106" i="5" s="1"/>
  <c r="J106" i="5" a="1"/>
  <c r="J106" i="5" s="1"/>
  <c r="C106" i="5" a="1"/>
  <c r="C106" i="5" s="1"/>
  <c r="K106" i="5" a="1"/>
  <c r="K106" i="5" s="1"/>
  <c r="D106" i="5" a="1"/>
  <c r="D106" i="5" s="1"/>
  <c r="E106" i="5" a="1"/>
  <c r="E106" i="5" s="1"/>
  <c r="I106" i="5" a="1"/>
  <c r="I106" i="5" s="1"/>
  <c r="F106" i="5" a="1"/>
  <c r="F106" i="5" s="1"/>
  <c r="H108" i="5" a="1"/>
  <c r="H108" i="5" s="1"/>
  <c r="G108" i="5" a="1"/>
  <c r="G108" i="5" s="1"/>
  <c r="B108" i="5" a="1"/>
  <c r="B108" i="5" s="1"/>
  <c r="J108" i="5" a="1"/>
  <c r="J108" i="5" s="1"/>
  <c r="C108" i="5" a="1"/>
  <c r="C108" i="5" s="1"/>
  <c r="K108" i="5" a="1"/>
  <c r="K108" i="5" s="1"/>
  <c r="D108" i="5" a="1"/>
  <c r="D108" i="5" s="1"/>
  <c r="E108" i="5" a="1"/>
  <c r="E108" i="5" s="1"/>
  <c r="I108" i="5" a="1"/>
  <c r="I108" i="5" s="1"/>
  <c r="F108" i="5" a="1"/>
  <c r="F108" i="5" s="1"/>
  <c r="K104" i="5" a="1"/>
  <c r="K104" i="5" s="1"/>
  <c r="M123" i="7" s="1"/>
  <c r="F104" i="5" a="1"/>
  <c r="F104" i="5" s="1"/>
  <c r="G123" i="7" s="1"/>
  <c r="I104" i="5" a="1"/>
  <c r="I104" i="5" s="1"/>
  <c r="C104" i="5" a="1"/>
  <c r="C104" i="5" s="1"/>
  <c r="D123" i="7" s="1"/>
  <c r="G104" i="5" a="1"/>
  <c r="G104" i="5" s="1"/>
  <c r="H123" i="7" s="1"/>
  <c r="D104" i="5" a="1"/>
  <c r="D104" i="5" s="1"/>
  <c r="E123" i="7" s="1"/>
  <c r="H104" i="5" a="1"/>
  <c r="H104" i="5" s="1"/>
  <c r="I123" i="7" s="1"/>
  <c r="J104" i="5" a="1"/>
  <c r="J104" i="5" s="1"/>
  <c r="L123" i="7" s="1"/>
  <c r="E104" i="5" a="1"/>
  <c r="E104" i="5" s="1"/>
  <c r="F123" i="7" s="1"/>
  <c r="B104" i="5" a="1"/>
  <c r="B104" i="5" s="1"/>
  <c r="C123" i="7" s="1"/>
  <c r="I97" i="5" a="1"/>
  <c r="I97" i="5" s="1"/>
  <c r="G97" i="5" a="1"/>
  <c r="G97" i="5" s="1"/>
  <c r="H116" i="7" s="1"/>
  <c r="K97" i="5" a="1"/>
  <c r="K97" i="5" s="1"/>
  <c r="M116" i="7" s="1"/>
  <c r="H97" i="5" a="1"/>
  <c r="H97" i="5" s="1"/>
  <c r="I116" i="7" s="1"/>
  <c r="D97" i="5" a="1"/>
  <c r="D97" i="5" s="1"/>
  <c r="E116" i="7" s="1"/>
  <c r="J97" i="5" a="1"/>
  <c r="J97" i="5" s="1"/>
  <c r="L116" i="7" s="1"/>
  <c r="E97" i="5" a="1"/>
  <c r="E97" i="5" s="1"/>
  <c r="F116" i="7" s="1"/>
  <c r="B97" i="5" a="1"/>
  <c r="B97" i="5" s="1"/>
  <c r="C116" i="7" s="1"/>
  <c r="C97" i="5" a="1"/>
  <c r="C97" i="5" s="1"/>
  <c r="D116" i="7" s="1"/>
  <c r="F97" i="5" a="1"/>
  <c r="F97" i="5" s="1"/>
  <c r="G116" i="7" s="1"/>
  <c r="I75" i="5" a="1"/>
  <c r="I75" i="5" s="1"/>
  <c r="G75" i="5" a="1"/>
  <c r="G75" i="5" s="1"/>
  <c r="H94" i="7" s="1"/>
  <c r="H75" i="5" a="1"/>
  <c r="H75" i="5" s="1"/>
  <c r="I94" i="7" s="1"/>
  <c r="K75" i="5" a="1"/>
  <c r="K75" i="5" s="1"/>
  <c r="M94" i="7" s="1"/>
  <c r="D75" i="5" a="1"/>
  <c r="D75" i="5" s="1"/>
  <c r="E94" i="7" s="1"/>
  <c r="J75" i="5" a="1"/>
  <c r="J75" i="5" s="1"/>
  <c r="L94" i="7" s="1"/>
  <c r="E75" i="5" a="1"/>
  <c r="E75" i="5" s="1"/>
  <c r="F94" i="7" s="1"/>
  <c r="B75" i="5" a="1"/>
  <c r="B75" i="5" s="1"/>
  <c r="C94" i="7" s="1"/>
  <c r="F75" i="5" a="1"/>
  <c r="F75" i="5" s="1"/>
  <c r="G94" i="7" s="1"/>
  <c r="C75" i="5" a="1"/>
  <c r="C75" i="5" s="1"/>
  <c r="D94" i="7" s="1"/>
  <c r="I86" i="5" a="1"/>
  <c r="I86" i="5" s="1"/>
  <c r="G86" i="5" a="1"/>
  <c r="G86" i="5" s="1"/>
  <c r="H105" i="7" s="1"/>
  <c r="H86" i="5" a="1"/>
  <c r="H86" i="5" s="1"/>
  <c r="I105" i="7" s="1"/>
  <c r="K86" i="5" a="1"/>
  <c r="K86" i="5" s="1"/>
  <c r="M105" i="7" s="1"/>
  <c r="J86" i="5" a="1"/>
  <c r="J86" i="5" s="1"/>
  <c r="L105" i="7" s="1"/>
  <c r="E86" i="5" a="1"/>
  <c r="E86" i="5" s="1"/>
  <c r="F105" i="7" s="1"/>
  <c r="B86" i="5" a="1"/>
  <c r="B86" i="5" s="1"/>
  <c r="C105" i="7" s="1"/>
  <c r="F86" i="5" a="1"/>
  <c r="F86" i="5" s="1"/>
  <c r="G105" i="7" s="1"/>
  <c r="D86" i="5" a="1"/>
  <c r="D86" i="5" s="1"/>
  <c r="E105" i="7" s="1"/>
  <c r="C86" i="5" a="1"/>
  <c r="C86" i="5" s="1"/>
  <c r="D105" i="7" s="1"/>
  <c r="J47" i="7"/>
  <c r="I76" i="5" a="1"/>
  <c r="I76" i="5" s="1"/>
  <c r="G76" i="5" a="1"/>
  <c r="G76" i="5" s="1"/>
  <c r="H95" i="7" s="1"/>
  <c r="K76" i="5" a="1"/>
  <c r="K76" i="5" s="1"/>
  <c r="M95" i="7" s="1"/>
  <c r="H76" i="5" a="1"/>
  <c r="H76" i="5" s="1"/>
  <c r="I95" i="7" s="1"/>
  <c r="B76" i="5" a="1"/>
  <c r="B76" i="5" s="1"/>
  <c r="C95" i="7" s="1"/>
  <c r="E76" i="5" a="1"/>
  <c r="E76" i="5" s="1"/>
  <c r="F95" i="7" s="1"/>
  <c r="J76" i="5" a="1"/>
  <c r="J76" i="5" s="1"/>
  <c r="L95" i="7" s="1"/>
  <c r="D76" i="5" a="1"/>
  <c r="D76" i="5" s="1"/>
  <c r="E95" i="7" s="1"/>
  <c r="C76" i="5" a="1"/>
  <c r="C76" i="5" s="1"/>
  <c r="D95" i="7" s="1"/>
  <c r="F76" i="5" a="1"/>
  <c r="F76" i="5" s="1"/>
  <c r="G95" i="7" s="1"/>
  <c r="H60" i="5" a="1"/>
  <c r="H60" i="5" s="1"/>
  <c r="I79" i="7" s="1"/>
  <c r="I60" i="5" a="1"/>
  <c r="I60" i="5" s="1"/>
  <c r="B60" i="5" a="1"/>
  <c r="B60" i="5" s="1"/>
  <c r="C79" i="7" s="1"/>
  <c r="G60" i="5" a="1"/>
  <c r="G60" i="5" s="1"/>
  <c r="H79" i="7" s="1"/>
  <c r="D60" i="5" a="1"/>
  <c r="D60" i="5" s="1"/>
  <c r="E79" i="7" s="1"/>
  <c r="E60" i="5" a="1"/>
  <c r="E60" i="5" s="1"/>
  <c r="F79" i="7" s="1"/>
  <c r="F60" i="5" a="1"/>
  <c r="F60" i="5" s="1"/>
  <c r="G79" i="7" s="1"/>
  <c r="C60" i="5" a="1"/>
  <c r="C60" i="5" s="1"/>
  <c r="D79" i="7" s="1"/>
  <c r="K60" i="5" a="1"/>
  <c r="K60" i="5" s="1"/>
  <c r="M79" i="7" s="1"/>
  <c r="J60" i="5" a="1"/>
  <c r="J60" i="5" s="1"/>
  <c r="L79" i="7" s="1"/>
  <c r="I25" i="5" a="1"/>
  <c r="I25" i="5" s="1"/>
  <c r="G25" i="5" a="1"/>
  <c r="G25" i="5" s="1"/>
  <c r="H44" i="7" s="1"/>
  <c r="H25" i="5" a="1"/>
  <c r="H25" i="5" s="1"/>
  <c r="I44" i="7" s="1"/>
  <c r="F25" i="5" a="1"/>
  <c r="F25" i="5" s="1"/>
  <c r="G44" i="7" s="1"/>
  <c r="J25" i="5" a="1"/>
  <c r="J25" i="5" s="1"/>
  <c r="L44" i="7" s="1"/>
  <c r="D25" i="5" a="1"/>
  <c r="D25" i="5" s="1"/>
  <c r="E44" i="7" s="1"/>
  <c r="C25" i="5" a="1"/>
  <c r="C25" i="5" s="1"/>
  <c r="D44" i="7" s="1"/>
  <c r="E25" i="5" a="1"/>
  <c r="E25" i="5" s="1"/>
  <c r="F44" i="7" s="1"/>
  <c r="K25" i="5" a="1"/>
  <c r="K25" i="5" s="1"/>
  <c r="M44" i="7" s="1"/>
  <c r="B25" i="5" a="1"/>
  <c r="B25" i="5" s="1"/>
  <c r="C44" i="7" s="1"/>
  <c r="H103" i="5" a="1"/>
  <c r="H103" i="5" s="1"/>
  <c r="I122" i="7" s="1"/>
  <c r="K103" i="5" a="1"/>
  <c r="K103" i="5" s="1"/>
  <c r="M122" i="7" s="1"/>
  <c r="I103" i="5" a="1"/>
  <c r="I103" i="5" s="1"/>
  <c r="D103" i="5" a="1"/>
  <c r="D103" i="5" s="1"/>
  <c r="E122" i="7" s="1"/>
  <c r="J103" i="5" a="1"/>
  <c r="J103" i="5" s="1"/>
  <c r="L122" i="7" s="1"/>
  <c r="E103" i="5" a="1"/>
  <c r="E103" i="5" s="1"/>
  <c r="F122" i="7" s="1"/>
  <c r="B103" i="5" a="1"/>
  <c r="B103" i="5" s="1"/>
  <c r="C122" i="7" s="1"/>
  <c r="G103" i="5" a="1"/>
  <c r="G103" i="5" s="1"/>
  <c r="H122" i="7" s="1"/>
  <c r="C103" i="5" a="1"/>
  <c r="C103" i="5" s="1"/>
  <c r="D122" i="7" s="1"/>
  <c r="F103" i="5" a="1"/>
  <c r="F103" i="5" s="1"/>
  <c r="G122" i="7" s="1"/>
  <c r="G47" i="5" a="1"/>
  <c r="G47" i="5" s="1"/>
  <c r="H66" i="7" s="1"/>
  <c r="H47" i="5" a="1"/>
  <c r="H47" i="5" s="1"/>
  <c r="I66" i="7" s="1"/>
  <c r="E47" i="5" a="1"/>
  <c r="E47" i="5" s="1"/>
  <c r="F66" i="7" s="1"/>
  <c r="I47" i="5" a="1"/>
  <c r="I47" i="5" s="1"/>
  <c r="D47" i="5" a="1"/>
  <c r="D47" i="5" s="1"/>
  <c r="E66" i="7" s="1"/>
  <c r="B47" i="5" a="1"/>
  <c r="B47" i="5" s="1"/>
  <c r="C66" i="7" s="1"/>
  <c r="F47" i="5" a="1"/>
  <c r="F47" i="5" s="1"/>
  <c r="G66" i="7" s="1"/>
  <c r="J47" i="5" a="1"/>
  <c r="J47" i="5" s="1"/>
  <c r="L66" i="7" s="1"/>
  <c r="C47" i="5" a="1"/>
  <c r="C47" i="5" s="1"/>
  <c r="D66" i="7" s="1"/>
  <c r="K47" i="5" a="1"/>
  <c r="K47" i="5" s="1"/>
  <c r="M66" i="7" s="1"/>
  <c r="I33" i="5" a="1"/>
  <c r="I33" i="5" s="1"/>
  <c r="G33" i="5" a="1"/>
  <c r="G33" i="5" s="1"/>
  <c r="H52" i="7" s="1"/>
  <c r="H33" i="5" a="1"/>
  <c r="H33" i="5" s="1"/>
  <c r="I52" i="7" s="1"/>
  <c r="J33" i="5" a="1"/>
  <c r="J33" i="5" s="1"/>
  <c r="L52" i="7" s="1"/>
  <c r="D33" i="5" a="1"/>
  <c r="D33" i="5" s="1"/>
  <c r="E52" i="7" s="1"/>
  <c r="E33" i="5" a="1"/>
  <c r="E33" i="5" s="1"/>
  <c r="F52" i="7" s="1"/>
  <c r="F33" i="5" a="1"/>
  <c r="F33" i="5" s="1"/>
  <c r="G52" i="7" s="1"/>
  <c r="K33" i="5" a="1"/>
  <c r="K33" i="5" s="1"/>
  <c r="M52" i="7" s="1"/>
  <c r="B33" i="5" a="1"/>
  <c r="B33" i="5" s="1"/>
  <c r="C52" i="7" s="1"/>
  <c r="C33" i="5" a="1"/>
  <c r="C33" i="5" s="1"/>
  <c r="D52" i="7" s="1"/>
  <c r="I68" i="5" a="1"/>
  <c r="I68" i="5" s="1"/>
  <c r="K68" i="5" a="1"/>
  <c r="K68" i="5" s="1"/>
  <c r="M87" i="7" s="1"/>
  <c r="G68" i="5" a="1"/>
  <c r="G68" i="5" s="1"/>
  <c r="H87" i="7" s="1"/>
  <c r="B68" i="5" a="1"/>
  <c r="B68" i="5" s="1"/>
  <c r="C87" i="7" s="1"/>
  <c r="E68" i="5" a="1"/>
  <c r="E68" i="5" s="1"/>
  <c r="F87" i="7" s="1"/>
  <c r="J68" i="5" a="1"/>
  <c r="J68" i="5" s="1"/>
  <c r="L87" i="7" s="1"/>
  <c r="F68" i="5" a="1"/>
  <c r="F68" i="5" s="1"/>
  <c r="G87" i="7" s="1"/>
  <c r="C68" i="5" a="1"/>
  <c r="C68" i="5" s="1"/>
  <c r="D87" i="7" s="1"/>
  <c r="D68" i="5" a="1"/>
  <c r="D68" i="5" s="1"/>
  <c r="E87" i="7" s="1"/>
  <c r="H68" i="5" a="1"/>
  <c r="H68" i="5" s="1"/>
  <c r="I87" i="7" s="1"/>
  <c r="H71" i="5" a="1"/>
  <c r="H71" i="5" s="1"/>
  <c r="I90" i="7" s="1"/>
  <c r="K71" i="5" a="1"/>
  <c r="K71" i="5" s="1"/>
  <c r="M90" i="7" s="1"/>
  <c r="G71" i="5" a="1"/>
  <c r="G71" i="5" s="1"/>
  <c r="H90" i="7" s="1"/>
  <c r="E71" i="5" a="1"/>
  <c r="E71" i="5" s="1"/>
  <c r="F90" i="7" s="1"/>
  <c r="B71" i="5" a="1"/>
  <c r="B71" i="5" s="1"/>
  <c r="C90" i="7" s="1"/>
  <c r="F71" i="5" a="1"/>
  <c r="F71" i="5" s="1"/>
  <c r="G90" i="7" s="1"/>
  <c r="I71" i="5" a="1"/>
  <c r="I71" i="5" s="1"/>
  <c r="C71" i="5" a="1"/>
  <c r="C71" i="5" s="1"/>
  <c r="D90" i="7" s="1"/>
  <c r="D71" i="5" a="1"/>
  <c r="D71" i="5" s="1"/>
  <c r="E90" i="7" s="1"/>
  <c r="J71" i="5" a="1"/>
  <c r="J71" i="5" s="1"/>
  <c r="L90" i="7" s="1"/>
  <c r="H40" i="5" a="1"/>
  <c r="H40" i="5" s="1"/>
  <c r="I59" i="7" s="1"/>
  <c r="I40" i="5" a="1"/>
  <c r="I40" i="5" s="1"/>
  <c r="G40" i="5" a="1"/>
  <c r="G40" i="5" s="1"/>
  <c r="H59" i="7" s="1"/>
  <c r="E40" i="5" a="1"/>
  <c r="E40" i="5" s="1"/>
  <c r="F59" i="7" s="1"/>
  <c r="J40" i="5" a="1"/>
  <c r="J40" i="5" s="1"/>
  <c r="L59" i="7" s="1"/>
  <c r="F40" i="5" a="1"/>
  <c r="F40" i="5" s="1"/>
  <c r="G59" i="7" s="1"/>
  <c r="D40" i="5" a="1"/>
  <c r="D40" i="5" s="1"/>
  <c r="E59" i="7" s="1"/>
  <c r="K40" i="5" a="1"/>
  <c r="K40" i="5" s="1"/>
  <c r="M59" i="7" s="1"/>
  <c r="B40" i="5" a="1"/>
  <c r="B40" i="5" s="1"/>
  <c r="C59" i="7" s="1"/>
  <c r="C40" i="5" a="1"/>
  <c r="C40" i="5" s="1"/>
  <c r="D59" i="7" s="1"/>
  <c r="I58" i="5" a="1"/>
  <c r="I58" i="5" s="1"/>
  <c r="J58" i="5" a="1"/>
  <c r="J58" i="5" s="1"/>
  <c r="L77" i="7" s="1"/>
  <c r="B58" i="5" a="1"/>
  <c r="B58" i="5" s="1"/>
  <c r="C77" i="7" s="1"/>
  <c r="C58" i="5" a="1"/>
  <c r="C58" i="5" s="1"/>
  <c r="D77" i="7" s="1"/>
  <c r="K58" i="5" a="1"/>
  <c r="K58" i="5" s="1"/>
  <c r="M77" i="7" s="1"/>
  <c r="D58" i="5" a="1"/>
  <c r="D58" i="5" s="1"/>
  <c r="E77" i="7" s="1"/>
  <c r="G58" i="5" a="1"/>
  <c r="G58" i="5" s="1"/>
  <c r="H77" i="7" s="1"/>
  <c r="H58" i="5" a="1"/>
  <c r="H58" i="5" s="1"/>
  <c r="I77" i="7" s="1"/>
  <c r="E58" i="5" a="1"/>
  <c r="E58" i="5" s="1"/>
  <c r="F77" i="7" s="1"/>
  <c r="F58" i="5" a="1"/>
  <c r="F58" i="5" s="1"/>
  <c r="G77" i="7" s="1"/>
  <c r="I45" i="5" a="1"/>
  <c r="I45" i="5" s="1"/>
  <c r="G45" i="5" a="1"/>
  <c r="G45" i="5" s="1"/>
  <c r="H64" i="7" s="1"/>
  <c r="H45" i="5" a="1"/>
  <c r="H45" i="5" s="1"/>
  <c r="I64" i="7" s="1"/>
  <c r="E45" i="5" a="1"/>
  <c r="E45" i="5" s="1"/>
  <c r="F64" i="7" s="1"/>
  <c r="J45" i="5" a="1"/>
  <c r="J45" i="5" s="1"/>
  <c r="L64" i="7" s="1"/>
  <c r="D45" i="5" a="1"/>
  <c r="D45" i="5" s="1"/>
  <c r="E64" i="7" s="1"/>
  <c r="B45" i="5" a="1"/>
  <c r="B45" i="5" s="1"/>
  <c r="C64" i="7" s="1"/>
  <c r="K45" i="5" a="1"/>
  <c r="K45" i="5" s="1"/>
  <c r="M64" i="7" s="1"/>
  <c r="F45" i="5" a="1"/>
  <c r="F45" i="5" s="1"/>
  <c r="G64" i="7" s="1"/>
  <c r="C45" i="5" a="1"/>
  <c r="C45" i="5" s="1"/>
  <c r="D64" i="7" s="1"/>
  <c r="I54" i="5" a="1"/>
  <c r="I54" i="5" s="1"/>
  <c r="G54" i="5" a="1"/>
  <c r="G54" i="5" s="1"/>
  <c r="H73" i="7" s="1"/>
  <c r="H54" i="5" a="1"/>
  <c r="H54" i="5" s="1"/>
  <c r="I73" i="7" s="1"/>
  <c r="C54" i="5" a="1"/>
  <c r="C54" i="5" s="1"/>
  <c r="D73" i="7" s="1"/>
  <c r="B54" i="5" a="1"/>
  <c r="B54" i="5" s="1"/>
  <c r="C73" i="7" s="1"/>
  <c r="E54" i="5" a="1"/>
  <c r="E54" i="5" s="1"/>
  <c r="F73" i="7" s="1"/>
  <c r="F54" i="5" a="1"/>
  <c r="F54" i="5" s="1"/>
  <c r="G73" i="7" s="1"/>
  <c r="K54" i="5" a="1"/>
  <c r="K54" i="5" s="1"/>
  <c r="M73" i="7" s="1"/>
  <c r="J54" i="5" a="1"/>
  <c r="J54" i="5" s="1"/>
  <c r="L73" i="7" s="1"/>
  <c r="D54" i="5" a="1"/>
  <c r="D54" i="5" s="1"/>
  <c r="E73" i="7" s="1"/>
  <c r="H115" i="5" a="1"/>
  <c r="H115" i="5" s="1"/>
  <c r="C115" i="5" a="1"/>
  <c r="C115" i="5" s="1"/>
  <c r="K115" i="5" a="1"/>
  <c r="K115" i="5" s="1"/>
  <c r="D115" i="5" a="1"/>
  <c r="D115" i="5" s="1"/>
  <c r="E115" i="5" a="1"/>
  <c r="E115" i="5" s="1"/>
  <c r="I115" i="5" a="1"/>
  <c r="I115" i="5" s="1"/>
  <c r="B115" i="5" a="1"/>
  <c r="B115" i="5" s="1"/>
  <c r="J115" i="5" a="1"/>
  <c r="J115" i="5" s="1"/>
  <c r="F115" i="5" a="1"/>
  <c r="F115" i="5" s="1"/>
  <c r="G115" i="5" a="1"/>
  <c r="G115" i="5" s="1"/>
  <c r="I56" i="5" a="1"/>
  <c r="I56" i="5" s="1"/>
  <c r="G56" i="5" a="1"/>
  <c r="G56" i="5" s="1"/>
  <c r="H75" i="7" s="1"/>
  <c r="C56" i="5" a="1"/>
  <c r="C56" i="5" s="1"/>
  <c r="D75" i="7" s="1"/>
  <c r="F56" i="5" a="1"/>
  <c r="F56" i="5" s="1"/>
  <c r="G75" i="7" s="1"/>
  <c r="J56" i="5" a="1"/>
  <c r="J56" i="5" s="1"/>
  <c r="L75" i="7" s="1"/>
  <c r="H56" i="5" a="1"/>
  <c r="H56" i="5" s="1"/>
  <c r="I75" i="7" s="1"/>
  <c r="D56" i="5" a="1"/>
  <c r="D56" i="5" s="1"/>
  <c r="E75" i="7" s="1"/>
  <c r="K56" i="5" a="1"/>
  <c r="K56" i="5" s="1"/>
  <c r="M75" i="7" s="1"/>
  <c r="E56" i="5" a="1"/>
  <c r="E56" i="5" s="1"/>
  <c r="F75" i="7" s="1"/>
  <c r="B56" i="5" a="1"/>
  <c r="B56" i="5" s="1"/>
  <c r="C75" i="7" s="1"/>
  <c r="I22" i="5" a="1"/>
  <c r="I22" i="5" s="1"/>
  <c r="G22" i="5" a="1"/>
  <c r="G22" i="5" s="1"/>
  <c r="H41" i="7" s="1"/>
  <c r="H22" i="5" a="1"/>
  <c r="H22" i="5" s="1"/>
  <c r="I41" i="7" s="1"/>
  <c r="B22" i="5" a="1"/>
  <c r="B22" i="5" s="1"/>
  <c r="C41" i="7" s="1"/>
  <c r="E22" i="5" a="1"/>
  <c r="E22" i="5" s="1"/>
  <c r="F41" i="7" s="1"/>
  <c r="F22" i="5" a="1"/>
  <c r="F22" i="5" s="1"/>
  <c r="G41" i="7" s="1"/>
  <c r="C22" i="5" a="1"/>
  <c r="C22" i="5" s="1"/>
  <c r="D41" i="7" s="1"/>
  <c r="J22" i="5" a="1"/>
  <c r="J22" i="5" s="1"/>
  <c r="L41" i="7" s="1"/>
  <c r="K22" i="5" a="1"/>
  <c r="K22" i="5" s="1"/>
  <c r="M41" i="7" s="1"/>
  <c r="D22" i="5" a="1"/>
  <c r="D22" i="5" s="1"/>
  <c r="E41" i="7" s="1"/>
  <c r="I99" i="5" a="1"/>
  <c r="I99" i="5" s="1"/>
  <c r="G99" i="5" a="1"/>
  <c r="G99" i="5" s="1"/>
  <c r="H118" i="7" s="1"/>
  <c r="K99" i="5" a="1"/>
  <c r="K99" i="5" s="1"/>
  <c r="M118" i="7" s="1"/>
  <c r="C99" i="5" a="1"/>
  <c r="C99" i="5" s="1"/>
  <c r="D118" i="7" s="1"/>
  <c r="F99" i="5" a="1"/>
  <c r="F99" i="5" s="1"/>
  <c r="G118" i="7" s="1"/>
  <c r="H99" i="5" a="1"/>
  <c r="H99" i="5" s="1"/>
  <c r="I118" i="7" s="1"/>
  <c r="J99" i="5" a="1"/>
  <c r="J99" i="5" s="1"/>
  <c r="L118" i="7" s="1"/>
  <c r="E99" i="5" a="1"/>
  <c r="E99" i="5" s="1"/>
  <c r="F118" i="7" s="1"/>
  <c r="B99" i="5" a="1"/>
  <c r="B99" i="5" s="1"/>
  <c r="C118" i="7" s="1"/>
  <c r="D99" i="5" a="1"/>
  <c r="D99" i="5" s="1"/>
  <c r="E118" i="7" s="1"/>
  <c r="I88" i="5" a="1"/>
  <c r="I88" i="5" s="1"/>
  <c r="G88" i="5" a="1"/>
  <c r="G88" i="5" s="1"/>
  <c r="H107" i="7" s="1"/>
  <c r="K88" i="5" a="1"/>
  <c r="K88" i="5" s="1"/>
  <c r="M107" i="7" s="1"/>
  <c r="F88" i="5" a="1"/>
  <c r="F88" i="5" s="1"/>
  <c r="G107" i="7" s="1"/>
  <c r="H88" i="5" a="1"/>
  <c r="H88" i="5" s="1"/>
  <c r="I107" i="7" s="1"/>
  <c r="C88" i="5" a="1"/>
  <c r="C88" i="5" s="1"/>
  <c r="D107" i="7" s="1"/>
  <c r="D88" i="5" a="1"/>
  <c r="D88" i="5" s="1"/>
  <c r="E107" i="7" s="1"/>
  <c r="J88" i="5" a="1"/>
  <c r="J88" i="5" s="1"/>
  <c r="L107" i="7" s="1"/>
  <c r="B88" i="5" a="1"/>
  <c r="B88" i="5" s="1"/>
  <c r="C107" i="7" s="1"/>
  <c r="E88" i="5" a="1"/>
  <c r="E88" i="5" s="1"/>
  <c r="F107" i="7" s="1"/>
  <c r="G52" i="5" a="1"/>
  <c r="G52" i="5" s="1"/>
  <c r="H71" i="7" s="1"/>
  <c r="H52" i="5" a="1"/>
  <c r="H52" i="5" s="1"/>
  <c r="I71" i="7" s="1"/>
  <c r="I52" i="5" a="1"/>
  <c r="I52" i="5" s="1"/>
  <c r="F52" i="5" a="1"/>
  <c r="F52" i="5" s="1"/>
  <c r="G71" i="7" s="1"/>
  <c r="J52" i="5" a="1"/>
  <c r="J52" i="5" s="1"/>
  <c r="L71" i="7" s="1"/>
  <c r="D52" i="5" a="1"/>
  <c r="D52" i="5" s="1"/>
  <c r="E71" i="7" s="1"/>
  <c r="B52" i="5" a="1"/>
  <c r="B52" i="5" s="1"/>
  <c r="C71" i="7" s="1"/>
  <c r="K52" i="5" a="1"/>
  <c r="K52" i="5" s="1"/>
  <c r="M71" i="7" s="1"/>
  <c r="C52" i="5" a="1"/>
  <c r="C52" i="5" s="1"/>
  <c r="D71" i="7" s="1"/>
  <c r="E52" i="5" a="1"/>
  <c r="E52" i="5" s="1"/>
  <c r="F71" i="7" s="1"/>
  <c r="I80" i="5" a="1"/>
  <c r="I80" i="5" s="1"/>
  <c r="K80" i="5" a="1"/>
  <c r="K80" i="5" s="1"/>
  <c r="M99" i="7" s="1"/>
  <c r="F80" i="5" a="1"/>
  <c r="F80" i="5" s="1"/>
  <c r="G99" i="7" s="1"/>
  <c r="C80" i="5" a="1"/>
  <c r="C80" i="5" s="1"/>
  <c r="D99" i="7" s="1"/>
  <c r="D80" i="5" a="1"/>
  <c r="D80" i="5" s="1"/>
  <c r="E99" i="7" s="1"/>
  <c r="G80" i="5" a="1"/>
  <c r="G80" i="5" s="1"/>
  <c r="H99" i="7" s="1"/>
  <c r="J80" i="5" a="1"/>
  <c r="J80" i="5" s="1"/>
  <c r="L99" i="7" s="1"/>
  <c r="H80" i="5" a="1"/>
  <c r="H80" i="5" s="1"/>
  <c r="I99" i="7" s="1"/>
  <c r="E80" i="5" a="1"/>
  <c r="E80" i="5" s="1"/>
  <c r="F99" i="7" s="1"/>
  <c r="B80" i="5" a="1"/>
  <c r="B80" i="5" s="1"/>
  <c r="C99" i="7" s="1"/>
  <c r="I30" i="5" a="1"/>
  <c r="I30" i="5" s="1"/>
  <c r="G30" i="5" a="1"/>
  <c r="G30" i="5" s="1"/>
  <c r="H49" i="7" s="1"/>
  <c r="H30" i="5" a="1"/>
  <c r="H30" i="5" s="1"/>
  <c r="I49" i="7" s="1"/>
  <c r="B30" i="5" a="1"/>
  <c r="B30" i="5" s="1"/>
  <c r="C49" i="7" s="1"/>
  <c r="C30" i="5" a="1"/>
  <c r="C30" i="5" s="1"/>
  <c r="D49" i="7" s="1"/>
  <c r="J30" i="5" a="1"/>
  <c r="J30" i="5" s="1"/>
  <c r="L49" i="7" s="1"/>
  <c r="K30" i="5" a="1"/>
  <c r="K30" i="5" s="1"/>
  <c r="M49" i="7" s="1"/>
  <c r="F30" i="5" a="1"/>
  <c r="F30" i="5" s="1"/>
  <c r="G49" i="7" s="1"/>
  <c r="D30" i="5" a="1"/>
  <c r="D30" i="5" s="1"/>
  <c r="E49" i="7" s="1"/>
  <c r="E30" i="5" a="1"/>
  <c r="E30" i="5" s="1"/>
  <c r="F49" i="7" s="1"/>
  <c r="L91" i="5"/>
  <c r="K110" i="7" s="1"/>
  <c r="J110" i="7"/>
  <c r="H116" i="5" a="1"/>
  <c r="H116" i="5" s="1"/>
  <c r="E116" i="5" a="1"/>
  <c r="E116" i="5" s="1"/>
  <c r="F116" i="5" a="1"/>
  <c r="F116" i="5" s="1"/>
  <c r="B116" i="5" a="1"/>
  <c r="B116" i="5" s="1"/>
  <c r="I116" i="5" a="1"/>
  <c r="I116" i="5" s="1"/>
  <c r="J116" i="5" a="1"/>
  <c r="J116" i="5" s="1"/>
  <c r="G116" i="5" a="1"/>
  <c r="G116" i="5" s="1"/>
  <c r="C116" i="5" a="1"/>
  <c r="C116" i="5" s="1"/>
  <c r="K116" i="5" a="1"/>
  <c r="K116" i="5" s="1"/>
  <c r="D116" i="5" a="1"/>
  <c r="D116" i="5" s="1"/>
  <c r="G63" i="5" a="1"/>
  <c r="G63" i="5" s="1"/>
  <c r="H82" i="7" s="1"/>
  <c r="H63" i="5" a="1"/>
  <c r="H63" i="5" s="1"/>
  <c r="I82" i="7" s="1"/>
  <c r="D63" i="5" a="1"/>
  <c r="D63" i="5" s="1"/>
  <c r="E82" i="7" s="1"/>
  <c r="E63" i="5" a="1"/>
  <c r="E63" i="5" s="1"/>
  <c r="F82" i="7" s="1"/>
  <c r="F63" i="5" a="1"/>
  <c r="F63" i="5" s="1"/>
  <c r="G82" i="7" s="1"/>
  <c r="I63" i="5" a="1"/>
  <c r="I63" i="5" s="1"/>
  <c r="B63" i="5" a="1"/>
  <c r="B63" i="5" s="1"/>
  <c r="C82" i="7" s="1"/>
  <c r="C63" i="5" a="1"/>
  <c r="C63" i="5" s="1"/>
  <c r="D82" i="7" s="1"/>
  <c r="J63" i="5" a="1"/>
  <c r="J63" i="5" s="1"/>
  <c r="L82" i="7" s="1"/>
  <c r="K63" i="5" a="1"/>
  <c r="K63" i="5" s="1"/>
  <c r="M82" i="7" s="1"/>
  <c r="I55" i="5" a="1"/>
  <c r="I55" i="5" s="1"/>
  <c r="G55" i="5" a="1"/>
  <c r="G55" i="5" s="1"/>
  <c r="H74" i="7" s="1"/>
  <c r="H55" i="5" a="1"/>
  <c r="H55" i="5" s="1"/>
  <c r="I74" i="7" s="1"/>
  <c r="E55" i="5" a="1"/>
  <c r="E55" i="5" s="1"/>
  <c r="F74" i="7" s="1"/>
  <c r="C55" i="5" a="1"/>
  <c r="C55" i="5" s="1"/>
  <c r="D74" i="7" s="1"/>
  <c r="F55" i="5" a="1"/>
  <c r="F55" i="5" s="1"/>
  <c r="G74" i="7" s="1"/>
  <c r="J55" i="5" a="1"/>
  <c r="J55" i="5" s="1"/>
  <c r="L74" i="7" s="1"/>
  <c r="K55" i="5" a="1"/>
  <c r="K55" i="5" s="1"/>
  <c r="M74" i="7" s="1"/>
  <c r="D55" i="5" a="1"/>
  <c r="D55" i="5" s="1"/>
  <c r="E74" i="7" s="1"/>
  <c r="B55" i="5" a="1"/>
  <c r="B55" i="5" s="1"/>
  <c r="C74" i="7" s="1"/>
  <c r="L98" i="5"/>
  <c r="K117" i="7" s="1"/>
  <c r="J117" i="7"/>
  <c r="I109" i="5" a="1"/>
  <c r="I109" i="5" s="1"/>
  <c r="G109" i="5" a="1"/>
  <c r="G109" i="5" s="1"/>
  <c r="H109" i="5" a="1"/>
  <c r="H109" i="5" s="1"/>
  <c r="D109" i="5" a="1"/>
  <c r="D109" i="5" s="1"/>
  <c r="E109" i="5" a="1"/>
  <c r="E109" i="5" s="1"/>
  <c r="F109" i="5" a="1"/>
  <c r="F109" i="5" s="1"/>
  <c r="J109" i="5" a="1"/>
  <c r="J109" i="5" s="1"/>
  <c r="K109" i="5" a="1"/>
  <c r="K109" i="5" s="1"/>
  <c r="B109" i="5" a="1"/>
  <c r="B109" i="5" s="1"/>
  <c r="C109" i="5" a="1"/>
  <c r="C109" i="5" s="1"/>
  <c r="I48" i="5" a="1"/>
  <c r="I48" i="5" s="1"/>
  <c r="G48" i="5" a="1"/>
  <c r="G48" i="5" s="1"/>
  <c r="H67" i="7" s="1"/>
  <c r="H48" i="5" a="1"/>
  <c r="H48" i="5" s="1"/>
  <c r="I67" i="7" s="1"/>
  <c r="J48" i="5" a="1"/>
  <c r="J48" i="5" s="1"/>
  <c r="L67" i="7" s="1"/>
  <c r="D48" i="5" a="1"/>
  <c r="D48" i="5" s="1"/>
  <c r="E67" i="7" s="1"/>
  <c r="K48" i="5" a="1"/>
  <c r="K48" i="5" s="1"/>
  <c r="M67" i="7" s="1"/>
  <c r="E48" i="5" a="1"/>
  <c r="E48" i="5" s="1"/>
  <c r="F67" i="7" s="1"/>
  <c r="F48" i="5" a="1"/>
  <c r="F48" i="5" s="1"/>
  <c r="G67" i="7" s="1"/>
  <c r="C48" i="5" a="1"/>
  <c r="C48" i="5" s="1"/>
  <c r="D67" i="7" s="1"/>
  <c r="B48" i="5" a="1"/>
  <c r="B48" i="5" s="1"/>
  <c r="C67" i="7" s="1"/>
  <c r="L110" i="5"/>
  <c r="I49" i="5" a="1"/>
  <c r="I49" i="5" s="1"/>
  <c r="G49" i="5" a="1"/>
  <c r="G49" i="5" s="1"/>
  <c r="H68" i="7" s="1"/>
  <c r="H49" i="5" a="1"/>
  <c r="H49" i="5" s="1"/>
  <c r="I68" i="7" s="1"/>
  <c r="E49" i="5" a="1"/>
  <c r="E49" i="5" s="1"/>
  <c r="F68" i="7" s="1"/>
  <c r="F49" i="5" a="1"/>
  <c r="F49" i="5" s="1"/>
  <c r="G68" i="7" s="1"/>
  <c r="J49" i="5" a="1"/>
  <c r="J49" i="5" s="1"/>
  <c r="L68" i="7" s="1"/>
  <c r="B49" i="5" a="1"/>
  <c r="B49" i="5" s="1"/>
  <c r="C68" i="7" s="1"/>
  <c r="K49" i="5" a="1"/>
  <c r="K49" i="5" s="1"/>
  <c r="M68" i="7" s="1"/>
  <c r="C49" i="5" a="1"/>
  <c r="C49" i="5" s="1"/>
  <c r="D68" i="7" s="1"/>
  <c r="D49" i="5" a="1"/>
  <c r="D49" i="5" s="1"/>
  <c r="E68" i="7" s="1"/>
  <c r="L73" i="5"/>
  <c r="K92" i="7" s="1"/>
  <c r="J92" i="7"/>
  <c r="K102" i="5" a="1"/>
  <c r="K102" i="5" s="1"/>
  <c r="M121" i="7" s="1"/>
  <c r="I102" i="5" a="1"/>
  <c r="I102" i="5" s="1"/>
  <c r="J102" i="5" a="1"/>
  <c r="J102" i="5" s="1"/>
  <c r="L121" i="7" s="1"/>
  <c r="E102" i="5" a="1"/>
  <c r="E102" i="5" s="1"/>
  <c r="F121" i="7" s="1"/>
  <c r="B102" i="5" a="1"/>
  <c r="B102" i="5" s="1"/>
  <c r="C121" i="7" s="1"/>
  <c r="G102" i="5" a="1"/>
  <c r="G102" i="5" s="1"/>
  <c r="H121" i="7" s="1"/>
  <c r="H102" i="5" a="1"/>
  <c r="H102" i="5" s="1"/>
  <c r="I121" i="7" s="1"/>
  <c r="F102" i="5" a="1"/>
  <c r="F102" i="5" s="1"/>
  <c r="G121" i="7" s="1"/>
  <c r="C102" i="5" a="1"/>
  <c r="C102" i="5" s="1"/>
  <c r="D121" i="7" s="1"/>
  <c r="D102" i="5" a="1"/>
  <c r="D102" i="5" s="1"/>
  <c r="E121" i="7" s="1"/>
  <c r="H24" i="5" a="1"/>
  <c r="H24" i="5" s="1"/>
  <c r="I43" i="7" s="1"/>
  <c r="G24" i="5" a="1"/>
  <c r="G24" i="5" s="1"/>
  <c r="H43" i="7" s="1"/>
  <c r="J24" i="5" a="1"/>
  <c r="J24" i="5" s="1"/>
  <c r="L43" i="7" s="1"/>
  <c r="D24" i="5" a="1"/>
  <c r="D24" i="5" s="1"/>
  <c r="E43" i="7" s="1"/>
  <c r="K24" i="5" a="1"/>
  <c r="K24" i="5" s="1"/>
  <c r="M43" i="7" s="1"/>
  <c r="B24" i="5" a="1"/>
  <c r="B24" i="5" s="1"/>
  <c r="C43" i="7" s="1"/>
  <c r="I24" i="5" a="1"/>
  <c r="I24" i="5" s="1"/>
  <c r="E24" i="5" a="1"/>
  <c r="E24" i="5" s="1"/>
  <c r="F43" i="7" s="1"/>
  <c r="F24" i="5" a="1"/>
  <c r="F24" i="5" s="1"/>
  <c r="G43" i="7" s="1"/>
  <c r="C24" i="5" a="1"/>
  <c r="C24" i="5" s="1"/>
  <c r="D43" i="7" s="1"/>
  <c r="L100" i="5"/>
  <c r="K119" i="7" s="1"/>
  <c r="J119" i="7"/>
  <c r="H81" i="5" a="1"/>
  <c r="H81" i="5" s="1"/>
  <c r="I100" i="7" s="1"/>
  <c r="K81" i="5" a="1"/>
  <c r="K81" i="5" s="1"/>
  <c r="M100" i="7" s="1"/>
  <c r="I81" i="5" a="1"/>
  <c r="I81" i="5" s="1"/>
  <c r="G81" i="5" a="1"/>
  <c r="G81" i="5" s="1"/>
  <c r="H100" i="7" s="1"/>
  <c r="B81" i="5" a="1"/>
  <c r="B81" i="5" s="1"/>
  <c r="C100" i="7" s="1"/>
  <c r="F81" i="5" a="1"/>
  <c r="F81" i="5" s="1"/>
  <c r="G100" i="7" s="1"/>
  <c r="C81" i="5" a="1"/>
  <c r="C81" i="5" s="1"/>
  <c r="D100" i="7" s="1"/>
  <c r="J81" i="5" a="1"/>
  <c r="J81" i="5" s="1"/>
  <c r="L100" i="7" s="1"/>
  <c r="E81" i="5" a="1"/>
  <c r="E81" i="5" s="1"/>
  <c r="F100" i="7" s="1"/>
  <c r="D81" i="5" a="1"/>
  <c r="D81" i="5" s="1"/>
  <c r="E100" i="7" s="1"/>
  <c r="I79" i="5" a="1"/>
  <c r="I79" i="5" s="1"/>
  <c r="K79" i="5" a="1"/>
  <c r="K79" i="5" s="1"/>
  <c r="M98" i="7" s="1"/>
  <c r="G79" i="5" a="1"/>
  <c r="G79" i="5" s="1"/>
  <c r="H98" i="7" s="1"/>
  <c r="D79" i="5" a="1"/>
  <c r="D79" i="5" s="1"/>
  <c r="E98" i="7" s="1"/>
  <c r="H79" i="5" a="1"/>
  <c r="H79" i="5" s="1"/>
  <c r="I98" i="7" s="1"/>
  <c r="J79" i="5" a="1"/>
  <c r="J79" i="5" s="1"/>
  <c r="L98" i="7" s="1"/>
  <c r="E79" i="5" a="1"/>
  <c r="E79" i="5" s="1"/>
  <c r="F98" i="7" s="1"/>
  <c r="B79" i="5" a="1"/>
  <c r="B79" i="5" s="1"/>
  <c r="C98" i="7" s="1"/>
  <c r="C79" i="5" a="1"/>
  <c r="C79" i="5" s="1"/>
  <c r="D98" i="7" s="1"/>
  <c r="F79" i="5" a="1"/>
  <c r="F79" i="5" s="1"/>
  <c r="G98" i="7" s="1"/>
  <c r="I26" i="5" a="1"/>
  <c r="I26" i="5" s="1"/>
  <c r="H26" i="5" a="1"/>
  <c r="H26" i="5" s="1"/>
  <c r="I45" i="7" s="1"/>
  <c r="E26" i="5" a="1"/>
  <c r="E26" i="5" s="1"/>
  <c r="F45" i="7" s="1"/>
  <c r="B26" i="5" a="1"/>
  <c r="B26" i="5" s="1"/>
  <c r="C45" i="7" s="1"/>
  <c r="C26" i="5" a="1"/>
  <c r="C26" i="5" s="1"/>
  <c r="D45" i="7" s="1"/>
  <c r="J26" i="5" a="1"/>
  <c r="J26" i="5" s="1"/>
  <c r="L45" i="7" s="1"/>
  <c r="G26" i="5" a="1"/>
  <c r="G26" i="5" s="1"/>
  <c r="H45" i="7" s="1"/>
  <c r="F26" i="5" a="1"/>
  <c r="F26" i="5" s="1"/>
  <c r="G45" i="7" s="1"/>
  <c r="D26" i="5" a="1"/>
  <c r="D26" i="5" s="1"/>
  <c r="E45" i="7" s="1"/>
  <c r="K26" i="5" a="1"/>
  <c r="K26" i="5" s="1"/>
  <c r="M45" i="7" s="1"/>
  <c r="I77" i="5" a="1"/>
  <c r="I77" i="5" s="1"/>
  <c r="G77" i="5" a="1"/>
  <c r="G77" i="5" s="1"/>
  <c r="H96" i="7" s="1"/>
  <c r="K77" i="5" a="1"/>
  <c r="K77" i="5" s="1"/>
  <c r="M96" i="7" s="1"/>
  <c r="C77" i="5" a="1"/>
  <c r="C77" i="5" s="1"/>
  <c r="D96" i="7" s="1"/>
  <c r="F77" i="5" a="1"/>
  <c r="F77" i="5" s="1"/>
  <c r="G96" i="7" s="1"/>
  <c r="D77" i="5" a="1"/>
  <c r="D77" i="5" s="1"/>
  <c r="E96" i="7" s="1"/>
  <c r="H77" i="5" a="1"/>
  <c r="H77" i="5" s="1"/>
  <c r="I96" i="7" s="1"/>
  <c r="E77" i="5" a="1"/>
  <c r="E77" i="5" s="1"/>
  <c r="F96" i="7" s="1"/>
  <c r="J77" i="5" a="1"/>
  <c r="J77" i="5" s="1"/>
  <c r="L96" i="7" s="1"/>
  <c r="B77" i="5" a="1"/>
  <c r="B77" i="5" s="1"/>
  <c r="C96" i="7" s="1"/>
  <c r="I51" i="5" a="1"/>
  <c r="I51" i="5" s="1"/>
  <c r="G51" i="5" a="1"/>
  <c r="G51" i="5" s="1"/>
  <c r="H70" i="7" s="1"/>
  <c r="H51" i="5" a="1"/>
  <c r="H51" i="5" s="1"/>
  <c r="I70" i="7" s="1"/>
  <c r="E51" i="5" a="1"/>
  <c r="E51" i="5" s="1"/>
  <c r="F70" i="7" s="1"/>
  <c r="J51" i="5" a="1"/>
  <c r="J51" i="5" s="1"/>
  <c r="L70" i="7" s="1"/>
  <c r="D51" i="5" a="1"/>
  <c r="D51" i="5" s="1"/>
  <c r="E70" i="7" s="1"/>
  <c r="F51" i="5" a="1"/>
  <c r="F51" i="5" s="1"/>
  <c r="G70" i="7" s="1"/>
  <c r="B51" i="5" a="1"/>
  <c r="B51" i="5" s="1"/>
  <c r="C70" i="7" s="1"/>
  <c r="C51" i="5" a="1"/>
  <c r="C51" i="5" s="1"/>
  <c r="D70" i="7" s="1"/>
  <c r="K51" i="5" a="1"/>
  <c r="K51" i="5" s="1"/>
  <c r="M70" i="7" s="1"/>
  <c r="I23" i="5" a="1"/>
  <c r="I23" i="5" s="1"/>
  <c r="G23" i="5" a="1"/>
  <c r="G23" i="5" s="1"/>
  <c r="H42" i="7" s="1"/>
  <c r="H23" i="5" a="1"/>
  <c r="H23" i="5" s="1"/>
  <c r="I42" i="7" s="1"/>
  <c r="E23" i="5" a="1"/>
  <c r="E23" i="5" s="1"/>
  <c r="F42" i="7" s="1"/>
  <c r="D23" i="5" a="1"/>
  <c r="D23" i="5" s="1"/>
  <c r="E42" i="7" s="1"/>
  <c r="B23" i="5" a="1"/>
  <c r="B23" i="5" s="1"/>
  <c r="C42" i="7" s="1"/>
  <c r="F23" i="5" a="1"/>
  <c r="F23" i="5" s="1"/>
  <c r="G42" i="7" s="1"/>
  <c r="J23" i="5" a="1"/>
  <c r="J23" i="5" s="1"/>
  <c r="L42" i="7" s="1"/>
  <c r="K23" i="5" a="1"/>
  <c r="K23" i="5" s="1"/>
  <c r="M42" i="7" s="1"/>
  <c r="C23" i="5" a="1"/>
  <c r="C23" i="5" s="1"/>
  <c r="D42" i="7" s="1"/>
  <c r="H27" i="5" a="1"/>
  <c r="H27" i="5" s="1"/>
  <c r="I46" i="7" s="1"/>
  <c r="E27" i="5" a="1"/>
  <c r="E27" i="5" s="1"/>
  <c r="F46" i="7" s="1"/>
  <c r="D27" i="5" a="1"/>
  <c r="D27" i="5" s="1"/>
  <c r="E46" i="7" s="1"/>
  <c r="B27" i="5" a="1"/>
  <c r="B27" i="5" s="1"/>
  <c r="C46" i="7" s="1"/>
  <c r="I27" i="5" a="1"/>
  <c r="I27" i="5" s="1"/>
  <c r="G27" i="5" a="1"/>
  <c r="G27" i="5" s="1"/>
  <c r="H46" i="7" s="1"/>
  <c r="F27" i="5" a="1"/>
  <c r="F27" i="5" s="1"/>
  <c r="G46" i="7" s="1"/>
  <c r="K27" i="5" a="1"/>
  <c r="K27" i="5" s="1"/>
  <c r="M46" i="7" s="1"/>
  <c r="C27" i="5" a="1"/>
  <c r="C27" i="5" s="1"/>
  <c r="D46" i="7" s="1"/>
  <c r="J27" i="5" a="1"/>
  <c r="J27" i="5" s="1"/>
  <c r="L46" i="7" s="1"/>
  <c r="G43" i="5" a="1"/>
  <c r="G43" i="5" s="1"/>
  <c r="H62" i="7" s="1"/>
  <c r="H43" i="5" a="1"/>
  <c r="H43" i="5" s="1"/>
  <c r="I62" i="7" s="1"/>
  <c r="I43" i="5" a="1"/>
  <c r="I43" i="5" s="1"/>
  <c r="E43" i="5" a="1"/>
  <c r="E43" i="5" s="1"/>
  <c r="F62" i="7" s="1"/>
  <c r="D43" i="5" a="1"/>
  <c r="D43" i="5" s="1"/>
  <c r="E62" i="7" s="1"/>
  <c r="F43" i="5" a="1"/>
  <c r="F43" i="5" s="1"/>
  <c r="G62" i="7" s="1"/>
  <c r="B43" i="5" a="1"/>
  <c r="B43" i="5" s="1"/>
  <c r="C62" i="7" s="1"/>
  <c r="C43" i="5" a="1"/>
  <c r="C43" i="5" s="1"/>
  <c r="D62" i="7" s="1"/>
  <c r="J43" i="5" a="1"/>
  <c r="J43" i="5" s="1"/>
  <c r="L62" i="7" s="1"/>
  <c r="K43" i="5" a="1"/>
  <c r="K43" i="5" s="1"/>
  <c r="M62" i="7" s="1"/>
  <c r="L31" i="5"/>
  <c r="K50" i="7" s="1"/>
  <c r="J50" i="7"/>
  <c r="G38" i="5" a="1"/>
  <c r="G38" i="5" s="1"/>
  <c r="H57" i="7" s="1"/>
  <c r="H38" i="5" a="1"/>
  <c r="H38" i="5" s="1"/>
  <c r="I57" i="7" s="1"/>
  <c r="I38" i="5" a="1"/>
  <c r="I38" i="5" s="1"/>
  <c r="B38" i="5" a="1"/>
  <c r="B38" i="5" s="1"/>
  <c r="C57" i="7" s="1"/>
  <c r="C38" i="5" a="1"/>
  <c r="C38" i="5" s="1"/>
  <c r="D57" i="7" s="1"/>
  <c r="J38" i="5" a="1"/>
  <c r="J38" i="5" s="1"/>
  <c r="L57" i="7" s="1"/>
  <c r="F38" i="5" a="1"/>
  <c r="F38" i="5" s="1"/>
  <c r="G57" i="7" s="1"/>
  <c r="K38" i="5" a="1"/>
  <c r="K38" i="5" s="1"/>
  <c r="M57" i="7" s="1"/>
  <c r="E38" i="5" a="1"/>
  <c r="E38" i="5" s="1"/>
  <c r="F57" i="7" s="1"/>
  <c r="D38" i="5" a="1"/>
  <c r="D38" i="5" s="1"/>
  <c r="E57" i="7" s="1"/>
  <c r="I67" i="5" a="1"/>
  <c r="I67" i="5" s="1"/>
  <c r="G67" i="5" a="1"/>
  <c r="G67" i="5" s="1"/>
  <c r="H86" i="7" s="1"/>
  <c r="K67" i="5" a="1"/>
  <c r="K67" i="5" s="1"/>
  <c r="M86" i="7" s="1"/>
  <c r="D67" i="5" a="1"/>
  <c r="D67" i="5" s="1"/>
  <c r="E86" i="7" s="1"/>
  <c r="H67" i="5" a="1"/>
  <c r="H67" i="5" s="1"/>
  <c r="I86" i="7" s="1"/>
  <c r="F67" i="5" a="1"/>
  <c r="F67" i="5" s="1"/>
  <c r="G86" i="7" s="1"/>
  <c r="C67" i="5" a="1"/>
  <c r="C67" i="5" s="1"/>
  <c r="D86" i="7" s="1"/>
  <c r="B67" i="5" a="1"/>
  <c r="B67" i="5" s="1"/>
  <c r="C86" i="7" s="1"/>
  <c r="J67" i="5" a="1"/>
  <c r="J67" i="5" s="1"/>
  <c r="L86" i="7" s="1"/>
  <c r="E67" i="5" a="1"/>
  <c r="E67" i="5" s="1"/>
  <c r="F86" i="7" s="1"/>
  <c r="I35" i="5" a="1"/>
  <c r="I35" i="5" s="1"/>
  <c r="G35" i="5" a="1"/>
  <c r="G35" i="5" s="1"/>
  <c r="H54" i="7" s="1"/>
  <c r="H35" i="5" a="1"/>
  <c r="H35" i="5" s="1"/>
  <c r="I54" i="7" s="1"/>
  <c r="E35" i="5" a="1"/>
  <c r="E35" i="5" s="1"/>
  <c r="F54" i="7" s="1"/>
  <c r="D35" i="5" a="1"/>
  <c r="D35" i="5" s="1"/>
  <c r="E54" i="7" s="1"/>
  <c r="B35" i="5" a="1"/>
  <c r="B35" i="5" s="1"/>
  <c r="C54" i="7" s="1"/>
  <c r="F35" i="5" a="1"/>
  <c r="F35" i="5" s="1"/>
  <c r="G54" i="7" s="1"/>
  <c r="C35" i="5" a="1"/>
  <c r="C35" i="5" s="1"/>
  <c r="D54" i="7" s="1"/>
  <c r="K35" i="5" a="1"/>
  <c r="K35" i="5" s="1"/>
  <c r="M54" i="7" s="1"/>
  <c r="J35" i="5" a="1"/>
  <c r="J35" i="5" s="1"/>
  <c r="L54" i="7" s="1"/>
  <c r="G53" i="5" a="1"/>
  <c r="G53" i="5" s="1"/>
  <c r="H72" i="7" s="1"/>
  <c r="H53" i="5" a="1"/>
  <c r="H53" i="5" s="1"/>
  <c r="I72" i="7" s="1"/>
  <c r="K53" i="5" a="1"/>
  <c r="K53" i="5" s="1"/>
  <c r="M72" i="7" s="1"/>
  <c r="J53" i="5" a="1"/>
  <c r="J53" i="5" s="1"/>
  <c r="L72" i="7" s="1"/>
  <c r="F53" i="5" a="1"/>
  <c r="F53" i="5" s="1"/>
  <c r="G72" i="7" s="1"/>
  <c r="D53" i="5" a="1"/>
  <c r="D53" i="5" s="1"/>
  <c r="E72" i="7" s="1"/>
  <c r="I53" i="5" a="1"/>
  <c r="I53" i="5" s="1"/>
  <c r="B53" i="5" a="1"/>
  <c r="B53" i="5" s="1"/>
  <c r="C72" i="7" s="1"/>
  <c r="C53" i="5" a="1"/>
  <c r="C53" i="5" s="1"/>
  <c r="D72" i="7" s="1"/>
  <c r="E53" i="5" a="1"/>
  <c r="E53" i="5" s="1"/>
  <c r="F72" i="7" s="1"/>
  <c r="I59" i="5" a="1"/>
  <c r="I59" i="5" s="1"/>
  <c r="G59" i="5" a="1"/>
  <c r="G59" i="5" s="1"/>
  <c r="H78" i="7" s="1"/>
  <c r="H59" i="5" a="1"/>
  <c r="H59" i="5" s="1"/>
  <c r="I78" i="7" s="1"/>
  <c r="F59" i="5" a="1"/>
  <c r="F59" i="5" s="1"/>
  <c r="G78" i="7" s="1"/>
  <c r="J59" i="5" a="1"/>
  <c r="J59" i="5" s="1"/>
  <c r="L78" i="7" s="1"/>
  <c r="B59" i="5" a="1"/>
  <c r="B59" i="5" s="1"/>
  <c r="C78" i="7" s="1"/>
  <c r="C59" i="5" a="1"/>
  <c r="C59" i="5" s="1"/>
  <c r="D78" i="7" s="1"/>
  <c r="K59" i="5" a="1"/>
  <c r="K59" i="5" s="1"/>
  <c r="M78" i="7" s="1"/>
  <c r="D59" i="5" a="1"/>
  <c r="D59" i="5" s="1"/>
  <c r="E78" i="7" s="1"/>
  <c r="E59" i="5" a="1"/>
  <c r="E59" i="5" s="1"/>
  <c r="F78" i="7" s="1"/>
  <c r="L37" i="5"/>
  <c r="K56" i="7" s="1"/>
  <c r="J56" i="7"/>
  <c r="L84" i="5"/>
  <c r="K103" i="7" s="1"/>
  <c r="J103" i="7"/>
  <c r="L93" i="5"/>
  <c r="K112" i="7" s="1"/>
  <c r="J112" i="7"/>
  <c r="G85" i="5" a="1"/>
  <c r="G85" i="5" s="1"/>
  <c r="H104" i="7" s="1"/>
  <c r="H85" i="5" a="1"/>
  <c r="H85" i="5" s="1"/>
  <c r="I104" i="7" s="1"/>
  <c r="K85" i="5" a="1"/>
  <c r="K85" i="5" s="1"/>
  <c r="M104" i="7" s="1"/>
  <c r="B85" i="5" a="1"/>
  <c r="B85" i="5" s="1"/>
  <c r="C104" i="7" s="1"/>
  <c r="I85" i="5" a="1"/>
  <c r="I85" i="5" s="1"/>
  <c r="F85" i="5" a="1"/>
  <c r="F85" i="5" s="1"/>
  <c r="G104" i="7" s="1"/>
  <c r="C85" i="5" a="1"/>
  <c r="C85" i="5" s="1"/>
  <c r="D104" i="7" s="1"/>
  <c r="D85" i="5" a="1"/>
  <c r="D85" i="5" s="1"/>
  <c r="E104" i="7" s="1"/>
  <c r="J85" i="5" a="1"/>
  <c r="J85" i="5" s="1"/>
  <c r="L104" i="7" s="1"/>
  <c r="E85" i="5" a="1"/>
  <c r="E85" i="5" s="1"/>
  <c r="F104" i="7" s="1"/>
  <c r="G105" i="5" a="1"/>
  <c r="G105" i="5" s="1"/>
  <c r="H124" i="7" s="1"/>
  <c r="H105" i="5" a="1"/>
  <c r="H105" i="5" s="1"/>
  <c r="I124" i="7" s="1"/>
  <c r="K105" i="5" a="1"/>
  <c r="K105" i="5" s="1"/>
  <c r="M124" i="7" s="1"/>
  <c r="D105" i="5" a="1"/>
  <c r="D105" i="5" s="1"/>
  <c r="E124" i="7" s="1"/>
  <c r="E105" i="5" a="1"/>
  <c r="E105" i="5" s="1"/>
  <c r="F124" i="7" s="1"/>
  <c r="B105" i="5" a="1"/>
  <c r="B105" i="5" s="1"/>
  <c r="C124" i="7" s="1"/>
  <c r="F105" i="5" a="1"/>
  <c r="F105" i="5" s="1"/>
  <c r="G124" i="7" s="1"/>
  <c r="C105" i="5" a="1"/>
  <c r="C105" i="5" s="1"/>
  <c r="D124" i="7" s="1"/>
  <c r="I105" i="5" a="1"/>
  <c r="I105" i="5" s="1"/>
  <c r="J105" i="5" a="1"/>
  <c r="J105" i="5" s="1"/>
  <c r="L124" i="7" s="1"/>
  <c r="G21" i="5" a="1"/>
  <c r="G21" i="5" s="1"/>
  <c r="H40" i="7" s="1"/>
  <c r="J21" i="5" a="1"/>
  <c r="J21" i="5" s="1"/>
  <c r="L40" i="7" s="1"/>
  <c r="D21" i="5" a="1"/>
  <c r="D21" i="5" s="1"/>
  <c r="E40" i="7" s="1"/>
  <c r="I21" i="5" a="1"/>
  <c r="I21" i="5" s="1"/>
  <c r="H21" i="5" a="1"/>
  <c r="H21" i="5" s="1"/>
  <c r="I40" i="7" s="1"/>
  <c r="B21" i="5" a="1"/>
  <c r="B21" i="5" s="1"/>
  <c r="C40" i="7" s="1"/>
  <c r="K21" i="5" a="1"/>
  <c r="K21" i="5" s="1"/>
  <c r="M40" i="7" s="1"/>
  <c r="E21" i="5" a="1"/>
  <c r="E21" i="5" s="1"/>
  <c r="F40" i="7" s="1"/>
  <c r="C21" i="5" a="1"/>
  <c r="C21" i="5" s="1"/>
  <c r="D40" i="7" s="1"/>
  <c r="F21" i="5" a="1"/>
  <c r="F21" i="5" s="1"/>
  <c r="G40" i="7" s="1"/>
  <c r="G95" i="5" a="1"/>
  <c r="G95" i="5" s="1"/>
  <c r="H114" i="7" s="1"/>
  <c r="H95" i="5" a="1"/>
  <c r="H95" i="5" s="1"/>
  <c r="I114" i="7" s="1"/>
  <c r="K95" i="5" a="1"/>
  <c r="K95" i="5" s="1"/>
  <c r="M114" i="7" s="1"/>
  <c r="B95" i="5" a="1"/>
  <c r="B95" i="5" s="1"/>
  <c r="C114" i="7" s="1"/>
  <c r="F95" i="5" a="1"/>
  <c r="F95" i="5" s="1"/>
  <c r="G114" i="7" s="1"/>
  <c r="C95" i="5" a="1"/>
  <c r="C95" i="5" s="1"/>
  <c r="D114" i="7" s="1"/>
  <c r="D95" i="5" a="1"/>
  <c r="D95" i="5" s="1"/>
  <c r="E114" i="7" s="1"/>
  <c r="I95" i="5" a="1"/>
  <c r="I95" i="5" s="1"/>
  <c r="E95" i="5" a="1"/>
  <c r="E95" i="5" s="1"/>
  <c r="F114" i="7" s="1"/>
  <c r="J95" i="5" a="1"/>
  <c r="J95" i="5" s="1"/>
  <c r="L114" i="7" s="1"/>
  <c r="G36" i="5" a="1"/>
  <c r="G36" i="5" s="1"/>
  <c r="H55" i="7" s="1"/>
  <c r="H36" i="5" a="1"/>
  <c r="H36" i="5" s="1"/>
  <c r="I55" i="7" s="1"/>
  <c r="F36" i="5" a="1"/>
  <c r="F36" i="5" s="1"/>
  <c r="G55" i="7" s="1"/>
  <c r="J36" i="5" a="1"/>
  <c r="J36" i="5" s="1"/>
  <c r="L55" i="7" s="1"/>
  <c r="E36" i="5" a="1"/>
  <c r="E36" i="5" s="1"/>
  <c r="F55" i="7" s="1"/>
  <c r="D36" i="5" a="1"/>
  <c r="D36" i="5" s="1"/>
  <c r="E55" i="7" s="1"/>
  <c r="B36" i="5" a="1"/>
  <c r="B36" i="5" s="1"/>
  <c r="C55" i="7" s="1"/>
  <c r="K36" i="5" a="1"/>
  <c r="K36" i="5" s="1"/>
  <c r="M55" i="7" s="1"/>
  <c r="I36" i="5" a="1"/>
  <c r="I36" i="5" s="1"/>
  <c r="C36" i="5" a="1"/>
  <c r="C36" i="5" s="1"/>
  <c r="D55" i="7" s="1"/>
  <c r="I66" i="5" a="1"/>
  <c r="I66" i="5" s="1"/>
  <c r="G66" i="5" a="1"/>
  <c r="G66" i="5" s="1"/>
  <c r="H85" i="7" s="1"/>
  <c r="H66" i="5" a="1"/>
  <c r="H66" i="5" s="1"/>
  <c r="I85" i="7" s="1"/>
  <c r="F66" i="5" a="1"/>
  <c r="F66" i="5" s="1"/>
  <c r="G85" i="7" s="1"/>
  <c r="D66" i="5" a="1"/>
  <c r="D66" i="5" s="1"/>
  <c r="E85" i="7" s="1"/>
  <c r="E66" i="5" a="1"/>
  <c r="E66" i="5" s="1"/>
  <c r="F85" i="7" s="1"/>
  <c r="K66" i="5" a="1"/>
  <c r="K66" i="5" s="1"/>
  <c r="M85" i="7" s="1"/>
  <c r="J66" i="5" a="1"/>
  <c r="J66" i="5" s="1"/>
  <c r="L85" i="7" s="1"/>
  <c r="C66" i="5" a="1"/>
  <c r="C66" i="5" s="1"/>
  <c r="D85" i="7" s="1"/>
  <c r="B66" i="5" a="1"/>
  <c r="B66" i="5" s="1"/>
  <c r="C85" i="7" s="1"/>
  <c r="G117" i="5" a="1"/>
  <c r="G117" i="5" s="1"/>
  <c r="H117" i="5" a="1"/>
  <c r="H117" i="5" s="1"/>
  <c r="I117" i="5" a="1"/>
  <c r="I117" i="5" s="1"/>
  <c r="C117" i="5" a="1"/>
  <c r="C117" i="5" s="1"/>
  <c r="K117" i="5" a="1"/>
  <c r="K117" i="5" s="1"/>
  <c r="D117" i="5" a="1"/>
  <c r="D117" i="5" s="1"/>
  <c r="E117" i="5" a="1"/>
  <c r="E117" i="5" s="1"/>
  <c r="F117" i="5" a="1"/>
  <c r="F117" i="5" s="1"/>
  <c r="B117" i="5" a="1"/>
  <c r="B117" i="5" s="1"/>
  <c r="J117" i="5" a="1"/>
  <c r="J117" i="5" s="1"/>
  <c r="L28" i="5" l="1"/>
  <c r="K47" i="7" s="1"/>
  <c r="L112" i="5"/>
  <c r="L115" i="5"/>
  <c r="L116" i="5"/>
  <c r="L53" i="5"/>
  <c r="K72" i="7" s="1"/>
  <c r="J72" i="7"/>
  <c r="L66" i="5"/>
  <c r="K85" i="7" s="1"/>
  <c r="J85" i="7"/>
  <c r="L74" i="5"/>
  <c r="K93" i="7" s="1"/>
  <c r="J93" i="7"/>
  <c r="L70" i="5"/>
  <c r="K89" i="7" s="1"/>
  <c r="J89" i="7"/>
  <c r="L102" i="5"/>
  <c r="K121" i="7" s="1"/>
  <c r="J121" i="7"/>
  <c r="L48" i="5"/>
  <c r="K67" i="7" s="1"/>
  <c r="J67" i="7"/>
  <c r="L80" i="5"/>
  <c r="K99" i="7" s="1"/>
  <c r="J99" i="7"/>
  <c r="L52" i="5"/>
  <c r="K71" i="7" s="1"/>
  <c r="J71" i="7"/>
  <c r="L22" i="5"/>
  <c r="K41" i="7" s="1"/>
  <c r="J41" i="7"/>
  <c r="L45" i="5"/>
  <c r="K64" i="7" s="1"/>
  <c r="J64" i="7"/>
  <c r="L71" i="5"/>
  <c r="K90" i="7" s="1"/>
  <c r="J90" i="7"/>
  <c r="L68" i="5"/>
  <c r="K87" i="7" s="1"/>
  <c r="J87" i="7"/>
  <c r="L25" i="5"/>
  <c r="K44" i="7" s="1"/>
  <c r="J44" i="7"/>
  <c r="L86" i="5"/>
  <c r="K105" i="7" s="1"/>
  <c r="J105" i="7"/>
  <c r="L108" i="5"/>
  <c r="L44" i="5"/>
  <c r="K63" i="7" s="1"/>
  <c r="J63" i="7"/>
  <c r="L46" i="5"/>
  <c r="K65" i="7" s="1"/>
  <c r="J65" i="7"/>
  <c r="L32" i="5"/>
  <c r="K51" i="7" s="1"/>
  <c r="J51" i="7"/>
  <c r="L65" i="5"/>
  <c r="K84" i="7" s="1"/>
  <c r="J84" i="7"/>
  <c r="L83" i="5"/>
  <c r="K102" i="7" s="1"/>
  <c r="J102" i="7"/>
  <c r="L105" i="5"/>
  <c r="K124" i="7" s="1"/>
  <c r="J124" i="7"/>
  <c r="L36" i="5"/>
  <c r="K55" i="7" s="1"/>
  <c r="J55" i="7"/>
  <c r="L59" i="5"/>
  <c r="K78" i="7" s="1"/>
  <c r="J78" i="7"/>
  <c r="L23" i="5"/>
  <c r="K42" i="7" s="1"/>
  <c r="J42" i="7"/>
  <c r="L79" i="5"/>
  <c r="K98" i="7" s="1"/>
  <c r="J98" i="7"/>
  <c r="L81" i="5"/>
  <c r="K100" i="7" s="1"/>
  <c r="J100" i="7"/>
  <c r="L24" i="5"/>
  <c r="K43" i="7" s="1"/>
  <c r="J43" i="7"/>
  <c r="L47" i="5"/>
  <c r="K66" i="7" s="1"/>
  <c r="J66" i="7"/>
  <c r="L60" i="5"/>
  <c r="K79" i="7" s="1"/>
  <c r="J79" i="7"/>
  <c r="L61" i="5"/>
  <c r="K80" i="7" s="1"/>
  <c r="J80" i="7"/>
  <c r="L21" i="5"/>
  <c r="K40" i="7" s="1"/>
  <c r="J40" i="7"/>
  <c r="L109" i="5"/>
  <c r="L56" i="5"/>
  <c r="K75" i="7" s="1"/>
  <c r="J75" i="7"/>
  <c r="L58" i="5"/>
  <c r="K77" i="7" s="1"/>
  <c r="J77" i="7"/>
  <c r="J52" i="7"/>
  <c r="L33" i="5"/>
  <c r="K52" i="7" s="1"/>
  <c r="L75" i="5"/>
  <c r="K94" i="7" s="1"/>
  <c r="J94" i="7"/>
  <c r="L106" i="5"/>
  <c r="J69" i="7"/>
  <c r="L50" i="5"/>
  <c r="K69" i="7" s="1"/>
  <c r="L62" i="5"/>
  <c r="K81" i="7" s="1"/>
  <c r="J81" i="7"/>
  <c r="L90" i="5"/>
  <c r="K109" i="7" s="1"/>
  <c r="J109" i="7"/>
  <c r="L92" i="5"/>
  <c r="K111" i="7" s="1"/>
  <c r="J111" i="7"/>
  <c r="L41" i="5"/>
  <c r="K60" i="7" s="1"/>
  <c r="J60" i="7"/>
  <c r="L101" i="5"/>
  <c r="K120" i="7" s="1"/>
  <c r="J120" i="7"/>
  <c r="L49" i="5"/>
  <c r="K68" i="7" s="1"/>
  <c r="J68" i="7"/>
  <c r="J86" i="7"/>
  <c r="L67" i="5"/>
  <c r="K86" i="7" s="1"/>
  <c r="L117" i="5"/>
  <c r="L43" i="5"/>
  <c r="K62" i="7" s="1"/>
  <c r="J62" i="7"/>
  <c r="L27" i="5"/>
  <c r="K46" i="7" s="1"/>
  <c r="J46" i="7"/>
  <c r="L51" i="5"/>
  <c r="K70" i="7" s="1"/>
  <c r="J70" i="7"/>
  <c r="L63" i="5"/>
  <c r="K82" i="7" s="1"/>
  <c r="J82" i="7"/>
  <c r="L40" i="5"/>
  <c r="K59" i="7" s="1"/>
  <c r="J59" i="7"/>
  <c r="J96" i="7"/>
  <c r="L77" i="5"/>
  <c r="K96" i="7" s="1"/>
  <c r="L38" i="5"/>
  <c r="K57" i="7" s="1"/>
  <c r="J57" i="7"/>
  <c r="L26" i="5"/>
  <c r="K45" i="7" s="1"/>
  <c r="J45" i="7"/>
  <c r="L95" i="5"/>
  <c r="K114" i="7" s="1"/>
  <c r="J114" i="7"/>
  <c r="L88" i="5"/>
  <c r="K107" i="7" s="1"/>
  <c r="J107" i="7"/>
  <c r="L103" i="5"/>
  <c r="K122" i="7" s="1"/>
  <c r="J122" i="7"/>
  <c r="L76" i="5"/>
  <c r="K95" i="7" s="1"/>
  <c r="J95" i="7"/>
  <c r="J116" i="7"/>
  <c r="L97" i="5"/>
  <c r="K116" i="7" s="1"/>
  <c r="L104" i="5"/>
  <c r="K123" i="7" s="1"/>
  <c r="J123" i="7"/>
  <c r="L57" i="5"/>
  <c r="K76" i="7" s="1"/>
  <c r="J76" i="7"/>
  <c r="L20" i="5"/>
  <c r="K39" i="7" s="1"/>
  <c r="J39" i="7"/>
  <c r="L113" i="5"/>
  <c r="L107" i="5"/>
  <c r="L111" i="5"/>
  <c r="L87" i="5"/>
  <c r="K106" i="7" s="1"/>
  <c r="J106" i="7"/>
  <c r="L64" i="5"/>
  <c r="K83" i="7" s="1"/>
  <c r="J83" i="7"/>
  <c r="L72" i="5"/>
  <c r="K91" i="7" s="1"/>
  <c r="J91" i="7"/>
  <c r="L42" i="5"/>
  <c r="K61" i="7" s="1"/>
  <c r="J61" i="7"/>
  <c r="L69" i="5"/>
  <c r="K88" i="7" s="1"/>
  <c r="J88" i="7"/>
  <c r="L39" i="5"/>
  <c r="K58" i="7" s="1"/>
  <c r="J58" i="7"/>
  <c r="L85" i="5"/>
  <c r="K104" i="7" s="1"/>
  <c r="J104" i="7"/>
  <c r="L35" i="5"/>
  <c r="K54" i="7" s="1"/>
  <c r="J54" i="7"/>
  <c r="L34" i="5"/>
  <c r="K53" i="7" s="1"/>
  <c r="J53" i="7"/>
  <c r="J74" i="7"/>
  <c r="L55" i="5"/>
  <c r="K74" i="7" s="1"/>
  <c r="L30" i="5"/>
  <c r="K49" i="7" s="1"/>
  <c r="J49" i="7"/>
  <c r="J118" i="7"/>
  <c r="L99" i="5"/>
  <c r="K118" i="7" s="1"/>
  <c r="L54" i="5"/>
  <c r="K73" i="7" s="1"/>
  <c r="J73" i="7"/>
  <c r="L82" i="5"/>
  <c r="K101" i="7" s="1"/>
  <c r="J101" i="7"/>
  <c r="L89" i="5"/>
  <c r="K108" i="7" s="1"/>
  <c r="J108" i="7"/>
  <c r="L94" i="5"/>
  <c r="K113" i="7" s="1"/>
  <c r="J113" i="7"/>
  <c r="L78" i="5"/>
  <c r="K97" i="7" s="1"/>
  <c r="J97" i="7"/>
  <c r="L114" i="5"/>
</calcChain>
</file>

<file path=xl/sharedStrings.xml><?xml version="1.0" encoding="utf-8"?>
<sst xmlns="http://schemas.openxmlformats.org/spreadsheetml/2006/main" count="1836" uniqueCount="137">
  <si>
    <t>DV0.1</t>
  </si>
  <si>
    <t>DV0.5</t>
  </si>
  <si>
    <t>DV0.9</t>
  </si>
  <si>
    <t>Orifice</t>
  </si>
  <si>
    <t>Angle</t>
  </si>
  <si>
    <t>Airspeed</t>
  </si>
  <si>
    <t>Pressure</t>
  </si>
  <si>
    <t>VF/F</t>
  </si>
  <si>
    <t>F/M</t>
  </si>
  <si>
    <t>M/C</t>
  </si>
  <si>
    <t>C/VC</t>
  </si>
  <si>
    <t>VC/XC</t>
  </si>
  <si>
    <t>DSC</t>
  </si>
  <si>
    <t>Intercept</t>
  </si>
  <si>
    <t>Orf*Press</t>
  </si>
  <si>
    <t>Orf*AS</t>
  </si>
  <si>
    <t>AS*Press</t>
  </si>
  <si>
    <t>Orf*Ang</t>
  </si>
  <si>
    <t>AS*Ang</t>
  </si>
  <si>
    <t>Press*Ang</t>
  </si>
  <si>
    <t>Orf^2</t>
  </si>
  <si>
    <t>AS^2</t>
  </si>
  <si>
    <t>Press^</t>
  </si>
  <si>
    <t>Ang^2</t>
  </si>
  <si>
    <t>Orf Sub</t>
  </si>
  <si>
    <t>Orf Div</t>
  </si>
  <si>
    <t>AS Sub</t>
  </si>
  <si>
    <t>AS Div</t>
  </si>
  <si>
    <t>Press Sub</t>
  </si>
  <si>
    <t>Press Div</t>
  </si>
  <si>
    <t xml:space="preserve">Ang Sub </t>
  </si>
  <si>
    <t>Ang Div</t>
  </si>
  <si>
    <t>CP11TT 80° Flat Fan</t>
  </si>
  <si>
    <t>CP03</t>
  </si>
  <si>
    <t>CP11TT 40° Flat Fan</t>
  </si>
  <si>
    <t>Steel Disc Core 45</t>
  </si>
  <si>
    <t>CP09</t>
  </si>
  <si>
    <t>CP11TT Straight Stream</t>
  </si>
  <si>
    <t>Davidon TriSet</t>
  </si>
  <si>
    <t>Disc Core Straight Stream</t>
  </si>
  <si>
    <t>Ceramic Disc Core 45</t>
  </si>
  <si>
    <t>CP11TT 20° Flat Fan</t>
  </si>
  <si>
    <t>a</t>
  </si>
  <si>
    <t>b</t>
  </si>
  <si>
    <t>GPA</t>
  </si>
  <si>
    <t>mph</t>
  </si>
  <si>
    <t>Nozzle</t>
  </si>
  <si>
    <t>Standard 40° Flat Fan</t>
  </si>
  <si>
    <t>Standard 80° Flat Fan</t>
  </si>
  <si>
    <t>gpm</t>
  </si>
  <si>
    <t>gpa</t>
  </si>
  <si>
    <t>Swath Width</t>
  </si>
  <si>
    <t>Spray Rate</t>
  </si>
  <si>
    <t>feet</t>
  </si>
  <si>
    <t># Nozzles</t>
  </si>
  <si>
    <t>USER ENTERED VALUES</t>
  </si>
  <si>
    <t>CALCULATED</t>
  </si>
  <si>
    <t>Boom FR</t>
  </si>
  <si>
    <t>Per Nozzle FR</t>
  </si>
  <si>
    <t>Pressure (psi)</t>
  </si>
  <si>
    <t>AngleAdj</t>
  </si>
  <si>
    <t>PressAdj</t>
  </si>
  <si>
    <t>ASAdj</t>
  </si>
  <si>
    <t>OrfAdj</t>
  </si>
  <si>
    <t>%&lt;100</t>
  </si>
  <si>
    <t>DV09</t>
  </si>
  <si>
    <t>DV05</t>
  </si>
  <si>
    <t>DV01</t>
  </si>
  <si>
    <t>DV0.1Actual</t>
  </si>
  <si>
    <t>DV0.5Actual</t>
  </si>
  <si>
    <t>DV0.9Actual</t>
  </si>
  <si>
    <t>%&lt;100Actual</t>
  </si>
  <si>
    <t>Reference Nozzle Data</t>
  </si>
  <si>
    <t>CVF</t>
  </si>
  <si>
    <t>DSC0.1</t>
  </si>
  <si>
    <t>DSC0.5</t>
  </si>
  <si>
    <t>DSC Desired</t>
  </si>
  <si>
    <t>VERY FINE</t>
  </si>
  <si>
    <t>FINE</t>
  </si>
  <si>
    <t>MEDIUM</t>
  </si>
  <si>
    <t>COARSE</t>
  </si>
  <si>
    <t>VERY COARSE</t>
  </si>
  <si>
    <t>EXT. COARSE</t>
  </si>
  <si>
    <t>DSC Number</t>
  </si>
  <si>
    <t xml:space="preserve">Angle </t>
  </si>
  <si>
    <t>CP11TT 60° Flat Fan</t>
  </si>
  <si>
    <t>Droplet Size Class Desired</t>
  </si>
  <si>
    <t>Application Airspeed</t>
  </si>
  <si>
    <t>CALCULATED VALUES BASED ON USER ENTER DATA</t>
  </si>
  <si>
    <t>NOZZLE OPERATIONAL SETUPS AND CORRESPONDING USDA NOZZLE MODEL DROPLET SIZE DATA THAT MEET THE SPECIFIED INPUTS</t>
  </si>
  <si>
    <t>DISCLAIMER: Nozzle types, operational setups and numbers provided do not imply swath uniformity or coverage.  Applicators are encouraged to attend an Operation S.A.F.E. Clinic.</t>
  </si>
  <si>
    <t>Speed Range</t>
  </si>
  <si>
    <t>High</t>
  </si>
  <si>
    <t>Davidon TriSet Deflection</t>
  </si>
  <si>
    <t>CP09 Deflection</t>
  </si>
  <si>
    <t>Steel Disc Straight Stream</t>
  </si>
  <si>
    <t>Ceramic Disc Straight Stream</t>
  </si>
  <si>
    <t>CP11TT 110° Flat Fan</t>
  </si>
  <si>
    <t xml:space="preserve">CP09 Straight Stream </t>
  </si>
  <si>
    <t>TriSet Straight Stream</t>
  </si>
  <si>
    <t>Low</t>
  </si>
  <si>
    <t>Nozzle Model Set</t>
  </si>
  <si>
    <t>DSC Tst</t>
  </si>
  <si>
    <t>Model</t>
  </si>
  <si>
    <t>AS low limit</t>
  </si>
  <si>
    <t>AS high limit</t>
  </si>
  <si>
    <t>Lower</t>
  </si>
  <si>
    <t>Upper</t>
  </si>
  <si>
    <t>NOTE: Low = 50-120 mph and High = 120-180 mph</t>
  </si>
  <si>
    <t>NOTE: When Changing Model Set, Confirm Entered Airspeed Falls Within Noted Limits</t>
  </si>
  <si>
    <t>SELECT FROM PULLDOWN MENU</t>
  </si>
  <si>
    <t>Pressure Limit</t>
  </si>
  <si>
    <t xml:space="preserve">Application Spray Rate </t>
  </si>
  <si>
    <t xml:space="preserve">Effective Swath Width </t>
  </si>
  <si>
    <t xml:space="preserve">Boom Flow Rate  </t>
  </si>
  <si>
    <t>USDA ARS  Aerial Application Technology Research Unit Spray Nozzle Models</t>
  </si>
  <si>
    <t>Spec Press</t>
  </si>
  <si>
    <t>psi</t>
  </si>
  <si>
    <t>NFR</t>
  </si>
  <si>
    <t>#Noz</t>
  </si>
  <si>
    <t>Spray Pressure</t>
  </si>
  <si>
    <t>Minimum Number</t>
  </si>
  <si>
    <t>Maximum Number</t>
  </si>
  <si>
    <t>Min Noz #</t>
  </si>
  <si>
    <t>Max Noz #</t>
  </si>
  <si>
    <t>Noz# Tst</t>
  </si>
  <si>
    <t>#/DSC Tst</t>
  </si>
  <si>
    <t>Number Nozzles</t>
  </si>
  <si>
    <t>Only operational setups that meet the number of nozzle range limits specified are given</t>
  </si>
  <si>
    <t>Nozzle (gpm)</t>
  </si>
  <si>
    <t>Lower Limit</t>
  </si>
  <si>
    <t>Upper Limit</t>
  </si>
  <si>
    <t>RS</t>
  </si>
  <si>
    <t>Specify Minimum and Maximum Number of Nozzles Acceptable</t>
  </si>
  <si>
    <r>
      <t xml:space="preserve">USER SPECIFIED VALUES - </t>
    </r>
    <r>
      <rPr>
        <b/>
        <sz val="24"/>
        <color rgb="FF002060"/>
        <rFont val="Arial"/>
        <family val="2"/>
      </rPr>
      <t>BLUE BOXES</t>
    </r>
  </si>
  <si>
    <t>XC/UC</t>
  </si>
  <si>
    <t>ULT. COARSE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</si>
</sst>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22"/>
      <name val="Arial"/>
      <family val="2"/>
    </font>
    <font>
      <i/>
      <sz val="18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i/>
      <sz val="16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b/>
      <i/>
      <sz val="18"/>
      <color rgb="FFC00000"/>
      <name val="Arial"/>
      <family val="2"/>
    </font>
    <font>
      <i/>
      <sz val="20"/>
      <name val="Arial"/>
      <family val="2"/>
    </font>
    <font>
      <b/>
      <sz val="22"/>
      <color theme="0"/>
      <name val="Arial"/>
      <family val="2"/>
    </font>
    <font>
      <b/>
      <sz val="18"/>
      <color theme="0"/>
      <name val="Arial"/>
      <family val="2"/>
    </font>
    <font>
      <b/>
      <sz val="26"/>
      <color theme="3"/>
      <name val="Arial"/>
      <family val="2"/>
    </font>
    <font>
      <b/>
      <i/>
      <sz val="22"/>
      <name val="Arial"/>
      <family val="2"/>
    </font>
    <font>
      <i/>
      <sz val="18"/>
      <color theme="1"/>
      <name val="Arial"/>
      <family val="2"/>
    </font>
    <font>
      <b/>
      <sz val="24"/>
      <color rgb="FF00206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C1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E306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Border="1"/>
    <xf numFmtId="164" fontId="0" fillId="0" borderId="0" xfId="0" applyNumberFormat="1" applyAlignment="1">
      <alignment horizontal="center"/>
    </xf>
    <xf numFmtId="0" fontId="0" fillId="0" borderId="13" xfId="0" applyBorder="1"/>
    <xf numFmtId="0" fontId="0" fillId="3" borderId="0" xfId="0" applyFont="1" applyFill="1"/>
    <xf numFmtId="0" fontId="0" fillId="0" borderId="0" xfId="0" applyFont="1"/>
    <xf numFmtId="0" fontId="3" fillId="2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wrapText="1"/>
    </xf>
    <xf numFmtId="0" fontId="0" fillId="0" borderId="13" xfId="0" applyFont="1" applyBorder="1"/>
    <xf numFmtId="0" fontId="1" fillId="0" borderId="13" xfId="0" applyFont="1" applyBorder="1"/>
    <xf numFmtId="0" fontId="0" fillId="0" borderId="15" xfId="0" applyFont="1" applyBorder="1"/>
    <xf numFmtId="0" fontId="1" fillId="0" borderId="15" xfId="0" applyFont="1" applyFill="1" applyBorder="1"/>
    <xf numFmtId="0" fontId="0" fillId="0" borderId="15" xfId="0" applyFont="1" applyBorder="1" applyAlignment="1">
      <alignment horizontal="center"/>
    </xf>
    <xf numFmtId="0" fontId="0" fillId="0" borderId="16" xfId="0" applyFont="1" applyBorder="1"/>
    <xf numFmtId="0" fontId="0" fillId="0" borderId="15" xfId="0" applyBorder="1"/>
    <xf numFmtId="0" fontId="0" fillId="0" borderId="0" xfId="0" applyFont="1" applyBorder="1"/>
    <xf numFmtId="0" fontId="0" fillId="3" borderId="0" xfId="0" applyFont="1" applyFill="1" applyAlignment="1">
      <alignment horizontal="center"/>
    </xf>
    <xf numFmtId="0" fontId="0" fillId="3" borderId="15" xfId="0" applyFont="1" applyFill="1" applyBorder="1"/>
    <xf numFmtId="0" fontId="0" fillId="3" borderId="15" xfId="0" applyFont="1" applyFill="1" applyBorder="1" applyAlignment="1">
      <alignment horizontal="center"/>
    </xf>
    <xf numFmtId="0" fontId="0" fillId="3" borderId="0" xfId="0" applyFont="1" applyFill="1" applyBorder="1"/>
    <xf numFmtId="0" fontId="0" fillId="3" borderId="0" xfId="0" applyFont="1" applyFill="1" applyBorder="1" applyAlignment="1">
      <alignment horizontal="center"/>
    </xf>
    <xf numFmtId="0" fontId="0" fillId="0" borderId="14" xfId="0" applyFont="1" applyBorder="1"/>
    <xf numFmtId="0" fontId="0" fillId="0" borderId="17" xfId="0" applyFont="1" applyBorder="1"/>
    <xf numFmtId="0" fontId="3" fillId="2" borderId="0" xfId="0" applyFont="1" applyFill="1" applyBorder="1"/>
    <xf numFmtId="0" fontId="0" fillId="2" borderId="0" xfId="0" applyFont="1" applyFill="1"/>
    <xf numFmtId="0" fontId="0" fillId="0" borderId="0" xfId="0" applyFont="1" applyFill="1" applyAlignment="1">
      <alignment horizont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5" borderId="1" xfId="0" applyFont="1" applyFill="1" applyBorder="1"/>
    <xf numFmtId="0" fontId="3" fillId="5" borderId="5" xfId="0" applyFont="1" applyFill="1" applyBorder="1"/>
    <xf numFmtId="0" fontId="4" fillId="5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3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8" fillId="5" borderId="0" xfId="0" applyFont="1" applyFill="1" applyBorder="1" applyAlignment="1">
      <alignment horizontal="center"/>
    </xf>
    <xf numFmtId="0" fontId="5" fillId="5" borderId="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9" fillId="5" borderId="0" xfId="0" applyFont="1" applyFill="1" applyBorder="1" applyAlignment="1">
      <alignment horizontal="right" vertical="center"/>
    </xf>
    <xf numFmtId="0" fontId="5" fillId="5" borderId="0" xfId="0" applyFont="1" applyFill="1" applyBorder="1" applyAlignment="1">
      <alignment vertical="center"/>
    </xf>
    <xf numFmtId="0" fontId="7" fillId="5" borderId="0" xfId="0" applyFont="1" applyFill="1" applyBorder="1" applyAlignment="1">
      <alignment vertical="center"/>
    </xf>
    <xf numFmtId="0" fontId="3" fillId="5" borderId="5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right" vertical="center"/>
    </xf>
    <xf numFmtId="0" fontId="4" fillId="5" borderId="0" xfId="0" applyFont="1" applyFill="1" applyBorder="1" applyAlignment="1">
      <alignment horizontal="right" vertical="center"/>
    </xf>
    <xf numFmtId="0" fontId="9" fillId="5" borderId="5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left" vertical="center"/>
    </xf>
    <xf numFmtId="0" fontId="3" fillId="5" borderId="7" xfId="0" applyFont="1" applyFill="1" applyBorder="1"/>
    <xf numFmtId="0" fontId="3" fillId="5" borderId="4" xfId="0" applyFont="1" applyFill="1" applyBorder="1"/>
    <xf numFmtId="0" fontId="3" fillId="5" borderId="8" xfId="0" applyFont="1" applyFill="1" applyBorder="1"/>
    <xf numFmtId="0" fontId="13" fillId="6" borderId="9" xfId="0" applyFont="1" applyFill="1" applyBorder="1" applyAlignment="1">
      <alignment horizontal="center" vertical="center"/>
    </xf>
    <xf numFmtId="0" fontId="3" fillId="5" borderId="2" xfId="0" applyFont="1" applyFill="1" applyBorder="1"/>
    <xf numFmtId="0" fontId="9" fillId="7" borderId="0" xfId="0" applyFont="1" applyFill="1" applyBorder="1"/>
    <xf numFmtId="0" fontId="3" fillId="7" borderId="0" xfId="0" applyFont="1" applyFill="1" applyBorder="1"/>
    <xf numFmtId="0" fontId="3" fillId="7" borderId="6" xfId="0" applyFont="1" applyFill="1" applyBorder="1"/>
    <xf numFmtId="0" fontId="3" fillId="7" borderId="4" xfId="0" applyFont="1" applyFill="1" applyBorder="1"/>
    <xf numFmtId="0" fontId="3" fillId="7" borderId="8" xfId="0" applyFont="1" applyFill="1" applyBorder="1"/>
    <xf numFmtId="0" fontId="3" fillId="7" borderId="5" xfId="0" applyFont="1" applyFill="1" applyBorder="1"/>
    <xf numFmtId="0" fontId="3" fillId="7" borderId="7" xfId="0" applyFont="1" applyFill="1" applyBorder="1"/>
    <xf numFmtId="0" fontId="14" fillId="4" borderId="9" xfId="0" applyFont="1" applyFill="1" applyBorder="1" applyAlignment="1">
      <alignment horizontal="center"/>
    </xf>
    <xf numFmtId="0" fontId="8" fillId="8" borderId="10" xfId="0" applyFont="1" applyFill="1" applyBorder="1"/>
    <xf numFmtId="0" fontId="2" fillId="8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3" fillId="8" borderId="5" xfId="0" applyFont="1" applyFill="1" applyBorder="1"/>
    <xf numFmtId="0" fontId="3" fillId="8" borderId="0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8" borderId="7" xfId="0" applyFont="1" applyFill="1" applyBorder="1"/>
    <xf numFmtId="0" fontId="4" fillId="5" borderId="0" xfId="0" applyFont="1" applyFill="1" applyBorder="1" applyAlignment="1">
      <alignment vertical="center"/>
    </xf>
    <xf numFmtId="0" fontId="2" fillId="8" borderId="11" xfId="0" applyFont="1" applyFill="1" applyBorder="1" applyAlignment="1">
      <alignment horizontal="center" vertical="center" wrapText="1"/>
    </xf>
    <xf numFmtId="0" fontId="3" fillId="8" borderId="1" xfId="0" applyFont="1" applyFill="1" applyBorder="1"/>
    <xf numFmtId="0" fontId="3" fillId="8" borderId="2" xfId="0" applyFont="1" applyFill="1" applyBorder="1" applyAlignment="1">
      <alignment horizontal="center" vertical="center"/>
    </xf>
    <xf numFmtId="2" fontId="3" fillId="8" borderId="2" xfId="0" applyNumberFormat="1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 vertical="center"/>
    </xf>
    <xf numFmtId="2" fontId="3" fillId="8" borderId="0" xfId="0" applyNumberFormat="1" applyFont="1" applyFill="1" applyBorder="1" applyAlignment="1">
      <alignment horizontal="center"/>
    </xf>
    <xf numFmtId="2" fontId="3" fillId="8" borderId="4" xfId="0" applyNumberFormat="1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9" fillId="5" borderId="0" xfId="0" applyFont="1" applyFill="1" applyBorder="1"/>
    <xf numFmtId="0" fontId="9" fillId="5" borderId="0" xfId="0" applyFont="1" applyFill="1" applyBorder="1" applyAlignment="1">
      <alignment horizontal="right" vertical="top"/>
    </xf>
    <xf numFmtId="0" fontId="5" fillId="5" borderId="0" xfId="0" applyFont="1" applyFill="1" applyBorder="1" applyAlignment="1">
      <alignment horizontal="left" vertical="top"/>
    </xf>
    <xf numFmtId="0" fontId="5" fillId="5" borderId="0" xfId="0" applyFont="1" applyFill="1" applyBorder="1" applyAlignment="1">
      <alignment horizontal="left"/>
    </xf>
    <xf numFmtId="0" fontId="17" fillId="5" borderId="0" xfId="0" applyFont="1" applyFill="1" applyBorder="1" applyAlignment="1">
      <alignment horizontal="center" vertical="top"/>
    </xf>
    <xf numFmtId="0" fontId="5" fillId="5" borderId="0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16" fillId="5" borderId="5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right" vertical="center"/>
    </xf>
    <xf numFmtId="0" fontId="9" fillId="7" borderId="0" xfId="0" applyFont="1" applyFill="1" applyBorder="1" applyAlignment="1">
      <alignment horizontal="right"/>
    </xf>
    <xf numFmtId="0" fontId="9" fillId="7" borderId="6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13" fillId="6" borderId="10" xfId="0" applyFont="1" applyFill="1" applyBorder="1" applyAlignment="1">
      <alignment horizontal="center" vertical="center"/>
    </xf>
    <xf numFmtId="0" fontId="13" fillId="6" borderId="11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right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/>
    </xf>
    <xf numFmtId="0" fontId="12" fillId="5" borderId="5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100"/>
      <color rgb="FF008000"/>
      <color rgb="FFFFE306"/>
      <color rgb="FF0090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118533</xdr:colOff>
      <xdr:row>1</xdr:row>
      <xdr:rowOff>84666</xdr:rowOff>
    </xdr:from>
    <xdr:to>
      <xdr:col>3</xdr:col>
      <xdr:colOff>631560</xdr:colOff>
      <xdr:row>1</xdr:row>
      <xdr:rowOff>1286933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00" y="355599"/>
          <a:ext cx="3896871" cy="1202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4"/>
  <sheetViews>
    <sheetView tabSelected="1" zoomScale="90" zoomScaleNormal="90" zoomScalePageLayoutView="90" workbookViewId="0">
      <selection activeCell="E26" sqref="E26:G26"/>
    </sheetView>
  </sheetViews>
  <sheetFormatPr baseColWidth="10" defaultRowHeight="20" x14ac:dyDescent="0.2"/>
  <cols>
    <col min="1" max="1" width="5" style="10" customWidth="1"/>
    <col min="2" max="2" width="11.1640625" style="10" customWidth="1"/>
    <col min="3" max="3" width="33.33203125" style="10" bestFit="1" customWidth="1"/>
    <col min="4" max="4" width="10.1640625" style="10" customWidth="1"/>
    <col min="5" max="5" width="16.1640625" style="10" customWidth="1"/>
    <col min="6" max="6" width="14.5" style="10" customWidth="1"/>
    <col min="7" max="7" width="18" style="10" bestFit="1" customWidth="1"/>
    <col min="8" max="12" width="10.83203125" style="10"/>
    <col min="13" max="13" width="20.6640625" style="10" bestFit="1" customWidth="1"/>
    <col min="14" max="16384" width="10.83203125" style="10"/>
  </cols>
  <sheetData>
    <row r="1" spans="1:13" ht="21" thickBot="1" x14ac:dyDescent="0.25"/>
    <row r="2" spans="1:13" ht="105" customHeight="1" x14ac:dyDescent="0.2">
      <c r="B2" s="33"/>
      <c r="C2" s="62"/>
      <c r="D2" s="62"/>
      <c r="E2" s="124" t="s">
        <v>115</v>
      </c>
      <c r="F2" s="124"/>
      <c r="G2" s="124"/>
      <c r="H2" s="124"/>
      <c r="I2" s="124"/>
      <c r="J2" s="124"/>
      <c r="K2" s="124"/>
      <c r="L2" s="124"/>
      <c r="M2" s="125"/>
    </row>
    <row r="3" spans="1:13" ht="20" customHeight="1" x14ac:dyDescent="0.2">
      <c r="A3" s="28"/>
      <c r="B3" s="128" t="s">
        <v>134</v>
      </c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30"/>
    </row>
    <row r="4" spans="1:13" ht="20" customHeight="1" x14ac:dyDescent="0.2">
      <c r="A4" s="28"/>
      <c r="B4" s="128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30"/>
    </row>
    <row r="5" spans="1:13" ht="20" customHeight="1" x14ac:dyDescent="0.2">
      <c r="A5" s="28"/>
      <c r="B5" s="128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30"/>
    </row>
    <row r="6" spans="1:13" ht="29" customHeight="1" x14ac:dyDescent="0.2">
      <c r="A6" s="28"/>
      <c r="B6" s="118" t="s">
        <v>101</v>
      </c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23"/>
    </row>
    <row r="7" spans="1:13" ht="28" customHeight="1" x14ac:dyDescent="0.2">
      <c r="A7" s="28"/>
      <c r="B7" s="136" t="s">
        <v>108</v>
      </c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8"/>
    </row>
    <row r="8" spans="1:13" ht="9" customHeight="1" thickBot="1" x14ac:dyDescent="0.25">
      <c r="A8" s="28"/>
      <c r="B8" s="34"/>
      <c r="C8" s="35"/>
      <c r="D8" s="36"/>
      <c r="E8" s="36"/>
      <c r="F8" s="36"/>
      <c r="G8" s="36"/>
      <c r="H8" s="36"/>
      <c r="I8" s="36"/>
      <c r="J8" s="36"/>
      <c r="K8" s="36"/>
      <c r="L8" s="36"/>
      <c r="M8" s="37"/>
    </row>
    <row r="9" spans="1:13" ht="34" customHeight="1" thickBot="1" x14ac:dyDescent="0.25">
      <c r="A9" s="28"/>
      <c r="B9" s="34"/>
      <c r="C9" s="38"/>
      <c r="D9" s="38"/>
      <c r="E9" s="39"/>
      <c r="F9" s="61" t="s">
        <v>92</v>
      </c>
      <c r="G9" s="131" t="s">
        <v>110</v>
      </c>
      <c r="H9" s="132"/>
      <c r="I9" s="132"/>
      <c r="J9" s="132"/>
      <c r="K9" s="132"/>
      <c r="L9" s="132"/>
      <c r="M9" s="133"/>
    </row>
    <row r="10" spans="1:13" ht="11" customHeight="1" x14ac:dyDescent="0.2">
      <c r="A10" s="28"/>
      <c r="B10" s="34"/>
      <c r="C10" s="41"/>
      <c r="D10" s="41"/>
      <c r="E10" s="42"/>
      <c r="F10" s="43"/>
      <c r="G10" s="41"/>
      <c r="H10" s="44"/>
      <c r="I10" s="44"/>
      <c r="J10" s="44"/>
      <c r="K10" s="44"/>
      <c r="L10" s="44"/>
      <c r="M10" s="45"/>
    </row>
    <row r="11" spans="1:13" ht="27" customHeight="1" x14ac:dyDescent="0.2">
      <c r="A11" s="28"/>
      <c r="B11" s="118" t="s">
        <v>87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23"/>
    </row>
    <row r="12" spans="1:13" s="32" customFormat="1" ht="29" customHeight="1" thickBot="1" x14ac:dyDescent="0.2">
      <c r="A12" s="31"/>
      <c r="B12" s="134" t="s">
        <v>109</v>
      </c>
      <c r="C12" s="135"/>
      <c r="D12" s="135"/>
      <c r="E12" s="46" t="s">
        <v>106</v>
      </c>
      <c r="F12" s="47">
        <f>'Calc and Test All Setups'!B10</f>
        <v>120</v>
      </c>
      <c r="G12" s="47" t="s">
        <v>45</v>
      </c>
      <c r="H12" s="44"/>
      <c r="I12" s="44"/>
      <c r="J12" s="44"/>
      <c r="K12" s="44"/>
      <c r="L12" s="44"/>
      <c r="M12" s="45"/>
    </row>
    <row r="13" spans="1:13" s="32" customFormat="1" ht="34" customHeight="1" thickBot="1" x14ac:dyDescent="0.2">
      <c r="A13" s="31"/>
      <c r="B13" s="134"/>
      <c r="C13" s="135"/>
      <c r="D13" s="135"/>
      <c r="E13" s="39"/>
      <c r="F13" s="61">
        <v>120</v>
      </c>
      <c r="G13" s="48" t="s">
        <v>45</v>
      </c>
      <c r="H13" s="44"/>
      <c r="I13" s="44"/>
      <c r="J13" s="44"/>
      <c r="K13" s="44"/>
      <c r="L13" s="44"/>
      <c r="M13" s="45"/>
    </row>
    <row r="14" spans="1:13" s="32" customFormat="1" ht="29" customHeight="1" x14ac:dyDescent="0.15">
      <c r="A14" s="31"/>
      <c r="B14" s="134"/>
      <c r="C14" s="135"/>
      <c r="D14" s="135"/>
      <c r="E14" s="46" t="s">
        <v>107</v>
      </c>
      <c r="F14" s="47">
        <f>'Calc and Test All Setups'!B11</f>
        <v>180</v>
      </c>
      <c r="G14" s="47" t="s">
        <v>45</v>
      </c>
      <c r="H14" s="44"/>
      <c r="I14" s="44"/>
      <c r="J14" s="44"/>
      <c r="K14" s="44"/>
      <c r="L14" s="44"/>
      <c r="M14" s="45"/>
    </row>
    <row r="15" spans="1:13" s="32" customFormat="1" ht="9" customHeight="1" thickBot="1" x14ac:dyDescent="0.2">
      <c r="A15" s="31"/>
      <c r="B15" s="49"/>
      <c r="C15" s="50"/>
      <c r="D15" s="50"/>
      <c r="E15" s="51"/>
      <c r="F15" s="52"/>
      <c r="G15" s="52"/>
      <c r="H15" s="44"/>
      <c r="I15" s="44"/>
      <c r="J15" s="44"/>
      <c r="K15" s="44"/>
      <c r="L15" s="44"/>
      <c r="M15" s="45"/>
    </row>
    <row r="16" spans="1:13" ht="34" customHeight="1" thickBot="1" x14ac:dyDescent="0.25">
      <c r="A16" s="28"/>
      <c r="B16" s="126" t="s">
        <v>112</v>
      </c>
      <c r="C16" s="100"/>
      <c r="D16" s="100"/>
      <c r="E16" s="127"/>
      <c r="F16" s="61">
        <v>3</v>
      </c>
      <c r="G16" s="48" t="s">
        <v>44</v>
      </c>
      <c r="H16" s="44"/>
      <c r="I16" s="44"/>
      <c r="J16" s="44"/>
      <c r="K16" s="44"/>
      <c r="L16" s="44"/>
      <c r="M16" s="45"/>
    </row>
    <row r="17" spans="1:13" ht="14" customHeight="1" thickBot="1" x14ac:dyDescent="0.25">
      <c r="A17" s="28"/>
      <c r="B17" s="34"/>
      <c r="C17" s="41"/>
      <c r="D17" s="41"/>
      <c r="E17" s="41"/>
      <c r="F17" s="41"/>
      <c r="G17" s="41"/>
      <c r="H17" s="44"/>
      <c r="I17" s="44"/>
      <c r="J17" s="44"/>
      <c r="K17" s="44"/>
      <c r="L17" s="44"/>
      <c r="M17" s="45"/>
    </row>
    <row r="18" spans="1:13" ht="34" customHeight="1" thickBot="1" x14ac:dyDescent="0.25">
      <c r="A18" s="28"/>
      <c r="B18" s="126" t="s">
        <v>113</v>
      </c>
      <c r="C18" s="100"/>
      <c r="D18" s="100"/>
      <c r="E18" s="127"/>
      <c r="F18" s="61">
        <v>70</v>
      </c>
      <c r="G18" s="48" t="s">
        <v>53</v>
      </c>
      <c r="H18" s="44"/>
      <c r="I18" s="44"/>
      <c r="J18" s="44"/>
      <c r="K18" s="44"/>
      <c r="L18" s="44"/>
      <c r="M18" s="45"/>
    </row>
    <row r="19" spans="1:13" ht="30" customHeight="1" thickBot="1" x14ac:dyDescent="0.3">
      <c r="A19" s="28"/>
      <c r="B19" s="34"/>
      <c r="C19" s="41"/>
      <c r="D19" s="41"/>
      <c r="E19" s="88" t="s">
        <v>130</v>
      </c>
      <c r="F19" s="93">
        <v>30</v>
      </c>
      <c r="G19" s="91" t="s">
        <v>117</v>
      </c>
      <c r="H19" s="44"/>
      <c r="I19" s="44"/>
      <c r="J19" s="44"/>
      <c r="K19" s="44"/>
      <c r="L19" s="44"/>
      <c r="M19" s="45"/>
    </row>
    <row r="20" spans="1:13" ht="34" customHeight="1" thickBot="1" x14ac:dyDescent="0.25">
      <c r="A20" s="28"/>
      <c r="B20" s="126" t="s">
        <v>120</v>
      </c>
      <c r="C20" s="100"/>
      <c r="D20" s="100"/>
      <c r="E20" s="127"/>
      <c r="F20" s="61">
        <v>60</v>
      </c>
      <c r="G20" s="78" t="s">
        <v>117</v>
      </c>
      <c r="H20" s="44"/>
      <c r="I20" s="44"/>
      <c r="J20" s="44"/>
      <c r="K20" s="44"/>
      <c r="L20" s="44"/>
      <c r="M20" s="45"/>
    </row>
    <row r="21" spans="1:13" ht="30" customHeight="1" x14ac:dyDescent="0.2">
      <c r="A21" s="28"/>
      <c r="B21" s="53"/>
      <c r="C21" s="54"/>
      <c r="D21" s="54"/>
      <c r="E21" s="89" t="s">
        <v>131</v>
      </c>
      <c r="F21" s="92">
        <f>'Calc and Test All Setups'!B12</f>
        <v>90</v>
      </c>
      <c r="G21" s="90" t="s">
        <v>117</v>
      </c>
      <c r="H21" s="44"/>
      <c r="I21" s="44"/>
      <c r="J21" s="44"/>
      <c r="K21" s="44"/>
      <c r="L21" s="44"/>
      <c r="M21" s="45"/>
    </row>
    <row r="22" spans="1:13" ht="34" customHeight="1" thickBot="1" x14ac:dyDescent="0.25">
      <c r="A22" s="28"/>
      <c r="B22" s="95" t="s">
        <v>133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45"/>
    </row>
    <row r="23" spans="1:13" ht="34" customHeight="1" thickBot="1" x14ac:dyDescent="0.25">
      <c r="A23" s="28"/>
      <c r="B23" s="53"/>
      <c r="C23" s="100" t="s">
        <v>121</v>
      </c>
      <c r="D23" s="100"/>
      <c r="E23" s="100"/>
      <c r="F23" s="61">
        <v>20</v>
      </c>
      <c r="G23" s="78"/>
      <c r="H23" s="44"/>
      <c r="I23" s="44"/>
      <c r="J23" s="44"/>
      <c r="K23" s="44"/>
      <c r="L23" s="44"/>
      <c r="M23" s="45"/>
    </row>
    <row r="24" spans="1:13" ht="34" customHeight="1" thickBot="1" x14ac:dyDescent="0.25">
      <c r="A24" s="28"/>
      <c r="B24" s="53"/>
      <c r="C24" s="100" t="s">
        <v>122</v>
      </c>
      <c r="D24" s="100"/>
      <c r="E24" s="100"/>
      <c r="F24" s="61">
        <v>60</v>
      </c>
      <c r="G24" s="78"/>
      <c r="H24" s="44"/>
      <c r="I24" s="44"/>
      <c r="J24" s="44"/>
      <c r="K24" s="44"/>
      <c r="L24" s="44"/>
      <c r="M24" s="45"/>
    </row>
    <row r="25" spans="1:13" ht="27" customHeight="1" thickBot="1" x14ac:dyDescent="0.25">
      <c r="A25" s="28"/>
      <c r="B25" s="34"/>
      <c r="C25" s="41"/>
      <c r="D25" s="41"/>
      <c r="E25" s="41"/>
      <c r="F25" s="41"/>
      <c r="G25" s="41"/>
      <c r="H25" s="44"/>
      <c r="I25" s="44"/>
      <c r="J25" s="44"/>
      <c r="K25" s="44"/>
      <c r="L25" s="44"/>
      <c r="M25" s="45"/>
    </row>
    <row r="26" spans="1:13" ht="34" customHeight="1" thickBot="1" x14ac:dyDescent="0.25">
      <c r="A26" s="28"/>
      <c r="B26" s="118" t="s">
        <v>86</v>
      </c>
      <c r="C26" s="119"/>
      <c r="D26" s="119"/>
      <c r="E26" s="120" t="s">
        <v>80</v>
      </c>
      <c r="F26" s="121"/>
      <c r="G26" s="122"/>
      <c r="H26" s="55" t="s">
        <v>110</v>
      </c>
      <c r="I26" s="40"/>
      <c r="J26" s="56"/>
      <c r="K26" s="56"/>
      <c r="L26" s="56"/>
      <c r="M26" s="57"/>
    </row>
    <row r="27" spans="1:13" ht="12" customHeight="1" thickBot="1" x14ac:dyDescent="0.25">
      <c r="A27" s="28"/>
      <c r="B27" s="58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60"/>
    </row>
    <row r="28" spans="1:13" ht="20" customHeight="1" x14ac:dyDescent="0.2">
      <c r="A28" s="28"/>
      <c r="B28" s="112" t="s">
        <v>88</v>
      </c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4"/>
    </row>
    <row r="29" spans="1:13" ht="21" customHeight="1" thickBot="1" x14ac:dyDescent="0.25">
      <c r="A29" s="28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7"/>
    </row>
    <row r="30" spans="1:13" ht="24" thickBot="1" x14ac:dyDescent="0.3">
      <c r="A30" s="28"/>
      <c r="B30" s="68"/>
      <c r="C30" s="101" t="s">
        <v>114</v>
      </c>
      <c r="D30" s="101"/>
      <c r="E30" s="102"/>
      <c r="F30" s="70">
        <f>'Calc and Test All Setups'!E3</f>
        <v>51</v>
      </c>
      <c r="G30" s="63" t="s">
        <v>49</v>
      </c>
      <c r="H30" s="64"/>
      <c r="I30" s="64"/>
      <c r="J30" s="64"/>
      <c r="K30" s="64"/>
      <c r="L30" s="64"/>
      <c r="M30" s="65"/>
    </row>
    <row r="31" spans="1:13" ht="9" customHeight="1" x14ac:dyDescent="0.25">
      <c r="A31" s="28"/>
      <c r="B31" s="68"/>
      <c r="C31" s="63"/>
      <c r="D31" s="63"/>
      <c r="E31" s="63"/>
      <c r="F31" s="63"/>
      <c r="G31" s="63"/>
      <c r="H31" s="64"/>
      <c r="I31" s="64"/>
      <c r="J31" s="64"/>
      <c r="K31" s="64"/>
      <c r="L31" s="64"/>
      <c r="M31" s="65"/>
    </row>
    <row r="32" spans="1:13" ht="9" customHeight="1" thickBot="1" x14ac:dyDescent="0.25">
      <c r="A32" s="28"/>
      <c r="B32" s="69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7"/>
    </row>
    <row r="33" spans="1:14" ht="20" customHeight="1" x14ac:dyDescent="0.2">
      <c r="A33" s="28"/>
      <c r="B33" s="103" t="s">
        <v>89</v>
      </c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5"/>
    </row>
    <row r="34" spans="1:14" x14ac:dyDescent="0.2">
      <c r="A34" s="28"/>
      <c r="B34" s="106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8"/>
    </row>
    <row r="35" spans="1:14" ht="21" thickBot="1" x14ac:dyDescent="0.25">
      <c r="A35" s="28"/>
      <c r="B35" s="109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1"/>
    </row>
    <row r="36" spans="1:14" ht="50" customHeight="1" thickBot="1" x14ac:dyDescent="0.25">
      <c r="A36" s="28"/>
      <c r="B36" s="103" t="s">
        <v>128</v>
      </c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5"/>
    </row>
    <row r="37" spans="1:14" ht="63" customHeight="1" thickBot="1" x14ac:dyDescent="0.25">
      <c r="A37" s="28"/>
      <c r="B37" s="97" t="s">
        <v>90</v>
      </c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9"/>
    </row>
    <row r="38" spans="1:14" ht="43" thickBot="1" x14ac:dyDescent="0.25">
      <c r="A38" s="28"/>
      <c r="B38" s="71"/>
      <c r="C38" s="72" t="s">
        <v>46</v>
      </c>
      <c r="D38" s="72" t="s">
        <v>3</v>
      </c>
      <c r="E38" s="72" t="s">
        <v>84</v>
      </c>
      <c r="F38" s="72" t="s">
        <v>54</v>
      </c>
      <c r="G38" s="79" t="s">
        <v>129</v>
      </c>
      <c r="H38" s="72" t="s">
        <v>0</v>
      </c>
      <c r="I38" s="72" t="s">
        <v>1</v>
      </c>
      <c r="J38" s="72" t="s">
        <v>2</v>
      </c>
      <c r="K38" s="72" t="s">
        <v>132</v>
      </c>
      <c r="L38" s="72" t="s">
        <v>64</v>
      </c>
      <c r="M38" s="73" t="s">
        <v>12</v>
      </c>
      <c r="N38" s="29"/>
    </row>
    <row r="39" spans="1:14" x14ac:dyDescent="0.2">
      <c r="A39" s="28"/>
      <c r="B39" s="80"/>
      <c r="C39" s="81" t="str">
        <f>'Calc and Test All Setups'!B20</f>
        <v>CP11TT 20° Flat Fan</v>
      </c>
      <c r="D39" s="81">
        <f>'Calc and Test All Setups'!C20</f>
        <v>8</v>
      </c>
      <c r="E39" s="81">
        <f>'Calc and Test All Setups'!D20</f>
        <v>0</v>
      </c>
      <c r="F39" s="81">
        <f>'Calc and Test All Setups'!E20</f>
        <v>53</v>
      </c>
      <c r="G39" s="82">
        <f>ROUNDUP('Calc and Test All Setups'!F20,2)</f>
        <v>0.98</v>
      </c>
      <c r="H39" s="81">
        <f>'Calc and Test All Setups'!G20</f>
        <v>187</v>
      </c>
      <c r="I39" s="81">
        <f>'Calc and Test All Setups'!H20</f>
        <v>391</v>
      </c>
      <c r="J39" s="81">
        <f>'Calc and Test All Setups'!I20</f>
        <v>786</v>
      </c>
      <c r="K39" s="81">
        <f>'Calc and Test All Setups'!L20</f>
        <v>1.6</v>
      </c>
      <c r="L39" s="81">
        <f>'Calc and Test All Setups'!J20</f>
        <v>1.7000000000000002</v>
      </c>
      <c r="M39" s="83" t="str">
        <f>'Calc and Test All Setups'!K20</f>
        <v>COARSE</v>
      </c>
    </row>
    <row r="40" spans="1:14" x14ac:dyDescent="0.2">
      <c r="A40" s="28"/>
      <c r="B40" s="74"/>
      <c r="C40" s="75" t="str">
        <f>'Calc and Test All Setups'!B21</f>
        <v>CP11TT 20° Flat Fan</v>
      </c>
      <c r="D40" s="75">
        <f>'Calc and Test All Setups'!C21</f>
        <v>10</v>
      </c>
      <c r="E40" s="75">
        <f>'Calc and Test All Setups'!D21</f>
        <v>0</v>
      </c>
      <c r="F40" s="75">
        <f>'Calc and Test All Setups'!E21</f>
        <v>41</v>
      </c>
      <c r="G40" s="84">
        <f>'Calc and Test All Setups'!F21</f>
        <v>1.2523551271066937</v>
      </c>
      <c r="H40" s="75">
        <f>'Calc and Test All Setups'!G21</f>
        <v>194</v>
      </c>
      <c r="I40" s="75">
        <f>'Calc and Test All Setups'!H21</f>
        <v>409</v>
      </c>
      <c r="J40" s="75">
        <f>'Calc and Test All Setups'!I21</f>
        <v>829</v>
      </c>
      <c r="K40" s="75">
        <f>'Calc and Test All Setups'!L21</f>
        <v>1.6</v>
      </c>
      <c r="L40" s="75">
        <f>'Calc and Test All Setups'!J21</f>
        <v>1.2000000000000002</v>
      </c>
      <c r="M40" s="76" t="str">
        <f>'Calc and Test All Setups'!K21</f>
        <v>COARSE</v>
      </c>
    </row>
    <row r="41" spans="1:14" x14ac:dyDescent="0.2">
      <c r="A41" s="28"/>
      <c r="B41" s="74"/>
      <c r="C41" s="75" t="str">
        <f>'Calc and Test All Setups'!B22</f>
        <v>CP11TT 20° Flat Fan</v>
      </c>
      <c r="D41" s="75">
        <f>'Calc and Test All Setups'!C22</f>
        <v>10</v>
      </c>
      <c r="E41" s="75">
        <f>'Calc and Test All Setups'!D22</f>
        <v>15</v>
      </c>
      <c r="F41" s="75">
        <f>'Calc and Test All Setups'!E22</f>
        <v>41</v>
      </c>
      <c r="G41" s="84">
        <f>'Calc and Test All Setups'!F22</f>
        <v>1.2523551271066937</v>
      </c>
      <c r="H41" s="75">
        <f>'Calc and Test All Setups'!G22</f>
        <v>165</v>
      </c>
      <c r="I41" s="75">
        <f>'Calc and Test All Setups'!H22</f>
        <v>360</v>
      </c>
      <c r="J41" s="75">
        <f>'Calc and Test All Setups'!I22</f>
        <v>705</v>
      </c>
      <c r="K41" s="75">
        <f>'Calc and Test All Setups'!L22</f>
        <v>1.5</v>
      </c>
      <c r="L41" s="75">
        <f>'Calc and Test All Setups'!J22</f>
        <v>2.7</v>
      </c>
      <c r="M41" s="76" t="str">
        <f>'Calc and Test All Setups'!K22</f>
        <v>COARSE</v>
      </c>
    </row>
    <row r="42" spans="1:14" x14ac:dyDescent="0.2">
      <c r="A42" s="28"/>
      <c r="B42" s="74"/>
      <c r="C42" s="75" t="str">
        <f>'Calc and Test All Setups'!B23</f>
        <v>CP11TT 20° Flat Fan</v>
      </c>
      <c r="D42" s="75">
        <f>'Calc and Test All Setups'!C23</f>
        <v>12</v>
      </c>
      <c r="E42" s="75">
        <f>'Calc and Test All Setups'!D23</f>
        <v>0</v>
      </c>
      <c r="F42" s="75">
        <f>'Calc and Test All Setups'!E23</f>
        <v>34</v>
      </c>
      <c r="G42" s="84">
        <f>'Calc and Test All Setups'!F23</f>
        <v>1.501032292307888</v>
      </c>
      <c r="H42" s="75">
        <f>'Calc and Test All Setups'!G23</f>
        <v>201</v>
      </c>
      <c r="I42" s="75">
        <f>'Calc and Test All Setups'!H23</f>
        <v>427</v>
      </c>
      <c r="J42" s="75">
        <f>'Calc and Test All Setups'!I23</f>
        <v>871</v>
      </c>
      <c r="K42" s="75">
        <f>'Calc and Test All Setups'!L23</f>
        <v>1.6</v>
      </c>
      <c r="L42" s="75">
        <f>'Calc and Test All Setups'!J23</f>
        <v>1</v>
      </c>
      <c r="M42" s="76" t="str">
        <f>'Calc and Test All Setups'!K23</f>
        <v>COARSE</v>
      </c>
    </row>
    <row r="43" spans="1:14" x14ac:dyDescent="0.2">
      <c r="A43" s="28"/>
      <c r="B43" s="74"/>
      <c r="C43" s="75" t="str">
        <f>'Calc and Test All Setups'!B24</f>
        <v>CP11TT 20° Flat Fan</v>
      </c>
      <c r="D43" s="75">
        <f>'Calc and Test All Setups'!C24</f>
        <v>12</v>
      </c>
      <c r="E43" s="75">
        <f>'Calc and Test All Setups'!D24</f>
        <v>15</v>
      </c>
      <c r="F43" s="75">
        <f>'Calc and Test All Setups'!E24</f>
        <v>34</v>
      </c>
      <c r="G43" s="84">
        <f>'Calc and Test All Setups'!F24</f>
        <v>1.501032292307888</v>
      </c>
      <c r="H43" s="75">
        <f>'Calc and Test All Setups'!G24</f>
        <v>171</v>
      </c>
      <c r="I43" s="75">
        <f>'Calc and Test All Setups'!H24</f>
        <v>376</v>
      </c>
      <c r="J43" s="75">
        <f>'Calc and Test All Setups'!I24</f>
        <v>742</v>
      </c>
      <c r="K43" s="75">
        <f>'Calc and Test All Setups'!L24</f>
        <v>1.6</v>
      </c>
      <c r="L43" s="75">
        <f>'Calc and Test All Setups'!J24</f>
        <v>2.3000000000000003</v>
      </c>
      <c r="M43" s="76" t="str">
        <f>'Calc and Test All Setups'!K24</f>
        <v>COARSE</v>
      </c>
    </row>
    <row r="44" spans="1:14" x14ac:dyDescent="0.2">
      <c r="A44" s="28"/>
      <c r="B44" s="74"/>
      <c r="C44" s="75" t="str">
        <f>'Calc and Test All Setups'!B25</f>
        <v>CP11TT 20° Flat Fan</v>
      </c>
      <c r="D44" s="75">
        <f>'Calc and Test All Setups'!C25</f>
        <v>15</v>
      </c>
      <c r="E44" s="75">
        <f>'Calc and Test All Setups'!D25</f>
        <v>15</v>
      </c>
      <c r="F44" s="75">
        <f>'Calc and Test All Setups'!E25</f>
        <v>28</v>
      </c>
      <c r="G44" s="84">
        <f>'Calc and Test All Setups'!F25</f>
        <v>1.8401304564686636</v>
      </c>
      <c r="H44" s="75">
        <f>'Calc and Test All Setups'!G25</f>
        <v>179</v>
      </c>
      <c r="I44" s="75">
        <f>'Calc and Test All Setups'!H25</f>
        <v>399</v>
      </c>
      <c r="J44" s="75">
        <f>'Calc and Test All Setups'!I25</f>
        <v>797</v>
      </c>
      <c r="K44" s="75">
        <f>'Calc and Test All Setups'!L25</f>
        <v>1.6</v>
      </c>
      <c r="L44" s="75">
        <f>'Calc and Test All Setups'!J25</f>
        <v>2.1</v>
      </c>
      <c r="M44" s="76" t="str">
        <f>'Calc and Test All Setups'!K25</f>
        <v>COARSE</v>
      </c>
    </row>
    <row r="45" spans="1:14" x14ac:dyDescent="0.2">
      <c r="A45" s="28"/>
      <c r="B45" s="74"/>
      <c r="C45" s="75" t="str">
        <f>'Calc and Test All Setups'!B26</f>
        <v>CP11TT 20° Flat Fan</v>
      </c>
      <c r="D45" s="75">
        <f>'Calc and Test All Setups'!C26</f>
        <v>20</v>
      </c>
      <c r="E45" s="75">
        <f>'Calc and Test All Setups'!D26</f>
        <v>15</v>
      </c>
      <c r="F45" s="75">
        <f>'Calc and Test All Setups'!E26</f>
        <v>21</v>
      </c>
      <c r="G45" s="84">
        <f>'Calc and Test All Setups'!F26</f>
        <v>2.4518721466363775</v>
      </c>
      <c r="H45" s="75">
        <f>'Calc and Test All Setups'!G26</f>
        <v>190</v>
      </c>
      <c r="I45" s="75">
        <f>'Calc and Test All Setups'!H26</f>
        <v>432</v>
      </c>
      <c r="J45" s="75">
        <f>'Calc and Test All Setups'!I26</f>
        <v>884</v>
      </c>
      <c r="K45" s="75">
        <f>'Calc and Test All Setups'!L26</f>
        <v>1.7000000000000002</v>
      </c>
      <c r="L45" s="75">
        <f>'Calc and Test All Setups'!J26</f>
        <v>3</v>
      </c>
      <c r="M45" s="76" t="str">
        <f>'Calc and Test All Setups'!K26</f>
        <v>COARSE</v>
      </c>
    </row>
    <row r="46" spans="1:14" x14ac:dyDescent="0.2">
      <c r="A46" s="28"/>
      <c r="B46" s="74"/>
      <c r="C46" s="75" t="str">
        <f>'Calc and Test All Setups'!B27</f>
        <v>CP11TT 20° Flat Fan</v>
      </c>
      <c r="D46" s="75">
        <f>'Calc and Test All Setups'!C27</f>
        <v>20</v>
      </c>
      <c r="E46" s="75">
        <f>'Calc and Test All Setups'!D27</f>
        <v>30</v>
      </c>
      <c r="F46" s="75">
        <f>'Calc and Test All Setups'!E27</f>
        <v>21</v>
      </c>
      <c r="G46" s="84">
        <f>'Calc and Test All Setups'!F27</f>
        <v>2.4518721466363775</v>
      </c>
      <c r="H46" s="75">
        <f>'Calc and Test All Setups'!G27</f>
        <v>162</v>
      </c>
      <c r="I46" s="75">
        <f>'Calc and Test All Setups'!H27</f>
        <v>382</v>
      </c>
      <c r="J46" s="75">
        <f>'Calc and Test All Setups'!I27</f>
        <v>752</v>
      </c>
      <c r="K46" s="75">
        <f>'Calc and Test All Setups'!L27</f>
        <v>1.6</v>
      </c>
      <c r="L46" s="75">
        <f>'Calc and Test All Setups'!J27</f>
        <v>4.0999999999999996</v>
      </c>
      <c r="M46" s="76" t="str">
        <f>'Calc and Test All Setups'!K27</f>
        <v>COARSE</v>
      </c>
    </row>
    <row r="47" spans="1:14" x14ac:dyDescent="0.2">
      <c r="A47" s="28"/>
      <c r="B47" s="74"/>
      <c r="C47" s="75" t="str">
        <f>'Calc and Test All Setups'!B28</f>
        <v>CP11TT 40° Flat Fan</v>
      </c>
      <c r="D47" s="75">
        <f>'Calc and Test All Setups'!C28</f>
        <v>10</v>
      </c>
      <c r="E47" s="75">
        <f>'Calc and Test All Setups'!D28</f>
        <v>0</v>
      </c>
      <c r="F47" s="75">
        <f>'Calc and Test All Setups'!E28</f>
        <v>41</v>
      </c>
      <c r="G47" s="84">
        <f>'Calc and Test All Setups'!F28</f>
        <v>1.2523551271066937</v>
      </c>
      <c r="H47" s="75">
        <f>'Calc and Test All Setups'!G28</f>
        <v>175</v>
      </c>
      <c r="I47" s="75">
        <f>'Calc and Test All Setups'!H28</f>
        <v>366</v>
      </c>
      <c r="J47" s="75">
        <f>'Calc and Test All Setups'!I28</f>
        <v>733</v>
      </c>
      <c r="K47" s="75">
        <f>'Calc and Test All Setups'!L28</f>
        <v>1.6</v>
      </c>
      <c r="L47" s="75">
        <f>'Calc and Test All Setups'!J28</f>
        <v>0.9</v>
      </c>
      <c r="M47" s="76" t="str">
        <f>'Calc and Test All Setups'!K28</f>
        <v>COARSE</v>
      </c>
    </row>
    <row r="48" spans="1:14" x14ac:dyDescent="0.2">
      <c r="A48" s="28"/>
      <c r="B48" s="74"/>
      <c r="C48" s="75" t="str">
        <f>'Calc and Test All Setups'!B29</f>
        <v>CP11TT 40° Flat Fan</v>
      </c>
      <c r="D48" s="75">
        <f>'Calc and Test All Setups'!C29</f>
        <v>12</v>
      </c>
      <c r="E48" s="75">
        <f>'Calc and Test All Setups'!D29</f>
        <v>0</v>
      </c>
      <c r="F48" s="75">
        <f>'Calc and Test All Setups'!E29</f>
        <v>34</v>
      </c>
      <c r="G48" s="84">
        <f>'Calc and Test All Setups'!F29</f>
        <v>1.501032292307888</v>
      </c>
      <c r="H48" s="75">
        <f>'Calc and Test All Setups'!G29</f>
        <v>179</v>
      </c>
      <c r="I48" s="75">
        <f>'Calc and Test All Setups'!H29</f>
        <v>379</v>
      </c>
      <c r="J48" s="75">
        <f>'Calc and Test All Setups'!I29</f>
        <v>764</v>
      </c>
      <c r="K48" s="75">
        <f>'Calc and Test All Setups'!L29</f>
        <v>1.6</v>
      </c>
      <c r="L48" s="75">
        <f>'Calc and Test All Setups'!J29</f>
        <v>0.5</v>
      </c>
      <c r="M48" s="76" t="str">
        <f>'Calc and Test All Setups'!K29</f>
        <v>COARSE</v>
      </c>
    </row>
    <row r="49" spans="1:13" x14ac:dyDescent="0.2">
      <c r="A49" s="28"/>
      <c r="B49" s="74"/>
      <c r="C49" s="75" t="str">
        <f>'Calc and Test All Setups'!B30</f>
        <v>CP11TT 40° Flat Fan</v>
      </c>
      <c r="D49" s="75">
        <f>'Calc and Test All Setups'!C30</f>
        <v>15</v>
      </c>
      <c r="E49" s="75">
        <f>'Calc and Test All Setups'!D30</f>
        <v>0</v>
      </c>
      <c r="F49" s="75">
        <f>'Calc and Test All Setups'!E30</f>
        <v>28</v>
      </c>
      <c r="G49" s="84">
        <f>'Calc and Test All Setups'!F30</f>
        <v>1.8401304564686636</v>
      </c>
      <c r="H49" s="75">
        <f>'Calc and Test All Setups'!G30</f>
        <v>184</v>
      </c>
      <c r="I49" s="75">
        <f>'Calc and Test All Setups'!H30</f>
        <v>395</v>
      </c>
      <c r="J49" s="75">
        <f>'Calc and Test All Setups'!I30</f>
        <v>806</v>
      </c>
      <c r="K49" s="75">
        <f>'Calc and Test All Setups'!L30</f>
        <v>1.6</v>
      </c>
      <c r="L49" s="75">
        <f>'Calc and Test All Setups'!J30</f>
        <v>0.2</v>
      </c>
      <c r="M49" s="76" t="str">
        <f>'Calc and Test All Setups'!K30</f>
        <v>COARSE</v>
      </c>
    </row>
    <row r="50" spans="1:13" x14ac:dyDescent="0.2">
      <c r="A50" s="28"/>
      <c r="B50" s="74"/>
      <c r="C50" s="75" t="str">
        <f>'Calc and Test All Setups'!B31</f>
        <v>CP11TT 40° Flat Fan</v>
      </c>
      <c r="D50" s="75">
        <f>'Calc and Test All Setups'!C31</f>
        <v>20</v>
      </c>
      <c r="E50" s="75">
        <f>'Calc and Test All Setups'!D31</f>
        <v>0</v>
      </c>
      <c r="F50" s="75">
        <f>'Calc and Test All Setups'!E31</f>
        <v>21</v>
      </c>
      <c r="G50" s="84">
        <f>'Calc and Test All Setups'!F31</f>
        <v>2.4518721466363775</v>
      </c>
      <c r="H50" s="75">
        <f>'Calc and Test All Setups'!G31</f>
        <v>192</v>
      </c>
      <c r="I50" s="75">
        <f>'Calc and Test All Setups'!H31</f>
        <v>418</v>
      </c>
      <c r="J50" s="75">
        <f>'Calc and Test All Setups'!I31</f>
        <v>867</v>
      </c>
      <c r="K50" s="75">
        <f>'Calc and Test All Setups'!L31</f>
        <v>1.7000000000000002</v>
      </c>
      <c r="L50" s="75">
        <f>'Calc and Test All Setups'!J31</f>
        <v>0.4</v>
      </c>
      <c r="M50" s="76" t="str">
        <f>'Calc and Test All Setups'!K31</f>
        <v>COARSE</v>
      </c>
    </row>
    <row r="51" spans="1:13" x14ac:dyDescent="0.2">
      <c r="A51" s="28"/>
      <c r="B51" s="74"/>
      <c r="C51" s="75" t="str">
        <f>'Calc and Test All Setups'!B32</f>
        <v>CP11TT 40° Flat Fan</v>
      </c>
      <c r="D51" s="75">
        <f>'Calc and Test All Setups'!C32</f>
        <v>20</v>
      </c>
      <c r="E51" s="75">
        <f>'Calc and Test All Setups'!D32</f>
        <v>15</v>
      </c>
      <c r="F51" s="75">
        <f>'Calc and Test All Setups'!E32</f>
        <v>21</v>
      </c>
      <c r="G51" s="84">
        <f>'Calc and Test All Setups'!F32</f>
        <v>2.4518721466363775</v>
      </c>
      <c r="H51" s="75">
        <f>'Calc and Test All Setups'!G32</f>
        <v>162</v>
      </c>
      <c r="I51" s="75">
        <f>'Calc and Test All Setups'!H32</f>
        <v>367</v>
      </c>
      <c r="J51" s="75">
        <f>'Calc and Test All Setups'!I32</f>
        <v>736</v>
      </c>
      <c r="K51" s="75">
        <f>'Calc and Test All Setups'!L32</f>
        <v>1.6</v>
      </c>
      <c r="L51" s="75">
        <f>'Calc and Test All Setups'!J32</f>
        <v>2.4</v>
      </c>
      <c r="M51" s="76" t="str">
        <f>'Calc and Test All Setups'!K32</f>
        <v>COARSE</v>
      </c>
    </row>
    <row r="52" spans="1:13" x14ac:dyDescent="0.2">
      <c r="A52" s="28"/>
      <c r="B52" s="74"/>
      <c r="C52" s="75" t="str">
        <f>'Calc and Test All Setups'!B33</f>
        <v>Standard 40° Flat Fan</v>
      </c>
      <c r="D52" s="75">
        <f>'Calc and Test All Setups'!C33</f>
        <v>12</v>
      </c>
      <c r="E52" s="75">
        <f>'Calc and Test All Setups'!D33</f>
        <v>0</v>
      </c>
      <c r="F52" s="75">
        <f>'Calc and Test All Setups'!E33</f>
        <v>35</v>
      </c>
      <c r="G52" s="84">
        <f>'Calc and Test All Setups'!F33</f>
        <v>1.4684834079338647</v>
      </c>
      <c r="H52" s="75">
        <f>'Calc and Test All Setups'!G33</f>
        <v>167</v>
      </c>
      <c r="I52" s="75">
        <f>'Calc and Test All Setups'!H33</f>
        <v>362</v>
      </c>
      <c r="J52" s="75">
        <f>'Calc and Test All Setups'!I33</f>
        <v>697</v>
      </c>
      <c r="K52" s="75">
        <f>'Calc and Test All Setups'!L33</f>
        <v>1.5</v>
      </c>
      <c r="L52" s="75">
        <f>'Calc and Test All Setups'!J33</f>
        <v>0</v>
      </c>
      <c r="M52" s="76" t="str">
        <f>'Calc and Test All Setups'!K33</f>
        <v>COARSE</v>
      </c>
    </row>
    <row r="53" spans="1:13" x14ac:dyDescent="0.2">
      <c r="A53" s="28"/>
      <c r="B53" s="74"/>
      <c r="C53" s="75" t="str">
        <f>'Calc and Test All Setups'!B34</f>
        <v>Standard 40° Flat Fan</v>
      </c>
      <c r="D53" s="75">
        <f>'Calc and Test All Setups'!C34</f>
        <v>15</v>
      </c>
      <c r="E53" s="75">
        <f>'Calc and Test All Setups'!D34</f>
        <v>0</v>
      </c>
      <c r="F53" s="75">
        <f>'Calc and Test All Setups'!E34</f>
        <v>28</v>
      </c>
      <c r="G53" s="84">
        <f>'Calc and Test All Setups'!F34</f>
        <v>1.8302655810411805</v>
      </c>
      <c r="H53" s="75">
        <f>'Calc and Test All Setups'!G34</f>
        <v>171</v>
      </c>
      <c r="I53" s="75">
        <f>'Calc and Test All Setups'!H34</f>
        <v>379</v>
      </c>
      <c r="J53" s="75">
        <f>'Calc and Test All Setups'!I34</f>
        <v>736</v>
      </c>
      <c r="K53" s="75">
        <f>'Calc and Test All Setups'!L34</f>
        <v>1.5</v>
      </c>
      <c r="L53" s="75">
        <f>'Calc and Test All Setups'!J34</f>
        <v>0</v>
      </c>
      <c r="M53" s="76" t="str">
        <f>'Calc and Test All Setups'!K34</f>
        <v>COARSE</v>
      </c>
    </row>
    <row r="54" spans="1:13" x14ac:dyDescent="0.2">
      <c r="A54" s="28"/>
      <c r="B54" s="74"/>
      <c r="C54" s="75" t="str">
        <f>'Calc and Test All Setups'!B35</f>
        <v>Standard 40° Flat Fan</v>
      </c>
      <c r="D54" s="75">
        <f>'Calc and Test All Setups'!C35</f>
        <v>20</v>
      </c>
      <c r="E54" s="75">
        <f>'Calc and Test All Setups'!D35</f>
        <v>0</v>
      </c>
      <c r="F54" s="75">
        <f>'Calc and Test All Setups'!E35</f>
        <v>21</v>
      </c>
      <c r="G54" s="84">
        <f>'Calc and Test All Setups'!F35</f>
        <v>2.4330040304845846</v>
      </c>
      <c r="H54" s="75">
        <f>'Calc and Test All Setups'!G35</f>
        <v>177</v>
      </c>
      <c r="I54" s="75">
        <f>'Calc and Test All Setups'!H35</f>
        <v>402</v>
      </c>
      <c r="J54" s="75">
        <f>'Calc and Test All Setups'!I35</f>
        <v>789</v>
      </c>
      <c r="K54" s="75">
        <f>'Calc and Test All Setups'!L35</f>
        <v>1.6</v>
      </c>
      <c r="L54" s="75">
        <f>'Calc and Test All Setups'!J35</f>
        <v>0.6</v>
      </c>
      <c r="M54" s="76" t="str">
        <f>'Calc and Test All Setups'!K35</f>
        <v>COARSE</v>
      </c>
    </row>
    <row r="55" spans="1:13" x14ac:dyDescent="0.2">
      <c r="A55" s="28"/>
      <c r="B55" s="74"/>
      <c r="C55" s="75" t="str">
        <f>'Calc and Test All Setups'!B36</f>
        <v>CP09</v>
      </c>
      <c r="D55" s="75">
        <f>'Calc and Test All Setups'!C36</f>
        <v>7.8E-2</v>
      </c>
      <c r="E55" s="75">
        <f>'Calc and Test All Setups'!D36</f>
        <v>5</v>
      </c>
      <c r="F55" s="75">
        <f>'Calc and Test All Setups'!E36</f>
        <v>44</v>
      </c>
      <c r="G55" s="84">
        <f>'Calc and Test All Setups'!F36</f>
        <v>1.1836445402539562</v>
      </c>
      <c r="H55" s="75">
        <f>'Calc and Test All Setups'!G36</f>
        <v>188</v>
      </c>
      <c r="I55" s="75">
        <f>'Calc and Test All Setups'!H36</f>
        <v>455</v>
      </c>
      <c r="J55" s="75">
        <f>'Calc and Test All Setups'!I36</f>
        <v>905</v>
      </c>
      <c r="K55" s="75">
        <f>'Calc and Test All Setups'!L36</f>
        <v>1.6</v>
      </c>
      <c r="L55" s="75">
        <f>'Calc and Test All Setups'!J36</f>
        <v>3.5</v>
      </c>
      <c r="M55" s="76" t="str">
        <f>'Calc and Test All Setups'!K36</f>
        <v>COARSE</v>
      </c>
    </row>
    <row r="56" spans="1:13" x14ac:dyDescent="0.2">
      <c r="A56" s="28"/>
      <c r="B56" s="74"/>
      <c r="C56" s="75" t="str">
        <f>'Calc and Test All Setups'!B37</f>
        <v>CP11TT Straight Stream</v>
      </c>
      <c r="D56" s="75">
        <f>'Calc and Test All Setups'!C37</f>
        <v>8</v>
      </c>
      <c r="E56" s="75">
        <f>'Calc and Test All Setups'!D37</f>
        <v>30</v>
      </c>
      <c r="F56" s="75">
        <f>'Calc and Test All Setups'!E37</f>
        <v>53</v>
      </c>
      <c r="G56" s="84">
        <f>'Calc and Test All Setups'!F37</f>
        <v>0.97871144821657308</v>
      </c>
      <c r="H56" s="75">
        <f>'Calc and Test All Setups'!G37</f>
        <v>173</v>
      </c>
      <c r="I56" s="75">
        <f>'Calc and Test All Setups'!H37</f>
        <v>434</v>
      </c>
      <c r="J56" s="75">
        <f>'Calc and Test All Setups'!I37</f>
        <v>792</v>
      </c>
      <c r="K56" s="75">
        <f>'Calc and Test All Setups'!L37</f>
        <v>1.5</v>
      </c>
      <c r="L56" s="75">
        <f>'Calc and Test All Setups'!J37</f>
        <v>3.9</v>
      </c>
      <c r="M56" s="76" t="str">
        <f>'Calc and Test All Setups'!K37</f>
        <v>COARSE</v>
      </c>
    </row>
    <row r="57" spans="1:13" x14ac:dyDescent="0.2">
      <c r="A57" s="28"/>
      <c r="B57" s="74"/>
      <c r="C57" s="75" t="str">
        <f>'Calc and Test All Setups'!B38</f>
        <v>CP11TT Straight Stream</v>
      </c>
      <c r="D57" s="75">
        <f>'Calc and Test All Setups'!C38</f>
        <v>10</v>
      </c>
      <c r="E57" s="75">
        <f>'Calc and Test All Setups'!D38</f>
        <v>30</v>
      </c>
      <c r="F57" s="75">
        <f>'Calc and Test All Setups'!E38</f>
        <v>41</v>
      </c>
      <c r="G57" s="84">
        <f>'Calc and Test All Setups'!F38</f>
        <v>1.2523551271066937</v>
      </c>
      <c r="H57" s="75">
        <f>'Calc and Test All Setups'!G38</f>
        <v>171</v>
      </c>
      <c r="I57" s="75">
        <f>'Calc and Test All Setups'!H38</f>
        <v>429</v>
      </c>
      <c r="J57" s="75">
        <f>'Calc and Test All Setups'!I38</f>
        <v>785</v>
      </c>
      <c r="K57" s="75">
        <f>'Calc and Test All Setups'!L38</f>
        <v>1.5</v>
      </c>
      <c r="L57" s="75">
        <f>'Calc and Test All Setups'!J38</f>
        <v>3.8000000000000003</v>
      </c>
      <c r="M57" s="76" t="str">
        <f>'Calc and Test All Setups'!K38</f>
        <v>COARSE</v>
      </c>
    </row>
    <row r="58" spans="1:13" x14ac:dyDescent="0.2">
      <c r="A58" s="28"/>
      <c r="B58" s="74"/>
      <c r="C58" s="75" t="str">
        <f>'Calc and Test All Setups'!B39</f>
        <v>CP11TT Straight Stream</v>
      </c>
      <c r="D58" s="75">
        <f>'Calc and Test All Setups'!C39</f>
        <v>12</v>
      </c>
      <c r="E58" s="75">
        <f>'Calc and Test All Setups'!D39</f>
        <v>30</v>
      </c>
      <c r="F58" s="75">
        <f>'Calc and Test All Setups'!E39</f>
        <v>34</v>
      </c>
      <c r="G58" s="84">
        <f>'Calc and Test All Setups'!F39</f>
        <v>1.501032292307888</v>
      </c>
      <c r="H58" s="75">
        <f>'Calc and Test All Setups'!G39</f>
        <v>168</v>
      </c>
      <c r="I58" s="75">
        <f>'Calc and Test All Setups'!H39</f>
        <v>425</v>
      </c>
      <c r="J58" s="75">
        <f>'Calc and Test All Setups'!I39</f>
        <v>780</v>
      </c>
      <c r="K58" s="75">
        <f>'Calc and Test All Setups'!L39</f>
        <v>1.5</v>
      </c>
      <c r="L58" s="75">
        <f>'Calc and Test All Setups'!J39</f>
        <v>3.8000000000000003</v>
      </c>
      <c r="M58" s="76" t="str">
        <f>'Calc and Test All Setups'!K39</f>
        <v>COARSE</v>
      </c>
    </row>
    <row r="59" spans="1:13" x14ac:dyDescent="0.2">
      <c r="A59" s="28"/>
      <c r="B59" s="74"/>
      <c r="C59" s="75" t="str">
        <f>'Calc and Test All Setups'!B40</f>
        <v>CP11TT Straight Stream</v>
      </c>
      <c r="D59" s="75">
        <f>'Calc and Test All Setups'!C40</f>
        <v>15</v>
      </c>
      <c r="E59" s="75">
        <f>'Calc and Test All Setups'!D40</f>
        <v>30</v>
      </c>
      <c r="F59" s="75">
        <f>'Calc and Test All Setups'!E40</f>
        <v>28</v>
      </c>
      <c r="G59" s="84">
        <f>'Calc and Test All Setups'!F40</f>
        <v>1.8401304564686636</v>
      </c>
      <c r="H59" s="75">
        <f>'Calc and Test All Setups'!G40</f>
        <v>165</v>
      </c>
      <c r="I59" s="75">
        <f>'Calc and Test All Setups'!H40</f>
        <v>420</v>
      </c>
      <c r="J59" s="75">
        <f>'Calc and Test All Setups'!I40</f>
        <v>778</v>
      </c>
      <c r="K59" s="75">
        <f>'Calc and Test All Setups'!L40</f>
        <v>1.5</v>
      </c>
      <c r="L59" s="75">
        <f>'Calc and Test All Setups'!J40</f>
        <v>3.6</v>
      </c>
      <c r="M59" s="76" t="str">
        <f>'Calc and Test All Setups'!K40</f>
        <v>COARSE</v>
      </c>
    </row>
    <row r="60" spans="1:13" x14ac:dyDescent="0.2">
      <c r="A60" s="28"/>
      <c r="B60" s="74"/>
      <c r="C60" s="75" t="str">
        <f>'Calc and Test All Setups'!B41</f>
        <v>Disc Core Straight Stream</v>
      </c>
      <c r="D60" s="75">
        <f>'Calc and Test All Setups'!C41</f>
        <v>5</v>
      </c>
      <c r="E60" s="75">
        <f>'Calc and Test All Setups'!D41</f>
        <v>30</v>
      </c>
      <c r="F60" s="75">
        <f>'Calc and Test All Setups'!E41</f>
        <v>57</v>
      </c>
      <c r="G60" s="84">
        <f>'Calc and Test All Setups'!F41</f>
        <v>0.90414480287091348</v>
      </c>
      <c r="H60" s="75">
        <f>'Calc and Test All Setups'!G41</f>
        <v>176</v>
      </c>
      <c r="I60" s="75">
        <f>'Calc and Test All Setups'!H41</f>
        <v>450</v>
      </c>
      <c r="J60" s="75">
        <f>'Calc and Test All Setups'!I41</f>
        <v>821</v>
      </c>
      <c r="K60" s="75">
        <f>'Calc and Test All Setups'!L41</f>
        <v>1.5</v>
      </c>
      <c r="L60" s="75">
        <f>'Calc and Test All Setups'!J41</f>
        <v>3.6</v>
      </c>
      <c r="M60" s="76" t="str">
        <f>'Calc and Test All Setups'!K41</f>
        <v>COARSE</v>
      </c>
    </row>
    <row r="61" spans="1:13" x14ac:dyDescent="0.2">
      <c r="A61" s="28"/>
      <c r="B61" s="74"/>
      <c r="C61" s="75" t="str">
        <f>'Calc and Test All Setups'!B42</f>
        <v>Disc Core Straight Stream</v>
      </c>
      <c r="D61" s="75">
        <f>'Calc and Test All Setups'!C42</f>
        <v>6</v>
      </c>
      <c r="E61" s="75">
        <f>'Calc and Test All Setups'!D42</f>
        <v>30</v>
      </c>
      <c r="F61" s="75">
        <f>'Calc and Test All Setups'!E42</f>
        <v>41</v>
      </c>
      <c r="G61" s="84">
        <f>'Calc and Test All Setups'!F42</f>
        <v>1.2595119537199206</v>
      </c>
      <c r="H61" s="75">
        <f>'Calc and Test All Setups'!G42</f>
        <v>175</v>
      </c>
      <c r="I61" s="75">
        <f>'Calc and Test All Setups'!H42</f>
        <v>451</v>
      </c>
      <c r="J61" s="75">
        <f>'Calc and Test All Setups'!I42</f>
        <v>832</v>
      </c>
      <c r="K61" s="75">
        <f>'Calc and Test All Setups'!L42</f>
        <v>1.5</v>
      </c>
      <c r="L61" s="75">
        <f>'Calc and Test All Setups'!J42</f>
        <v>3.1</v>
      </c>
      <c r="M61" s="76" t="str">
        <f>'Calc and Test All Setups'!K42</f>
        <v>COARSE</v>
      </c>
    </row>
    <row r="62" spans="1:13" x14ac:dyDescent="0.2">
      <c r="A62" s="28"/>
      <c r="B62" s="74"/>
      <c r="C62" s="75" t="str">
        <f>'Calc and Test All Setups'!B43</f>
        <v>Disc Core Straight Stream</v>
      </c>
      <c r="D62" s="75">
        <f>'Calc and Test All Setups'!C43</f>
        <v>7</v>
      </c>
      <c r="E62" s="75">
        <f>'Calc and Test All Setups'!D43</f>
        <v>30</v>
      </c>
      <c r="F62" s="75">
        <f>'Calc and Test All Setups'!E43</f>
        <v>30</v>
      </c>
      <c r="G62" s="84">
        <f>'Calc and Test All Setups'!F43</f>
        <v>1.7197844236043491</v>
      </c>
      <c r="H62" s="75">
        <f>'Calc and Test All Setups'!G43</f>
        <v>173</v>
      </c>
      <c r="I62" s="75">
        <f>'Calc and Test All Setups'!H43</f>
        <v>449</v>
      </c>
      <c r="J62" s="75">
        <f>'Calc and Test All Setups'!I43</f>
        <v>838</v>
      </c>
      <c r="K62" s="75">
        <f>'Calc and Test All Setups'!L43</f>
        <v>1.5</v>
      </c>
      <c r="L62" s="75">
        <f>'Calc and Test All Setups'!J43</f>
        <v>2.7</v>
      </c>
      <c r="M62" s="76" t="str">
        <f>'Calc and Test All Setups'!K43</f>
        <v>COARSE</v>
      </c>
    </row>
    <row r="63" spans="1:13" x14ac:dyDescent="0.2">
      <c r="A63" s="28"/>
      <c r="B63" s="74"/>
      <c r="C63" s="75" t="str">
        <f>'Calc and Test All Setups'!B44</f>
        <v>Disc Core Straight Stream</v>
      </c>
      <c r="D63" s="75">
        <f>'Calc and Test All Setups'!C44</f>
        <v>8</v>
      </c>
      <c r="E63" s="75">
        <f>'Calc and Test All Setups'!D44</f>
        <v>30</v>
      </c>
      <c r="F63" s="75">
        <f>'Calc and Test All Setups'!E44</f>
        <v>23</v>
      </c>
      <c r="G63" s="84">
        <f>'Calc and Test All Setups'!F44</f>
        <v>2.2326643783769047</v>
      </c>
      <c r="H63" s="75">
        <f>'Calc and Test All Setups'!G44</f>
        <v>170</v>
      </c>
      <c r="I63" s="75">
        <f>'Calc and Test All Setups'!H44</f>
        <v>444</v>
      </c>
      <c r="J63" s="75">
        <f>'Calc and Test All Setups'!I44</f>
        <v>838</v>
      </c>
      <c r="K63" s="75">
        <f>'Calc and Test All Setups'!L44</f>
        <v>1.6</v>
      </c>
      <c r="L63" s="75">
        <f>'Calc and Test All Setups'!J44</f>
        <v>2.6</v>
      </c>
      <c r="M63" s="76" t="str">
        <f>'Calc and Test All Setups'!K44</f>
        <v>COARSE</v>
      </c>
    </row>
    <row r="64" spans="1:13" x14ac:dyDescent="0.2">
      <c r="A64" s="28"/>
      <c r="B64" s="74"/>
      <c r="C64" s="75" t="str">
        <f>'Calc and Test All Setups'!B45</f>
        <v>Davidon TriSet</v>
      </c>
      <c r="D64" s="75">
        <f>'Calc and Test All Setups'!C45</f>
        <v>7.8E-2</v>
      </c>
      <c r="E64" s="75">
        <f>'Calc and Test All Setups'!D45</f>
        <v>22.5</v>
      </c>
      <c r="F64" s="75">
        <f>'Calc and Test All Setups'!E45</f>
        <v>41</v>
      </c>
      <c r="G64" s="84">
        <f>'Calc and Test All Setups'!F45</f>
        <v>1.2700182187796969</v>
      </c>
      <c r="H64" s="75">
        <f>'Calc and Test All Setups'!G45</f>
        <v>178</v>
      </c>
      <c r="I64" s="75">
        <f>'Calc and Test All Setups'!H45</f>
        <v>405</v>
      </c>
      <c r="J64" s="75">
        <f>'Calc and Test All Setups'!I45</f>
        <v>708</v>
      </c>
      <c r="K64" s="75">
        <f>'Calc and Test All Setups'!L45</f>
        <v>1.4000000000000001</v>
      </c>
      <c r="L64" s="75">
        <f>'Calc and Test All Setups'!J45</f>
        <v>4.3</v>
      </c>
      <c r="M64" s="76" t="str">
        <f>'Calc and Test All Setups'!K45</f>
        <v>COARSE</v>
      </c>
    </row>
    <row r="65" spans="1:13" x14ac:dyDescent="0.2">
      <c r="A65" s="28"/>
      <c r="B65" s="74"/>
      <c r="C65" s="75" t="str">
        <f>'Calc and Test All Setups'!B46</f>
        <v/>
      </c>
      <c r="D65" s="75" t="str">
        <f>'Calc and Test All Setups'!C46</f>
        <v/>
      </c>
      <c r="E65" s="75" t="str">
        <f>'Calc and Test All Setups'!D46</f>
        <v/>
      </c>
      <c r="F65" s="75" t="str">
        <f>'Calc and Test All Setups'!E46</f>
        <v/>
      </c>
      <c r="G65" s="84" t="str">
        <f>'Calc and Test All Setups'!F46</f>
        <v/>
      </c>
      <c r="H65" s="75" t="str">
        <f>'Calc and Test All Setups'!G46</f>
        <v/>
      </c>
      <c r="I65" s="75" t="str">
        <f>'Calc and Test All Setups'!H46</f>
        <v/>
      </c>
      <c r="J65" s="75" t="str">
        <f>'Calc and Test All Setups'!I46</f>
        <v/>
      </c>
      <c r="K65" s="75" t="str">
        <f>'Calc and Test All Setups'!L46</f>
        <v xml:space="preserve"> </v>
      </c>
      <c r="L65" s="75" t="str">
        <f>'Calc and Test All Setups'!J46</f>
        <v/>
      </c>
      <c r="M65" s="76" t="str">
        <f>'Calc and Test All Setups'!K46</f>
        <v/>
      </c>
    </row>
    <row r="66" spans="1:13" x14ac:dyDescent="0.2">
      <c r="A66" s="28"/>
      <c r="B66" s="74"/>
      <c r="C66" s="75" t="str">
        <f>'Calc and Test All Setups'!B47</f>
        <v/>
      </c>
      <c r="D66" s="75" t="str">
        <f>'Calc and Test All Setups'!C47</f>
        <v/>
      </c>
      <c r="E66" s="75" t="str">
        <f>'Calc and Test All Setups'!D47</f>
        <v/>
      </c>
      <c r="F66" s="75" t="str">
        <f>'Calc and Test All Setups'!E47</f>
        <v/>
      </c>
      <c r="G66" s="84" t="str">
        <f>'Calc and Test All Setups'!F47</f>
        <v/>
      </c>
      <c r="H66" s="75" t="str">
        <f>'Calc and Test All Setups'!G47</f>
        <v/>
      </c>
      <c r="I66" s="75" t="str">
        <f>'Calc and Test All Setups'!H47</f>
        <v/>
      </c>
      <c r="J66" s="75" t="str">
        <f>'Calc and Test All Setups'!I47</f>
        <v/>
      </c>
      <c r="K66" s="75" t="str">
        <f>'Calc and Test All Setups'!L47</f>
        <v xml:space="preserve"> </v>
      </c>
      <c r="L66" s="75" t="str">
        <f>'Calc and Test All Setups'!J47</f>
        <v/>
      </c>
      <c r="M66" s="76" t="str">
        <f>'Calc and Test All Setups'!K47</f>
        <v/>
      </c>
    </row>
    <row r="67" spans="1:13" x14ac:dyDescent="0.2">
      <c r="A67" s="28"/>
      <c r="B67" s="74"/>
      <c r="C67" s="75" t="str">
        <f>'Calc and Test All Setups'!B48</f>
        <v/>
      </c>
      <c r="D67" s="75" t="str">
        <f>'Calc and Test All Setups'!C48</f>
        <v/>
      </c>
      <c r="E67" s="75" t="str">
        <f>'Calc and Test All Setups'!D48</f>
        <v/>
      </c>
      <c r="F67" s="75" t="str">
        <f>'Calc and Test All Setups'!E48</f>
        <v/>
      </c>
      <c r="G67" s="84" t="str">
        <f>'Calc and Test All Setups'!F48</f>
        <v/>
      </c>
      <c r="H67" s="75" t="str">
        <f>'Calc and Test All Setups'!G48</f>
        <v/>
      </c>
      <c r="I67" s="75" t="str">
        <f>'Calc and Test All Setups'!H48</f>
        <v/>
      </c>
      <c r="J67" s="75" t="str">
        <f>'Calc and Test All Setups'!I48</f>
        <v/>
      </c>
      <c r="K67" s="75" t="str">
        <f>'Calc and Test All Setups'!L48</f>
        <v xml:space="preserve"> </v>
      </c>
      <c r="L67" s="75" t="str">
        <f>'Calc and Test All Setups'!J48</f>
        <v/>
      </c>
      <c r="M67" s="76" t="str">
        <f>'Calc and Test All Setups'!K48</f>
        <v/>
      </c>
    </row>
    <row r="68" spans="1:13" x14ac:dyDescent="0.2">
      <c r="A68" s="28"/>
      <c r="B68" s="74"/>
      <c r="C68" s="75" t="str">
        <f>'Calc and Test All Setups'!B49</f>
        <v/>
      </c>
      <c r="D68" s="75" t="str">
        <f>'Calc and Test All Setups'!C49</f>
        <v/>
      </c>
      <c r="E68" s="75" t="str">
        <f>'Calc and Test All Setups'!D49</f>
        <v/>
      </c>
      <c r="F68" s="75" t="str">
        <f>'Calc and Test All Setups'!E49</f>
        <v/>
      </c>
      <c r="G68" s="84" t="str">
        <f>'Calc and Test All Setups'!F49</f>
        <v/>
      </c>
      <c r="H68" s="75" t="str">
        <f>'Calc and Test All Setups'!G49</f>
        <v/>
      </c>
      <c r="I68" s="75" t="str">
        <f>'Calc and Test All Setups'!H49</f>
        <v/>
      </c>
      <c r="J68" s="75" t="str">
        <f>'Calc and Test All Setups'!I49</f>
        <v/>
      </c>
      <c r="K68" s="75" t="str">
        <f>'Calc and Test All Setups'!L49</f>
        <v xml:space="preserve"> </v>
      </c>
      <c r="L68" s="75" t="str">
        <f>'Calc and Test All Setups'!J49</f>
        <v/>
      </c>
      <c r="M68" s="76" t="str">
        <f>'Calc and Test All Setups'!K49</f>
        <v/>
      </c>
    </row>
    <row r="69" spans="1:13" x14ac:dyDescent="0.2">
      <c r="A69" s="28"/>
      <c r="B69" s="74"/>
      <c r="C69" s="75" t="str">
        <f>'Calc and Test All Setups'!B50</f>
        <v/>
      </c>
      <c r="D69" s="75" t="str">
        <f>'Calc and Test All Setups'!C50</f>
        <v/>
      </c>
      <c r="E69" s="75" t="str">
        <f>'Calc and Test All Setups'!D50</f>
        <v/>
      </c>
      <c r="F69" s="75" t="str">
        <f>'Calc and Test All Setups'!E50</f>
        <v/>
      </c>
      <c r="G69" s="84" t="str">
        <f>'Calc and Test All Setups'!F50</f>
        <v/>
      </c>
      <c r="H69" s="75" t="str">
        <f>'Calc and Test All Setups'!G50</f>
        <v/>
      </c>
      <c r="I69" s="75" t="str">
        <f>'Calc and Test All Setups'!H50</f>
        <v/>
      </c>
      <c r="J69" s="75" t="str">
        <f>'Calc and Test All Setups'!I50</f>
        <v/>
      </c>
      <c r="K69" s="75" t="str">
        <f>'Calc and Test All Setups'!L50</f>
        <v xml:space="preserve"> </v>
      </c>
      <c r="L69" s="75" t="str">
        <f>'Calc and Test All Setups'!J50</f>
        <v/>
      </c>
      <c r="M69" s="76" t="str">
        <f>'Calc and Test All Setups'!K50</f>
        <v/>
      </c>
    </row>
    <row r="70" spans="1:13" x14ac:dyDescent="0.2">
      <c r="A70" s="28"/>
      <c r="B70" s="74"/>
      <c r="C70" s="75" t="str">
        <f>'Calc and Test All Setups'!B51</f>
        <v/>
      </c>
      <c r="D70" s="75" t="str">
        <f>'Calc and Test All Setups'!C51</f>
        <v/>
      </c>
      <c r="E70" s="75" t="str">
        <f>'Calc and Test All Setups'!D51</f>
        <v/>
      </c>
      <c r="F70" s="75" t="str">
        <f>'Calc and Test All Setups'!E51</f>
        <v/>
      </c>
      <c r="G70" s="84" t="str">
        <f>'Calc and Test All Setups'!F51</f>
        <v/>
      </c>
      <c r="H70" s="75" t="str">
        <f>'Calc and Test All Setups'!G51</f>
        <v/>
      </c>
      <c r="I70" s="75" t="str">
        <f>'Calc and Test All Setups'!H51</f>
        <v/>
      </c>
      <c r="J70" s="75" t="str">
        <f>'Calc and Test All Setups'!I51</f>
        <v/>
      </c>
      <c r="K70" s="75" t="str">
        <f>'Calc and Test All Setups'!L51</f>
        <v xml:space="preserve"> </v>
      </c>
      <c r="L70" s="75" t="str">
        <f>'Calc and Test All Setups'!J51</f>
        <v/>
      </c>
      <c r="M70" s="76" t="str">
        <f>'Calc and Test All Setups'!K51</f>
        <v/>
      </c>
    </row>
    <row r="71" spans="1:13" x14ac:dyDescent="0.2">
      <c r="A71" s="28"/>
      <c r="B71" s="74"/>
      <c r="C71" s="75" t="str">
        <f>'Calc and Test All Setups'!B52</f>
        <v/>
      </c>
      <c r="D71" s="75" t="str">
        <f>'Calc and Test All Setups'!C52</f>
        <v/>
      </c>
      <c r="E71" s="75" t="str">
        <f>'Calc and Test All Setups'!D52</f>
        <v/>
      </c>
      <c r="F71" s="75" t="str">
        <f>'Calc and Test All Setups'!E52</f>
        <v/>
      </c>
      <c r="G71" s="84" t="str">
        <f>'Calc and Test All Setups'!F52</f>
        <v/>
      </c>
      <c r="H71" s="75" t="str">
        <f>'Calc and Test All Setups'!G52</f>
        <v/>
      </c>
      <c r="I71" s="75" t="str">
        <f>'Calc and Test All Setups'!H52</f>
        <v/>
      </c>
      <c r="J71" s="75" t="str">
        <f>'Calc and Test All Setups'!I52</f>
        <v/>
      </c>
      <c r="K71" s="75" t="str">
        <f>'Calc and Test All Setups'!L52</f>
        <v xml:space="preserve"> </v>
      </c>
      <c r="L71" s="75" t="str">
        <f>'Calc and Test All Setups'!J52</f>
        <v/>
      </c>
      <c r="M71" s="76" t="str">
        <f>'Calc and Test All Setups'!K52</f>
        <v/>
      </c>
    </row>
    <row r="72" spans="1:13" x14ac:dyDescent="0.2">
      <c r="A72" s="28"/>
      <c r="B72" s="74"/>
      <c r="C72" s="75" t="str">
        <f>'Calc and Test All Setups'!B53</f>
        <v/>
      </c>
      <c r="D72" s="75" t="str">
        <f>'Calc and Test All Setups'!C53</f>
        <v/>
      </c>
      <c r="E72" s="75" t="str">
        <f>'Calc and Test All Setups'!D53</f>
        <v/>
      </c>
      <c r="F72" s="75" t="str">
        <f>'Calc and Test All Setups'!E53</f>
        <v/>
      </c>
      <c r="G72" s="84" t="str">
        <f>'Calc and Test All Setups'!F53</f>
        <v/>
      </c>
      <c r="H72" s="75" t="str">
        <f>'Calc and Test All Setups'!G53</f>
        <v/>
      </c>
      <c r="I72" s="75" t="str">
        <f>'Calc and Test All Setups'!H53</f>
        <v/>
      </c>
      <c r="J72" s="75" t="str">
        <f>'Calc and Test All Setups'!I53</f>
        <v/>
      </c>
      <c r="K72" s="75" t="str">
        <f>'Calc and Test All Setups'!L53</f>
        <v xml:space="preserve"> </v>
      </c>
      <c r="L72" s="75" t="str">
        <f>'Calc and Test All Setups'!J53</f>
        <v/>
      </c>
      <c r="M72" s="76" t="str">
        <f>'Calc and Test All Setups'!K53</f>
        <v/>
      </c>
    </row>
    <row r="73" spans="1:13" x14ac:dyDescent="0.2">
      <c r="A73" s="28"/>
      <c r="B73" s="74"/>
      <c r="C73" s="75" t="str">
        <f>'Calc and Test All Setups'!B54</f>
        <v/>
      </c>
      <c r="D73" s="75" t="str">
        <f>'Calc and Test All Setups'!C54</f>
        <v/>
      </c>
      <c r="E73" s="75" t="str">
        <f>'Calc and Test All Setups'!D54</f>
        <v/>
      </c>
      <c r="F73" s="75" t="str">
        <f>'Calc and Test All Setups'!E54</f>
        <v/>
      </c>
      <c r="G73" s="84" t="str">
        <f>'Calc and Test All Setups'!F54</f>
        <v/>
      </c>
      <c r="H73" s="75" t="str">
        <f>'Calc and Test All Setups'!G54</f>
        <v/>
      </c>
      <c r="I73" s="75" t="str">
        <f>'Calc and Test All Setups'!H54</f>
        <v/>
      </c>
      <c r="J73" s="75" t="str">
        <f>'Calc and Test All Setups'!I54</f>
        <v/>
      </c>
      <c r="K73" s="75" t="str">
        <f>'Calc and Test All Setups'!L54</f>
        <v xml:space="preserve"> </v>
      </c>
      <c r="L73" s="75" t="str">
        <f>'Calc and Test All Setups'!J54</f>
        <v/>
      </c>
      <c r="M73" s="76" t="str">
        <f>'Calc and Test All Setups'!K54</f>
        <v/>
      </c>
    </row>
    <row r="74" spans="1:13" x14ac:dyDescent="0.2">
      <c r="A74" s="28"/>
      <c r="B74" s="74"/>
      <c r="C74" s="75" t="str">
        <f>'Calc and Test All Setups'!B55</f>
        <v/>
      </c>
      <c r="D74" s="75" t="str">
        <f>'Calc and Test All Setups'!C55</f>
        <v/>
      </c>
      <c r="E74" s="75" t="str">
        <f>'Calc and Test All Setups'!D55</f>
        <v/>
      </c>
      <c r="F74" s="75" t="str">
        <f>'Calc and Test All Setups'!E55</f>
        <v/>
      </c>
      <c r="G74" s="84" t="str">
        <f>'Calc and Test All Setups'!F55</f>
        <v/>
      </c>
      <c r="H74" s="75" t="str">
        <f>'Calc and Test All Setups'!G55</f>
        <v/>
      </c>
      <c r="I74" s="75" t="str">
        <f>'Calc and Test All Setups'!H55</f>
        <v/>
      </c>
      <c r="J74" s="75" t="str">
        <f>'Calc and Test All Setups'!I55</f>
        <v/>
      </c>
      <c r="K74" s="75" t="str">
        <f>'Calc and Test All Setups'!L55</f>
        <v xml:space="preserve"> </v>
      </c>
      <c r="L74" s="75" t="str">
        <f>'Calc and Test All Setups'!J55</f>
        <v/>
      </c>
      <c r="M74" s="76" t="str">
        <f>'Calc and Test All Setups'!K55</f>
        <v/>
      </c>
    </row>
    <row r="75" spans="1:13" x14ac:dyDescent="0.2">
      <c r="A75" s="28"/>
      <c r="B75" s="74"/>
      <c r="C75" s="75" t="str">
        <f>'Calc and Test All Setups'!B56</f>
        <v/>
      </c>
      <c r="D75" s="75" t="str">
        <f>'Calc and Test All Setups'!C56</f>
        <v/>
      </c>
      <c r="E75" s="75" t="str">
        <f>'Calc and Test All Setups'!D56</f>
        <v/>
      </c>
      <c r="F75" s="75" t="str">
        <f>'Calc and Test All Setups'!E56</f>
        <v/>
      </c>
      <c r="G75" s="84" t="str">
        <f>'Calc and Test All Setups'!F56</f>
        <v/>
      </c>
      <c r="H75" s="75" t="str">
        <f>'Calc and Test All Setups'!G56</f>
        <v/>
      </c>
      <c r="I75" s="75" t="str">
        <f>'Calc and Test All Setups'!H56</f>
        <v/>
      </c>
      <c r="J75" s="75" t="str">
        <f>'Calc and Test All Setups'!I56</f>
        <v/>
      </c>
      <c r="K75" s="75" t="str">
        <f>'Calc and Test All Setups'!L56</f>
        <v xml:space="preserve"> </v>
      </c>
      <c r="L75" s="75" t="str">
        <f>'Calc and Test All Setups'!J56</f>
        <v/>
      </c>
      <c r="M75" s="76" t="str">
        <f>'Calc and Test All Setups'!K56</f>
        <v/>
      </c>
    </row>
    <row r="76" spans="1:13" x14ac:dyDescent="0.2">
      <c r="A76" s="28"/>
      <c r="B76" s="74"/>
      <c r="C76" s="75" t="str">
        <f>'Calc and Test All Setups'!B57</f>
        <v/>
      </c>
      <c r="D76" s="75" t="str">
        <f>'Calc and Test All Setups'!C57</f>
        <v/>
      </c>
      <c r="E76" s="75" t="str">
        <f>'Calc and Test All Setups'!D57</f>
        <v/>
      </c>
      <c r="F76" s="75" t="str">
        <f>'Calc and Test All Setups'!E57</f>
        <v/>
      </c>
      <c r="G76" s="84" t="str">
        <f>'Calc and Test All Setups'!F57</f>
        <v/>
      </c>
      <c r="H76" s="75" t="str">
        <f>'Calc and Test All Setups'!G57</f>
        <v/>
      </c>
      <c r="I76" s="75" t="str">
        <f>'Calc and Test All Setups'!H57</f>
        <v/>
      </c>
      <c r="J76" s="75" t="str">
        <f>'Calc and Test All Setups'!I57</f>
        <v/>
      </c>
      <c r="K76" s="75" t="str">
        <f>'Calc and Test All Setups'!L57</f>
        <v xml:space="preserve"> </v>
      </c>
      <c r="L76" s="75" t="str">
        <f>'Calc and Test All Setups'!J57</f>
        <v/>
      </c>
      <c r="M76" s="76" t="str">
        <f>'Calc and Test All Setups'!K57</f>
        <v/>
      </c>
    </row>
    <row r="77" spans="1:13" x14ac:dyDescent="0.2">
      <c r="A77" s="28"/>
      <c r="B77" s="74"/>
      <c r="C77" s="75" t="str">
        <f>'Calc and Test All Setups'!B58</f>
        <v/>
      </c>
      <c r="D77" s="75" t="str">
        <f>'Calc and Test All Setups'!C58</f>
        <v/>
      </c>
      <c r="E77" s="75" t="str">
        <f>'Calc and Test All Setups'!D58</f>
        <v/>
      </c>
      <c r="F77" s="75" t="str">
        <f>'Calc and Test All Setups'!E58</f>
        <v/>
      </c>
      <c r="G77" s="84" t="str">
        <f>'Calc and Test All Setups'!F58</f>
        <v/>
      </c>
      <c r="H77" s="75" t="str">
        <f>'Calc and Test All Setups'!G58</f>
        <v/>
      </c>
      <c r="I77" s="75" t="str">
        <f>'Calc and Test All Setups'!H58</f>
        <v/>
      </c>
      <c r="J77" s="75" t="str">
        <f>'Calc and Test All Setups'!I58</f>
        <v/>
      </c>
      <c r="K77" s="75" t="str">
        <f>'Calc and Test All Setups'!L58</f>
        <v xml:space="preserve"> </v>
      </c>
      <c r="L77" s="75" t="str">
        <f>'Calc and Test All Setups'!J58</f>
        <v/>
      </c>
      <c r="M77" s="76" t="str">
        <f>'Calc and Test All Setups'!K58</f>
        <v/>
      </c>
    </row>
    <row r="78" spans="1:13" x14ac:dyDescent="0.2">
      <c r="A78" s="28"/>
      <c r="B78" s="74"/>
      <c r="C78" s="75" t="str">
        <f>'Calc and Test All Setups'!B59</f>
        <v/>
      </c>
      <c r="D78" s="75" t="str">
        <f>'Calc and Test All Setups'!C59</f>
        <v/>
      </c>
      <c r="E78" s="75" t="str">
        <f>'Calc and Test All Setups'!D59</f>
        <v/>
      </c>
      <c r="F78" s="75" t="str">
        <f>'Calc and Test All Setups'!E59</f>
        <v/>
      </c>
      <c r="G78" s="84" t="str">
        <f>'Calc and Test All Setups'!F59</f>
        <v/>
      </c>
      <c r="H78" s="75" t="str">
        <f>'Calc and Test All Setups'!G59</f>
        <v/>
      </c>
      <c r="I78" s="75" t="str">
        <f>'Calc and Test All Setups'!H59</f>
        <v/>
      </c>
      <c r="J78" s="75" t="str">
        <f>'Calc and Test All Setups'!I59</f>
        <v/>
      </c>
      <c r="K78" s="75" t="str">
        <f>'Calc and Test All Setups'!L59</f>
        <v xml:space="preserve"> </v>
      </c>
      <c r="L78" s="75" t="str">
        <f>'Calc and Test All Setups'!J59</f>
        <v/>
      </c>
      <c r="M78" s="76" t="str">
        <f>'Calc and Test All Setups'!K59</f>
        <v/>
      </c>
    </row>
    <row r="79" spans="1:13" x14ac:dyDescent="0.2">
      <c r="A79" s="28"/>
      <c r="B79" s="74"/>
      <c r="C79" s="75" t="str">
        <f>'Calc and Test All Setups'!B60</f>
        <v/>
      </c>
      <c r="D79" s="75" t="str">
        <f>'Calc and Test All Setups'!C60</f>
        <v/>
      </c>
      <c r="E79" s="75" t="str">
        <f>'Calc and Test All Setups'!D60</f>
        <v/>
      </c>
      <c r="F79" s="75" t="str">
        <f>'Calc and Test All Setups'!E60</f>
        <v/>
      </c>
      <c r="G79" s="84" t="str">
        <f>'Calc and Test All Setups'!F60</f>
        <v/>
      </c>
      <c r="H79" s="75" t="str">
        <f>'Calc and Test All Setups'!G60</f>
        <v/>
      </c>
      <c r="I79" s="75" t="str">
        <f>'Calc and Test All Setups'!H60</f>
        <v/>
      </c>
      <c r="J79" s="75" t="str">
        <f>'Calc and Test All Setups'!I60</f>
        <v/>
      </c>
      <c r="K79" s="75" t="str">
        <f>'Calc and Test All Setups'!L60</f>
        <v xml:space="preserve"> </v>
      </c>
      <c r="L79" s="75" t="str">
        <f>'Calc and Test All Setups'!J60</f>
        <v/>
      </c>
      <c r="M79" s="76" t="str">
        <f>'Calc and Test All Setups'!K60</f>
        <v/>
      </c>
    </row>
    <row r="80" spans="1:13" x14ac:dyDescent="0.2">
      <c r="A80" s="28"/>
      <c r="B80" s="74"/>
      <c r="C80" s="75" t="str">
        <f>'Calc and Test All Setups'!B61</f>
        <v/>
      </c>
      <c r="D80" s="75" t="str">
        <f>'Calc and Test All Setups'!C61</f>
        <v/>
      </c>
      <c r="E80" s="75" t="str">
        <f>'Calc and Test All Setups'!D61</f>
        <v/>
      </c>
      <c r="F80" s="75" t="str">
        <f>'Calc and Test All Setups'!E61</f>
        <v/>
      </c>
      <c r="G80" s="84" t="str">
        <f>'Calc and Test All Setups'!F61</f>
        <v/>
      </c>
      <c r="H80" s="75" t="str">
        <f>'Calc and Test All Setups'!G61</f>
        <v/>
      </c>
      <c r="I80" s="75" t="str">
        <f>'Calc and Test All Setups'!H61</f>
        <v/>
      </c>
      <c r="J80" s="75" t="str">
        <f>'Calc and Test All Setups'!I61</f>
        <v/>
      </c>
      <c r="K80" s="75" t="str">
        <f>'Calc and Test All Setups'!L61</f>
        <v xml:space="preserve"> </v>
      </c>
      <c r="L80" s="75" t="str">
        <f>'Calc and Test All Setups'!J61</f>
        <v/>
      </c>
      <c r="M80" s="76" t="str">
        <f>'Calc and Test All Setups'!K61</f>
        <v/>
      </c>
    </row>
    <row r="81" spans="1:13" x14ac:dyDescent="0.2">
      <c r="A81" s="28"/>
      <c r="B81" s="74"/>
      <c r="C81" s="75" t="str">
        <f>'Calc and Test All Setups'!B62</f>
        <v/>
      </c>
      <c r="D81" s="75" t="str">
        <f>'Calc and Test All Setups'!C62</f>
        <v/>
      </c>
      <c r="E81" s="75" t="str">
        <f>'Calc and Test All Setups'!D62</f>
        <v/>
      </c>
      <c r="F81" s="75" t="str">
        <f>'Calc and Test All Setups'!E62</f>
        <v/>
      </c>
      <c r="G81" s="84" t="str">
        <f>'Calc and Test All Setups'!F62</f>
        <v/>
      </c>
      <c r="H81" s="75" t="str">
        <f>'Calc and Test All Setups'!G62</f>
        <v/>
      </c>
      <c r="I81" s="75" t="str">
        <f>'Calc and Test All Setups'!H62</f>
        <v/>
      </c>
      <c r="J81" s="75" t="str">
        <f>'Calc and Test All Setups'!I62</f>
        <v/>
      </c>
      <c r="K81" s="75" t="str">
        <f>'Calc and Test All Setups'!L62</f>
        <v xml:space="preserve"> </v>
      </c>
      <c r="L81" s="75" t="str">
        <f>'Calc and Test All Setups'!J62</f>
        <v/>
      </c>
      <c r="M81" s="76" t="str">
        <f>'Calc and Test All Setups'!K62</f>
        <v/>
      </c>
    </row>
    <row r="82" spans="1:13" x14ac:dyDescent="0.2">
      <c r="A82" s="28"/>
      <c r="B82" s="74"/>
      <c r="C82" s="75" t="str">
        <f>'Calc and Test All Setups'!B63</f>
        <v/>
      </c>
      <c r="D82" s="75" t="str">
        <f>'Calc and Test All Setups'!C63</f>
        <v/>
      </c>
      <c r="E82" s="75" t="str">
        <f>'Calc and Test All Setups'!D63</f>
        <v/>
      </c>
      <c r="F82" s="75" t="str">
        <f>'Calc and Test All Setups'!E63</f>
        <v/>
      </c>
      <c r="G82" s="84" t="str">
        <f>'Calc and Test All Setups'!F63</f>
        <v/>
      </c>
      <c r="H82" s="75" t="str">
        <f>'Calc and Test All Setups'!G63</f>
        <v/>
      </c>
      <c r="I82" s="75" t="str">
        <f>'Calc and Test All Setups'!H63</f>
        <v/>
      </c>
      <c r="J82" s="75" t="str">
        <f>'Calc and Test All Setups'!I63</f>
        <v/>
      </c>
      <c r="K82" s="75" t="str">
        <f>'Calc and Test All Setups'!L63</f>
        <v xml:space="preserve"> </v>
      </c>
      <c r="L82" s="75" t="str">
        <f>'Calc and Test All Setups'!J63</f>
        <v/>
      </c>
      <c r="M82" s="76" t="str">
        <f>'Calc and Test All Setups'!K63</f>
        <v/>
      </c>
    </row>
    <row r="83" spans="1:13" x14ac:dyDescent="0.2">
      <c r="A83" s="28"/>
      <c r="B83" s="74"/>
      <c r="C83" s="75" t="str">
        <f>'Calc and Test All Setups'!B64</f>
        <v/>
      </c>
      <c r="D83" s="75" t="str">
        <f>'Calc and Test All Setups'!C64</f>
        <v/>
      </c>
      <c r="E83" s="75" t="str">
        <f>'Calc and Test All Setups'!D64</f>
        <v/>
      </c>
      <c r="F83" s="75" t="str">
        <f>'Calc and Test All Setups'!E64</f>
        <v/>
      </c>
      <c r="G83" s="84" t="str">
        <f>'Calc and Test All Setups'!F64</f>
        <v/>
      </c>
      <c r="H83" s="75" t="str">
        <f>'Calc and Test All Setups'!G64</f>
        <v/>
      </c>
      <c r="I83" s="75" t="str">
        <f>'Calc and Test All Setups'!H64</f>
        <v/>
      </c>
      <c r="J83" s="75" t="str">
        <f>'Calc and Test All Setups'!I64</f>
        <v/>
      </c>
      <c r="K83" s="75" t="str">
        <f>'Calc and Test All Setups'!L64</f>
        <v xml:space="preserve"> </v>
      </c>
      <c r="L83" s="75" t="str">
        <f>'Calc and Test All Setups'!J64</f>
        <v/>
      </c>
      <c r="M83" s="76" t="str">
        <f>'Calc and Test All Setups'!K64</f>
        <v/>
      </c>
    </row>
    <row r="84" spans="1:13" x14ac:dyDescent="0.2">
      <c r="A84" s="28"/>
      <c r="B84" s="74"/>
      <c r="C84" s="75" t="str">
        <f>'Calc and Test All Setups'!B65</f>
        <v/>
      </c>
      <c r="D84" s="75" t="str">
        <f>'Calc and Test All Setups'!C65</f>
        <v/>
      </c>
      <c r="E84" s="75" t="str">
        <f>'Calc and Test All Setups'!D65</f>
        <v/>
      </c>
      <c r="F84" s="75" t="str">
        <f>'Calc and Test All Setups'!E65</f>
        <v/>
      </c>
      <c r="G84" s="84" t="str">
        <f>'Calc and Test All Setups'!F65</f>
        <v/>
      </c>
      <c r="H84" s="75" t="str">
        <f>'Calc and Test All Setups'!G65</f>
        <v/>
      </c>
      <c r="I84" s="75" t="str">
        <f>'Calc and Test All Setups'!H65</f>
        <v/>
      </c>
      <c r="J84" s="75" t="str">
        <f>'Calc and Test All Setups'!I65</f>
        <v/>
      </c>
      <c r="K84" s="75" t="str">
        <f>'Calc and Test All Setups'!L65</f>
        <v xml:space="preserve"> </v>
      </c>
      <c r="L84" s="75" t="str">
        <f>'Calc and Test All Setups'!J65</f>
        <v/>
      </c>
      <c r="M84" s="76" t="str">
        <f>'Calc and Test All Setups'!K65</f>
        <v/>
      </c>
    </row>
    <row r="85" spans="1:13" x14ac:dyDescent="0.2">
      <c r="A85" s="28"/>
      <c r="B85" s="74"/>
      <c r="C85" s="75" t="str">
        <f>'Calc and Test All Setups'!B66</f>
        <v/>
      </c>
      <c r="D85" s="75" t="str">
        <f>'Calc and Test All Setups'!C66</f>
        <v/>
      </c>
      <c r="E85" s="75" t="str">
        <f>'Calc and Test All Setups'!D66</f>
        <v/>
      </c>
      <c r="F85" s="75" t="str">
        <f>'Calc and Test All Setups'!E66</f>
        <v/>
      </c>
      <c r="G85" s="84" t="str">
        <f>'Calc and Test All Setups'!F66</f>
        <v/>
      </c>
      <c r="H85" s="75" t="str">
        <f>'Calc and Test All Setups'!G66</f>
        <v/>
      </c>
      <c r="I85" s="75" t="str">
        <f>'Calc and Test All Setups'!H66</f>
        <v/>
      </c>
      <c r="J85" s="75" t="str">
        <f>'Calc and Test All Setups'!I66</f>
        <v/>
      </c>
      <c r="K85" s="75" t="str">
        <f>'Calc and Test All Setups'!L66</f>
        <v xml:space="preserve"> </v>
      </c>
      <c r="L85" s="75" t="str">
        <f>'Calc and Test All Setups'!J66</f>
        <v/>
      </c>
      <c r="M85" s="76" t="str">
        <f>'Calc and Test All Setups'!K66</f>
        <v/>
      </c>
    </row>
    <row r="86" spans="1:13" x14ac:dyDescent="0.2">
      <c r="A86" s="28"/>
      <c r="B86" s="74"/>
      <c r="C86" s="75" t="str">
        <f>'Calc and Test All Setups'!B67</f>
        <v/>
      </c>
      <c r="D86" s="75" t="str">
        <f>'Calc and Test All Setups'!C67</f>
        <v/>
      </c>
      <c r="E86" s="75" t="str">
        <f>'Calc and Test All Setups'!D67</f>
        <v/>
      </c>
      <c r="F86" s="75" t="str">
        <f>'Calc and Test All Setups'!E67</f>
        <v/>
      </c>
      <c r="G86" s="84" t="str">
        <f>'Calc and Test All Setups'!F67</f>
        <v/>
      </c>
      <c r="H86" s="75" t="str">
        <f>'Calc and Test All Setups'!G67</f>
        <v/>
      </c>
      <c r="I86" s="75" t="str">
        <f>'Calc and Test All Setups'!H67</f>
        <v/>
      </c>
      <c r="J86" s="75" t="str">
        <f>'Calc and Test All Setups'!I67</f>
        <v/>
      </c>
      <c r="K86" s="75" t="str">
        <f>'Calc and Test All Setups'!L67</f>
        <v xml:space="preserve"> </v>
      </c>
      <c r="L86" s="75" t="str">
        <f>'Calc and Test All Setups'!J67</f>
        <v/>
      </c>
      <c r="M86" s="76" t="str">
        <f>'Calc and Test All Setups'!K67</f>
        <v/>
      </c>
    </row>
    <row r="87" spans="1:13" x14ac:dyDescent="0.2">
      <c r="B87" s="74"/>
      <c r="C87" s="75" t="str">
        <f>'Calc and Test All Setups'!B68</f>
        <v/>
      </c>
      <c r="D87" s="75" t="str">
        <f>'Calc and Test All Setups'!C68</f>
        <v/>
      </c>
      <c r="E87" s="75" t="str">
        <f>'Calc and Test All Setups'!D68</f>
        <v/>
      </c>
      <c r="F87" s="75" t="str">
        <f>'Calc and Test All Setups'!E68</f>
        <v/>
      </c>
      <c r="G87" s="84" t="str">
        <f>'Calc and Test All Setups'!F68</f>
        <v/>
      </c>
      <c r="H87" s="75" t="str">
        <f>'Calc and Test All Setups'!G68</f>
        <v/>
      </c>
      <c r="I87" s="75" t="str">
        <f>'Calc and Test All Setups'!H68</f>
        <v/>
      </c>
      <c r="J87" s="75" t="str">
        <f>'Calc and Test All Setups'!I68</f>
        <v/>
      </c>
      <c r="K87" s="75" t="str">
        <f>'Calc and Test All Setups'!L68</f>
        <v xml:space="preserve"> </v>
      </c>
      <c r="L87" s="75" t="str">
        <f>'Calc and Test All Setups'!J68</f>
        <v/>
      </c>
      <c r="M87" s="76" t="str">
        <f>'Calc and Test All Setups'!K68</f>
        <v/>
      </c>
    </row>
    <row r="88" spans="1:13" x14ac:dyDescent="0.2">
      <c r="B88" s="74"/>
      <c r="C88" s="75" t="str">
        <f>'Calc and Test All Setups'!B69</f>
        <v/>
      </c>
      <c r="D88" s="75" t="str">
        <f>'Calc and Test All Setups'!C69</f>
        <v/>
      </c>
      <c r="E88" s="75" t="str">
        <f>'Calc and Test All Setups'!D69</f>
        <v/>
      </c>
      <c r="F88" s="75" t="str">
        <f>'Calc and Test All Setups'!E69</f>
        <v/>
      </c>
      <c r="G88" s="84" t="str">
        <f>'Calc and Test All Setups'!F69</f>
        <v/>
      </c>
      <c r="H88" s="75" t="str">
        <f>'Calc and Test All Setups'!G69</f>
        <v/>
      </c>
      <c r="I88" s="75" t="str">
        <f>'Calc and Test All Setups'!H69</f>
        <v/>
      </c>
      <c r="J88" s="75" t="str">
        <f>'Calc and Test All Setups'!I69</f>
        <v/>
      </c>
      <c r="K88" s="75" t="str">
        <f>'Calc and Test All Setups'!L69</f>
        <v xml:space="preserve"> </v>
      </c>
      <c r="L88" s="75" t="str">
        <f>'Calc and Test All Setups'!J69</f>
        <v/>
      </c>
      <c r="M88" s="76" t="str">
        <f>'Calc and Test All Setups'!K69</f>
        <v/>
      </c>
    </row>
    <row r="89" spans="1:13" x14ac:dyDescent="0.2">
      <c r="B89" s="74"/>
      <c r="C89" s="75" t="str">
        <f>'Calc and Test All Setups'!B70</f>
        <v/>
      </c>
      <c r="D89" s="75" t="str">
        <f>'Calc and Test All Setups'!C70</f>
        <v/>
      </c>
      <c r="E89" s="75" t="str">
        <f>'Calc and Test All Setups'!D70</f>
        <v/>
      </c>
      <c r="F89" s="75" t="str">
        <f>'Calc and Test All Setups'!E70</f>
        <v/>
      </c>
      <c r="G89" s="84" t="str">
        <f>'Calc and Test All Setups'!F70</f>
        <v/>
      </c>
      <c r="H89" s="75" t="str">
        <f>'Calc and Test All Setups'!G70</f>
        <v/>
      </c>
      <c r="I89" s="75" t="str">
        <f>'Calc and Test All Setups'!H70</f>
        <v/>
      </c>
      <c r="J89" s="75" t="str">
        <f>'Calc and Test All Setups'!I70</f>
        <v/>
      </c>
      <c r="K89" s="75" t="str">
        <f>'Calc and Test All Setups'!L70</f>
        <v xml:space="preserve"> </v>
      </c>
      <c r="L89" s="75" t="str">
        <f>'Calc and Test All Setups'!J70</f>
        <v/>
      </c>
      <c r="M89" s="76" t="str">
        <f>'Calc and Test All Setups'!K70</f>
        <v/>
      </c>
    </row>
    <row r="90" spans="1:13" x14ac:dyDescent="0.2">
      <c r="B90" s="74"/>
      <c r="C90" s="75" t="str">
        <f>'Calc and Test All Setups'!B71</f>
        <v/>
      </c>
      <c r="D90" s="75" t="str">
        <f>'Calc and Test All Setups'!C71</f>
        <v/>
      </c>
      <c r="E90" s="75" t="str">
        <f>'Calc and Test All Setups'!D71</f>
        <v/>
      </c>
      <c r="F90" s="75" t="str">
        <f>'Calc and Test All Setups'!E71</f>
        <v/>
      </c>
      <c r="G90" s="84" t="str">
        <f>'Calc and Test All Setups'!F71</f>
        <v/>
      </c>
      <c r="H90" s="75" t="str">
        <f>'Calc and Test All Setups'!G71</f>
        <v/>
      </c>
      <c r="I90" s="75" t="str">
        <f>'Calc and Test All Setups'!H71</f>
        <v/>
      </c>
      <c r="J90" s="75" t="str">
        <f>'Calc and Test All Setups'!I71</f>
        <v/>
      </c>
      <c r="K90" s="75" t="str">
        <f>'Calc and Test All Setups'!L71</f>
        <v xml:space="preserve"> </v>
      </c>
      <c r="L90" s="75" t="str">
        <f>'Calc and Test All Setups'!J71</f>
        <v/>
      </c>
      <c r="M90" s="76" t="str">
        <f>'Calc and Test All Setups'!K71</f>
        <v/>
      </c>
    </row>
    <row r="91" spans="1:13" x14ac:dyDescent="0.2">
      <c r="B91" s="74"/>
      <c r="C91" s="75" t="str">
        <f>'Calc and Test All Setups'!B72</f>
        <v/>
      </c>
      <c r="D91" s="75" t="str">
        <f>'Calc and Test All Setups'!C72</f>
        <v/>
      </c>
      <c r="E91" s="75" t="str">
        <f>'Calc and Test All Setups'!D72</f>
        <v/>
      </c>
      <c r="F91" s="75" t="str">
        <f>'Calc and Test All Setups'!E72</f>
        <v/>
      </c>
      <c r="G91" s="84" t="str">
        <f>'Calc and Test All Setups'!F72</f>
        <v/>
      </c>
      <c r="H91" s="75" t="str">
        <f>'Calc and Test All Setups'!G72</f>
        <v/>
      </c>
      <c r="I91" s="75" t="str">
        <f>'Calc and Test All Setups'!H72</f>
        <v/>
      </c>
      <c r="J91" s="75" t="str">
        <f>'Calc and Test All Setups'!I72</f>
        <v/>
      </c>
      <c r="K91" s="75" t="str">
        <f>'Calc and Test All Setups'!L72</f>
        <v xml:space="preserve"> </v>
      </c>
      <c r="L91" s="75" t="str">
        <f>'Calc and Test All Setups'!J72</f>
        <v/>
      </c>
      <c r="M91" s="76" t="str">
        <f>'Calc and Test All Setups'!K72</f>
        <v/>
      </c>
    </row>
    <row r="92" spans="1:13" x14ac:dyDescent="0.2">
      <c r="B92" s="74"/>
      <c r="C92" s="75" t="str">
        <f>'Calc and Test All Setups'!B73</f>
        <v/>
      </c>
      <c r="D92" s="75" t="str">
        <f>'Calc and Test All Setups'!C73</f>
        <v/>
      </c>
      <c r="E92" s="75" t="str">
        <f>'Calc and Test All Setups'!D73</f>
        <v/>
      </c>
      <c r="F92" s="75" t="str">
        <f>'Calc and Test All Setups'!E73</f>
        <v/>
      </c>
      <c r="G92" s="84" t="str">
        <f>'Calc and Test All Setups'!F73</f>
        <v/>
      </c>
      <c r="H92" s="75" t="str">
        <f>'Calc and Test All Setups'!G73</f>
        <v/>
      </c>
      <c r="I92" s="75" t="str">
        <f>'Calc and Test All Setups'!H73</f>
        <v/>
      </c>
      <c r="J92" s="75" t="str">
        <f>'Calc and Test All Setups'!I73</f>
        <v/>
      </c>
      <c r="K92" s="75" t="str">
        <f>'Calc and Test All Setups'!L73</f>
        <v xml:space="preserve"> </v>
      </c>
      <c r="L92" s="75" t="str">
        <f>'Calc and Test All Setups'!J73</f>
        <v/>
      </c>
      <c r="M92" s="76" t="str">
        <f>'Calc and Test All Setups'!K73</f>
        <v/>
      </c>
    </row>
    <row r="93" spans="1:13" x14ac:dyDescent="0.2">
      <c r="B93" s="74"/>
      <c r="C93" s="75" t="str">
        <f>'Calc and Test All Setups'!B74</f>
        <v/>
      </c>
      <c r="D93" s="75" t="str">
        <f>'Calc and Test All Setups'!C74</f>
        <v/>
      </c>
      <c r="E93" s="75" t="str">
        <f>'Calc and Test All Setups'!D74</f>
        <v/>
      </c>
      <c r="F93" s="75" t="str">
        <f>'Calc and Test All Setups'!E74</f>
        <v/>
      </c>
      <c r="G93" s="84" t="str">
        <f>'Calc and Test All Setups'!F74</f>
        <v/>
      </c>
      <c r="H93" s="75" t="str">
        <f>'Calc and Test All Setups'!G74</f>
        <v/>
      </c>
      <c r="I93" s="75" t="str">
        <f>'Calc and Test All Setups'!H74</f>
        <v/>
      </c>
      <c r="J93" s="75" t="str">
        <f>'Calc and Test All Setups'!I74</f>
        <v/>
      </c>
      <c r="K93" s="75" t="str">
        <f>'Calc and Test All Setups'!L74</f>
        <v xml:space="preserve"> </v>
      </c>
      <c r="L93" s="75" t="str">
        <f>'Calc and Test All Setups'!J74</f>
        <v/>
      </c>
      <c r="M93" s="76" t="str">
        <f>'Calc and Test All Setups'!K74</f>
        <v/>
      </c>
    </row>
    <row r="94" spans="1:13" x14ac:dyDescent="0.2">
      <c r="B94" s="74"/>
      <c r="C94" s="75" t="str">
        <f>'Calc and Test All Setups'!B75</f>
        <v/>
      </c>
      <c r="D94" s="75" t="str">
        <f>'Calc and Test All Setups'!C75</f>
        <v/>
      </c>
      <c r="E94" s="75" t="str">
        <f>'Calc and Test All Setups'!D75</f>
        <v/>
      </c>
      <c r="F94" s="75" t="str">
        <f>'Calc and Test All Setups'!E75</f>
        <v/>
      </c>
      <c r="G94" s="84" t="str">
        <f>'Calc and Test All Setups'!F75</f>
        <v/>
      </c>
      <c r="H94" s="75" t="str">
        <f>'Calc and Test All Setups'!G75</f>
        <v/>
      </c>
      <c r="I94" s="75" t="str">
        <f>'Calc and Test All Setups'!H75</f>
        <v/>
      </c>
      <c r="J94" s="75" t="str">
        <f>'Calc and Test All Setups'!I75</f>
        <v/>
      </c>
      <c r="K94" s="75" t="str">
        <f>'Calc and Test All Setups'!L75</f>
        <v xml:space="preserve"> </v>
      </c>
      <c r="L94" s="75" t="str">
        <f>'Calc and Test All Setups'!J75</f>
        <v/>
      </c>
      <c r="M94" s="76" t="str">
        <f>'Calc and Test All Setups'!K75</f>
        <v/>
      </c>
    </row>
    <row r="95" spans="1:13" x14ac:dyDescent="0.2">
      <c r="B95" s="74"/>
      <c r="C95" s="75" t="str">
        <f>'Calc and Test All Setups'!B76</f>
        <v/>
      </c>
      <c r="D95" s="75" t="str">
        <f>'Calc and Test All Setups'!C76</f>
        <v/>
      </c>
      <c r="E95" s="75" t="str">
        <f>'Calc and Test All Setups'!D76</f>
        <v/>
      </c>
      <c r="F95" s="75" t="str">
        <f>'Calc and Test All Setups'!E76</f>
        <v/>
      </c>
      <c r="G95" s="84" t="str">
        <f>'Calc and Test All Setups'!F76</f>
        <v/>
      </c>
      <c r="H95" s="75" t="str">
        <f>'Calc and Test All Setups'!G76</f>
        <v/>
      </c>
      <c r="I95" s="75" t="str">
        <f>'Calc and Test All Setups'!H76</f>
        <v/>
      </c>
      <c r="J95" s="75" t="str">
        <f>'Calc and Test All Setups'!I76</f>
        <v/>
      </c>
      <c r="K95" s="75" t="str">
        <f>'Calc and Test All Setups'!L76</f>
        <v xml:space="preserve"> </v>
      </c>
      <c r="L95" s="75" t="str">
        <f>'Calc and Test All Setups'!J76</f>
        <v/>
      </c>
      <c r="M95" s="76" t="str">
        <f>'Calc and Test All Setups'!K76</f>
        <v/>
      </c>
    </row>
    <row r="96" spans="1:13" x14ac:dyDescent="0.2">
      <c r="B96" s="74"/>
      <c r="C96" s="75" t="str">
        <f>'Calc and Test All Setups'!B77</f>
        <v/>
      </c>
      <c r="D96" s="75" t="str">
        <f>'Calc and Test All Setups'!C77</f>
        <v/>
      </c>
      <c r="E96" s="75" t="str">
        <f>'Calc and Test All Setups'!D77</f>
        <v/>
      </c>
      <c r="F96" s="75" t="str">
        <f>'Calc and Test All Setups'!E77</f>
        <v/>
      </c>
      <c r="G96" s="84" t="str">
        <f>'Calc and Test All Setups'!F77</f>
        <v/>
      </c>
      <c r="H96" s="75" t="str">
        <f>'Calc and Test All Setups'!G77</f>
        <v/>
      </c>
      <c r="I96" s="75" t="str">
        <f>'Calc and Test All Setups'!H77</f>
        <v/>
      </c>
      <c r="J96" s="75" t="str">
        <f>'Calc and Test All Setups'!I77</f>
        <v/>
      </c>
      <c r="K96" s="75" t="str">
        <f>'Calc and Test All Setups'!L77</f>
        <v xml:space="preserve"> </v>
      </c>
      <c r="L96" s="75" t="str">
        <f>'Calc and Test All Setups'!J77</f>
        <v/>
      </c>
      <c r="M96" s="76" t="str">
        <f>'Calc and Test All Setups'!K77</f>
        <v/>
      </c>
    </row>
    <row r="97" spans="2:13" x14ac:dyDescent="0.2">
      <c r="B97" s="74"/>
      <c r="C97" s="75" t="str">
        <f>'Calc and Test All Setups'!B78</f>
        <v/>
      </c>
      <c r="D97" s="75" t="str">
        <f>'Calc and Test All Setups'!C78</f>
        <v/>
      </c>
      <c r="E97" s="75" t="str">
        <f>'Calc and Test All Setups'!D78</f>
        <v/>
      </c>
      <c r="F97" s="75" t="str">
        <f>'Calc and Test All Setups'!E78</f>
        <v/>
      </c>
      <c r="G97" s="84" t="str">
        <f>'Calc and Test All Setups'!F78</f>
        <v/>
      </c>
      <c r="H97" s="75" t="str">
        <f>'Calc and Test All Setups'!G78</f>
        <v/>
      </c>
      <c r="I97" s="75" t="str">
        <f>'Calc and Test All Setups'!H78</f>
        <v/>
      </c>
      <c r="J97" s="75" t="str">
        <f>'Calc and Test All Setups'!I78</f>
        <v/>
      </c>
      <c r="K97" s="75" t="str">
        <f>'Calc and Test All Setups'!L78</f>
        <v xml:space="preserve"> </v>
      </c>
      <c r="L97" s="75" t="str">
        <f>'Calc and Test All Setups'!J78</f>
        <v/>
      </c>
      <c r="M97" s="76" t="str">
        <f>'Calc and Test All Setups'!K78</f>
        <v/>
      </c>
    </row>
    <row r="98" spans="2:13" x14ac:dyDescent="0.2">
      <c r="B98" s="74"/>
      <c r="C98" s="75" t="str">
        <f>'Calc and Test All Setups'!B79</f>
        <v/>
      </c>
      <c r="D98" s="75" t="str">
        <f>'Calc and Test All Setups'!C79</f>
        <v/>
      </c>
      <c r="E98" s="75" t="str">
        <f>'Calc and Test All Setups'!D79</f>
        <v/>
      </c>
      <c r="F98" s="75" t="str">
        <f>'Calc and Test All Setups'!E79</f>
        <v/>
      </c>
      <c r="G98" s="84" t="str">
        <f>'Calc and Test All Setups'!F79</f>
        <v/>
      </c>
      <c r="H98" s="75" t="str">
        <f>'Calc and Test All Setups'!G79</f>
        <v/>
      </c>
      <c r="I98" s="75" t="str">
        <f>'Calc and Test All Setups'!H79</f>
        <v/>
      </c>
      <c r="J98" s="75" t="str">
        <f>'Calc and Test All Setups'!I79</f>
        <v/>
      </c>
      <c r="K98" s="75" t="str">
        <f>'Calc and Test All Setups'!L79</f>
        <v xml:space="preserve"> </v>
      </c>
      <c r="L98" s="75" t="str">
        <f>'Calc and Test All Setups'!J79</f>
        <v/>
      </c>
      <c r="M98" s="76" t="str">
        <f>'Calc and Test All Setups'!K79</f>
        <v/>
      </c>
    </row>
    <row r="99" spans="2:13" x14ac:dyDescent="0.2">
      <c r="B99" s="74"/>
      <c r="C99" s="75" t="str">
        <f>'Calc and Test All Setups'!B80</f>
        <v/>
      </c>
      <c r="D99" s="75" t="str">
        <f>'Calc and Test All Setups'!C80</f>
        <v/>
      </c>
      <c r="E99" s="75" t="str">
        <f>'Calc and Test All Setups'!D80</f>
        <v/>
      </c>
      <c r="F99" s="75" t="str">
        <f>'Calc and Test All Setups'!E80</f>
        <v/>
      </c>
      <c r="G99" s="84" t="str">
        <f>'Calc and Test All Setups'!F80</f>
        <v/>
      </c>
      <c r="H99" s="75" t="str">
        <f>'Calc and Test All Setups'!G80</f>
        <v/>
      </c>
      <c r="I99" s="75" t="str">
        <f>'Calc and Test All Setups'!H80</f>
        <v/>
      </c>
      <c r="J99" s="75" t="str">
        <f>'Calc and Test All Setups'!I80</f>
        <v/>
      </c>
      <c r="K99" s="75" t="str">
        <f>'Calc and Test All Setups'!L80</f>
        <v xml:space="preserve"> </v>
      </c>
      <c r="L99" s="75" t="str">
        <f>'Calc and Test All Setups'!J80</f>
        <v/>
      </c>
      <c r="M99" s="76" t="str">
        <f>'Calc and Test All Setups'!K80</f>
        <v/>
      </c>
    </row>
    <row r="100" spans="2:13" x14ac:dyDescent="0.2">
      <c r="B100" s="74"/>
      <c r="C100" s="75" t="str">
        <f>'Calc and Test All Setups'!B81</f>
        <v/>
      </c>
      <c r="D100" s="75" t="str">
        <f>'Calc and Test All Setups'!C81</f>
        <v/>
      </c>
      <c r="E100" s="75" t="str">
        <f>'Calc and Test All Setups'!D81</f>
        <v/>
      </c>
      <c r="F100" s="75" t="str">
        <f>'Calc and Test All Setups'!E81</f>
        <v/>
      </c>
      <c r="G100" s="84" t="str">
        <f>'Calc and Test All Setups'!F81</f>
        <v/>
      </c>
      <c r="H100" s="75" t="str">
        <f>'Calc and Test All Setups'!G81</f>
        <v/>
      </c>
      <c r="I100" s="75" t="str">
        <f>'Calc and Test All Setups'!H81</f>
        <v/>
      </c>
      <c r="J100" s="75" t="str">
        <f>'Calc and Test All Setups'!I81</f>
        <v/>
      </c>
      <c r="K100" s="75" t="str">
        <f>'Calc and Test All Setups'!L81</f>
        <v xml:space="preserve"> </v>
      </c>
      <c r="L100" s="75" t="str">
        <f>'Calc and Test All Setups'!J81</f>
        <v/>
      </c>
      <c r="M100" s="76" t="str">
        <f>'Calc and Test All Setups'!K81</f>
        <v/>
      </c>
    </row>
    <row r="101" spans="2:13" x14ac:dyDescent="0.2">
      <c r="B101" s="74"/>
      <c r="C101" s="75" t="str">
        <f>'Calc and Test All Setups'!B82</f>
        <v/>
      </c>
      <c r="D101" s="75" t="str">
        <f>'Calc and Test All Setups'!C82</f>
        <v/>
      </c>
      <c r="E101" s="75" t="str">
        <f>'Calc and Test All Setups'!D82</f>
        <v/>
      </c>
      <c r="F101" s="75" t="str">
        <f>'Calc and Test All Setups'!E82</f>
        <v/>
      </c>
      <c r="G101" s="84" t="str">
        <f>'Calc and Test All Setups'!F82</f>
        <v/>
      </c>
      <c r="H101" s="75" t="str">
        <f>'Calc and Test All Setups'!G82</f>
        <v/>
      </c>
      <c r="I101" s="75" t="str">
        <f>'Calc and Test All Setups'!H82</f>
        <v/>
      </c>
      <c r="J101" s="75" t="str">
        <f>'Calc and Test All Setups'!I82</f>
        <v/>
      </c>
      <c r="K101" s="75" t="str">
        <f>'Calc and Test All Setups'!L82</f>
        <v xml:space="preserve"> </v>
      </c>
      <c r="L101" s="75" t="str">
        <f>'Calc and Test All Setups'!J82</f>
        <v/>
      </c>
      <c r="M101" s="76" t="str">
        <f>'Calc and Test All Setups'!K82</f>
        <v/>
      </c>
    </row>
    <row r="102" spans="2:13" x14ac:dyDescent="0.2">
      <c r="B102" s="74"/>
      <c r="C102" s="75" t="str">
        <f>'Calc and Test All Setups'!B83</f>
        <v/>
      </c>
      <c r="D102" s="75" t="str">
        <f>'Calc and Test All Setups'!C83</f>
        <v/>
      </c>
      <c r="E102" s="75" t="str">
        <f>'Calc and Test All Setups'!D83</f>
        <v/>
      </c>
      <c r="F102" s="75" t="str">
        <f>'Calc and Test All Setups'!E83</f>
        <v/>
      </c>
      <c r="G102" s="84" t="str">
        <f>'Calc and Test All Setups'!F83</f>
        <v/>
      </c>
      <c r="H102" s="75" t="str">
        <f>'Calc and Test All Setups'!G83</f>
        <v/>
      </c>
      <c r="I102" s="75" t="str">
        <f>'Calc and Test All Setups'!H83</f>
        <v/>
      </c>
      <c r="J102" s="75" t="str">
        <f>'Calc and Test All Setups'!I83</f>
        <v/>
      </c>
      <c r="K102" s="75" t="str">
        <f>'Calc and Test All Setups'!L83</f>
        <v xml:space="preserve"> </v>
      </c>
      <c r="L102" s="75" t="str">
        <f>'Calc and Test All Setups'!J83</f>
        <v/>
      </c>
      <c r="M102" s="76" t="str">
        <f>'Calc and Test All Setups'!K83</f>
        <v/>
      </c>
    </row>
    <row r="103" spans="2:13" x14ac:dyDescent="0.2">
      <c r="B103" s="74"/>
      <c r="C103" s="75" t="str">
        <f>'Calc and Test All Setups'!B84</f>
        <v/>
      </c>
      <c r="D103" s="75" t="str">
        <f>'Calc and Test All Setups'!C84</f>
        <v/>
      </c>
      <c r="E103" s="75" t="str">
        <f>'Calc and Test All Setups'!D84</f>
        <v/>
      </c>
      <c r="F103" s="75" t="str">
        <f>'Calc and Test All Setups'!E84</f>
        <v/>
      </c>
      <c r="G103" s="84" t="str">
        <f>'Calc and Test All Setups'!F84</f>
        <v/>
      </c>
      <c r="H103" s="75" t="str">
        <f>'Calc and Test All Setups'!G84</f>
        <v/>
      </c>
      <c r="I103" s="75" t="str">
        <f>'Calc and Test All Setups'!H84</f>
        <v/>
      </c>
      <c r="J103" s="75" t="str">
        <f>'Calc and Test All Setups'!I84</f>
        <v/>
      </c>
      <c r="K103" s="75" t="str">
        <f>'Calc and Test All Setups'!L84</f>
        <v xml:space="preserve"> </v>
      </c>
      <c r="L103" s="75" t="str">
        <f>'Calc and Test All Setups'!J84</f>
        <v/>
      </c>
      <c r="M103" s="76" t="str">
        <f>'Calc and Test All Setups'!K84</f>
        <v/>
      </c>
    </row>
    <row r="104" spans="2:13" x14ac:dyDescent="0.2">
      <c r="B104" s="74"/>
      <c r="C104" s="75" t="str">
        <f>'Calc and Test All Setups'!B85</f>
        <v/>
      </c>
      <c r="D104" s="75" t="str">
        <f>'Calc and Test All Setups'!C85</f>
        <v/>
      </c>
      <c r="E104" s="75" t="str">
        <f>'Calc and Test All Setups'!D85</f>
        <v/>
      </c>
      <c r="F104" s="75" t="str">
        <f>'Calc and Test All Setups'!E85</f>
        <v/>
      </c>
      <c r="G104" s="84" t="str">
        <f>'Calc and Test All Setups'!F85</f>
        <v/>
      </c>
      <c r="H104" s="75" t="str">
        <f>'Calc and Test All Setups'!G85</f>
        <v/>
      </c>
      <c r="I104" s="75" t="str">
        <f>'Calc and Test All Setups'!H85</f>
        <v/>
      </c>
      <c r="J104" s="75" t="str">
        <f>'Calc and Test All Setups'!I85</f>
        <v/>
      </c>
      <c r="K104" s="75" t="str">
        <f>'Calc and Test All Setups'!L85</f>
        <v xml:space="preserve"> </v>
      </c>
      <c r="L104" s="75" t="str">
        <f>'Calc and Test All Setups'!J85</f>
        <v/>
      </c>
      <c r="M104" s="76" t="str">
        <f>'Calc and Test All Setups'!K85</f>
        <v/>
      </c>
    </row>
    <row r="105" spans="2:13" x14ac:dyDescent="0.2">
      <c r="B105" s="74"/>
      <c r="C105" s="75" t="str">
        <f>'Calc and Test All Setups'!B86</f>
        <v/>
      </c>
      <c r="D105" s="75" t="str">
        <f>'Calc and Test All Setups'!C86</f>
        <v/>
      </c>
      <c r="E105" s="75" t="str">
        <f>'Calc and Test All Setups'!D86</f>
        <v/>
      </c>
      <c r="F105" s="75" t="str">
        <f>'Calc and Test All Setups'!E86</f>
        <v/>
      </c>
      <c r="G105" s="84" t="str">
        <f>'Calc and Test All Setups'!F86</f>
        <v/>
      </c>
      <c r="H105" s="75" t="str">
        <f>'Calc and Test All Setups'!G86</f>
        <v/>
      </c>
      <c r="I105" s="75" t="str">
        <f>'Calc and Test All Setups'!H86</f>
        <v/>
      </c>
      <c r="J105" s="75" t="str">
        <f>'Calc and Test All Setups'!I86</f>
        <v/>
      </c>
      <c r="K105" s="75" t="str">
        <f>'Calc and Test All Setups'!L86</f>
        <v xml:space="preserve"> </v>
      </c>
      <c r="L105" s="75" t="str">
        <f>'Calc and Test All Setups'!J86</f>
        <v/>
      </c>
      <c r="M105" s="76" t="str">
        <f>'Calc and Test All Setups'!K86</f>
        <v/>
      </c>
    </row>
    <row r="106" spans="2:13" x14ac:dyDescent="0.2">
      <c r="B106" s="74"/>
      <c r="C106" s="75" t="str">
        <f>'Calc and Test All Setups'!B87</f>
        <v/>
      </c>
      <c r="D106" s="75" t="str">
        <f>'Calc and Test All Setups'!C87</f>
        <v/>
      </c>
      <c r="E106" s="75" t="str">
        <f>'Calc and Test All Setups'!D87</f>
        <v/>
      </c>
      <c r="F106" s="75" t="str">
        <f>'Calc and Test All Setups'!E87</f>
        <v/>
      </c>
      <c r="G106" s="84" t="str">
        <f>'Calc and Test All Setups'!F87</f>
        <v/>
      </c>
      <c r="H106" s="75" t="str">
        <f>'Calc and Test All Setups'!G87</f>
        <v/>
      </c>
      <c r="I106" s="75" t="str">
        <f>'Calc and Test All Setups'!H87</f>
        <v/>
      </c>
      <c r="J106" s="75" t="str">
        <f>'Calc and Test All Setups'!I87</f>
        <v/>
      </c>
      <c r="K106" s="75" t="str">
        <f>'Calc and Test All Setups'!L87</f>
        <v xml:space="preserve"> </v>
      </c>
      <c r="L106" s="75" t="str">
        <f>'Calc and Test All Setups'!J87</f>
        <v/>
      </c>
      <c r="M106" s="76" t="str">
        <f>'Calc and Test All Setups'!K87</f>
        <v/>
      </c>
    </row>
    <row r="107" spans="2:13" x14ac:dyDescent="0.2">
      <c r="B107" s="74"/>
      <c r="C107" s="75" t="str">
        <f>'Calc and Test All Setups'!B88</f>
        <v/>
      </c>
      <c r="D107" s="75" t="str">
        <f>'Calc and Test All Setups'!C88</f>
        <v/>
      </c>
      <c r="E107" s="75" t="str">
        <f>'Calc and Test All Setups'!D88</f>
        <v/>
      </c>
      <c r="F107" s="75" t="str">
        <f>'Calc and Test All Setups'!E88</f>
        <v/>
      </c>
      <c r="G107" s="84" t="str">
        <f>'Calc and Test All Setups'!F88</f>
        <v/>
      </c>
      <c r="H107" s="75" t="str">
        <f>'Calc and Test All Setups'!G88</f>
        <v/>
      </c>
      <c r="I107" s="75" t="str">
        <f>'Calc and Test All Setups'!H88</f>
        <v/>
      </c>
      <c r="J107" s="75" t="str">
        <f>'Calc and Test All Setups'!I88</f>
        <v/>
      </c>
      <c r="K107" s="75" t="str">
        <f>'Calc and Test All Setups'!L88</f>
        <v xml:space="preserve"> </v>
      </c>
      <c r="L107" s="75" t="str">
        <f>'Calc and Test All Setups'!J88</f>
        <v/>
      </c>
      <c r="M107" s="76" t="str">
        <f>'Calc and Test All Setups'!K88</f>
        <v/>
      </c>
    </row>
    <row r="108" spans="2:13" x14ac:dyDescent="0.2">
      <c r="B108" s="74"/>
      <c r="C108" s="75" t="str">
        <f>'Calc and Test All Setups'!B89</f>
        <v/>
      </c>
      <c r="D108" s="75" t="str">
        <f>'Calc and Test All Setups'!C89</f>
        <v/>
      </c>
      <c r="E108" s="75" t="str">
        <f>'Calc and Test All Setups'!D89</f>
        <v/>
      </c>
      <c r="F108" s="75" t="str">
        <f>'Calc and Test All Setups'!E89</f>
        <v/>
      </c>
      <c r="G108" s="84" t="str">
        <f>'Calc and Test All Setups'!F89</f>
        <v/>
      </c>
      <c r="H108" s="75" t="str">
        <f>'Calc and Test All Setups'!G89</f>
        <v/>
      </c>
      <c r="I108" s="75" t="str">
        <f>'Calc and Test All Setups'!H89</f>
        <v/>
      </c>
      <c r="J108" s="75" t="str">
        <f>'Calc and Test All Setups'!I89</f>
        <v/>
      </c>
      <c r="K108" s="75" t="str">
        <f>'Calc and Test All Setups'!L89</f>
        <v xml:space="preserve"> </v>
      </c>
      <c r="L108" s="75" t="str">
        <f>'Calc and Test All Setups'!J89</f>
        <v/>
      </c>
      <c r="M108" s="76" t="str">
        <f>'Calc and Test All Setups'!K89</f>
        <v/>
      </c>
    </row>
    <row r="109" spans="2:13" x14ac:dyDescent="0.2">
      <c r="B109" s="74"/>
      <c r="C109" s="75" t="str">
        <f>'Calc and Test All Setups'!B90</f>
        <v/>
      </c>
      <c r="D109" s="75" t="str">
        <f>'Calc and Test All Setups'!C90</f>
        <v/>
      </c>
      <c r="E109" s="75" t="str">
        <f>'Calc and Test All Setups'!D90</f>
        <v/>
      </c>
      <c r="F109" s="75" t="str">
        <f>'Calc and Test All Setups'!E90</f>
        <v/>
      </c>
      <c r="G109" s="84" t="str">
        <f>'Calc and Test All Setups'!F90</f>
        <v/>
      </c>
      <c r="H109" s="75" t="str">
        <f>'Calc and Test All Setups'!G90</f>
        <v/>
      </c>
      <c r="I109" s="75" t="str">
        <f>'Calc and Test All Setups'!H90</f>
        <v/>
      </c>
      <c r="J109" s="75" t="str">
        <f>'Calc and Test All Setups'!I90</f>
        <v/>
      </c>
      <c r="K109" s="75" t="str">
        <f>'Calc and Test All Setups'!L90</f>
        <v xml:space="preserve"> </v>
      </c>
      <c r="L109" s="75" t="str">
        <f>'Calc and Test All Setups'!J90</f>
        <v/>
      </c>
      <c r="M109" s="76" t="str">
        <f>'Calc and Test All Setups'!K90</f>
        <v/>
      </c>
    </row>
    <row r="110" spans="2:13" x14ac:dyDescent="0.2">
      <c r="B110" s="74"/>
      <c r="C110" s="75" t="str">
        <f>'Calc and Test All Setups'!B91</f>
        <v/>
      </c>
      <c r="D110" s="75" t="str">
        <f>'Calc and Test All Setups'!C91</f>
        <v/>
      </c>
      <c r="E110" s="75" t="str">
        <f>'Calc and Test All Setups'!D91</f>
        <v/>
      </c>
      <c r="F110" s="75" t="str">
        <f>'Calc and Test All Setups'!E91</f>
        <v/>
      </c>
      <c r="G110" s="84" t="str">
        <f>'Calc and Test All Setups'!F91</f>
        <v/>
      </c>
      <c r="H110" s="75" t="str">
        <f>'Calc and Test All Setups'!G91</f>
        <v/>
      </c>
      <c r="I110" s="75" t="str">
        <f>'Calc and Test All Setups'!H91</f>
        <v/>
      </c>
      <c r="J110" s="75" t="str">
        <f>'Calc and Test All Setups'!I91</f>
        <v/>
      </c>
      <c r="K110" s="75" t="str">
        <f>'Calc and Test All Setups'!L91</f>
        <v xml:space="preserve"> </v>
      </c>
      <c r="L110" s="75" t="str">
        <f>'Calc and Test All Setups'!J91</f>
        <v/>
      </c>
      <c r="M110" s="76" t="str">
        <f>'Calc and Test All Setups'!K91</f>
        <v/>
      </c>
    </row>
    <row r="111" spans="2:13" x14ac:dyDescent="0.2">
      <c r="B111" s="74"/>
      <c r="C111" s="75" t="str">
        <f>'Calc and Test All Setups'!B92</f>
        <v/>
      </c>
      <c r="D111" s="75" t="str">
        <f>'Calc and Test All Setups'!C92</f>
        <v/>
      </c>
      <c r="E111" s="75" t="str">
        <f>'Calc and Test All Setups'!D92</f>
        <v/>
      </c>
      <c r="F111" s="75" t="str">
        <f>'Calc and Test All Setups'!E92</f>
        <v/>
      </c>
      <c r="G111" s="84" t="str">
        <f>'Calc and Test All Setups'!F92</f>
        <v/>
      </c>
      <c r="H111" s="75" t="str">
        <f>'Calc and Test All Setups'!G92</f>
        <v/>
      </c>
      <c r="I111" s="75" t="str">
        <f>'Calc and Test All Setups'!H92</f>
        <v/>
      </c>
      <c r="J111" s="75" t="str">
        <f>'Calc and Test All Setups'!I92</f>
        <v/>
      </c>
      <c r="K111" s="75" t="str">
        <f>'Calc and Test All Setups'!L92</f>
        <v xml:space="preserve"> </v>
      </c>
      <c r="L111" s="75" t="str">
        <f>'Calc and Test All Setups'!J92</f>
        <v/>
      </c>
      <c r="M111" s="76" t="str">
        <f>'Calc and Test All Setups'!K92</f>
        <v/>
      </c>
    </row>
    <row r="112" spans="2:13" x14ac:dyDescent="0.2">
      <c r="B112" s="74"/>
      <c r="C112" s="75" t="str">
        <f>'Calc and Test All Setups'!B93</f>
        <v/>
      </c>
      <c r="D112" s="75" t="str">
        <f>'Calc and Test All Setups'!C93</f>
        <v/>
      </c>
      <c r="E112" s="75" t="str">
        <f>'Calc and Test All Setups'!D93</f>
        <v/>
      </c>
      <c r="F112" s="75" t="str">
        <f>'Calc and Test All Setups'!E93</f>
        <v/>
      </c>
      <c r="G112" s="84" t="str">
        <f>'Calc and Test All Setups'!F93</f>
        <v/>
      </c>
      <c r="H112" s="75" t="str">
        <f>'Calc and Test All Setups'!G93</f>
        <v/>
      </c>
      <c r="I112" s="75" t="str">
        <f>'Calc and Test All Setups'!H93</f>
        <v/>
      </c>
      <c r="J112" s="75" t="str">
        <f>'Calc and Test All Setups'!I93</f>
        <v/>
      </c>
      <c r="K112" s="75" t="str">
        <f>'Calc and Test All Setups'!L93</f>
        <v xml:space="preserve"> </v>
      </c>
      <c r="L112" s="75" t="str">
        <f>'Calc and Test All Setups'!J93</f>
        <v/>
      </c>
      <c r="M112" s="76" t="str">
        <f>'Calc and Test All Setups'!K93</f>
        <v/>
      </c>
    </row>
    <row r="113" spans="2:13" x14ac:dyDescent="0.2">
      <c r="B113" s="74"/>
      <c r="C113" s="75" t="str">
        <f>'Calc and Test All Setups'!B94</f>
        <v/>
      </c>
      <c r="D113" s="75" t="str">
        <f>'Calc and Test All Setups'!C94</f>
        <v/>
      </c>
      <c r="E113" s="75" t="str">
        <f>'Calc and Test All Setups'!D94</f>
        <v/>
      </c>
      <c r="F113" s="75" t="str">
        <f>'Calc and Test All Setups'!E94</f>
        <v/>
      </c>
      <c r="G113" s="84" t="str">
        <f>'Calc and Test All Setups'!F94</f>
        <v/>
      </c>
      <c r="H113" s="75" t="str">
        <f>'Calc and Test All Setups'!G94</f>
        <v/>
      </c>
      <c r="I113" s="75" t="str">
        <f>'Calc and Test All Setups'!H94</f>
        <v/>
      </c>
      <c r="J113" s="75" t="str">
        <f>'Calc and Test All Setups'!I94</f>
        <v/>
      </c>
      <c r="K113" s="75" t="str">
        <f>'Calc and Test All Setups'!L94</f>
        <v xml:space="preserve"> </v>
      </c>
      <c r="L113" s="75" t="str">
        <f>'Calc and Test All Setups'!J94</f>
        <v/>
      </c>
      <c r="M113" s="76" t="str">
        <f>'Calc and Test All Setups'!K94</f>
        <v/>
      </c>
    </row>
    <row r="114" spans="2:13" x14ac:dyDescent="0.2">
      <c r="B114" s="74"/>
      <c r="C114" s="75" t="str">
        <f>'Calc and Test All Setups'!B95</f>
        <v/>
      </c>
      <c r="D114" s="75" t="str">
        <f>'Calc and Test All Setups'!C95</f>
        <v/>
      </c>
      <c r="E114" s="75" t="str">
        <f>'Calc and Test All Setups'!D95</f>
        <v/>
      </c>
      <c r="F114" s="75" t="str">
        <f>'Calc and Test All Setups'!E95</f>
        <v/>
      </c>
      <c r="G114" s="84" t="str">
        <f>'Calc and Test All Setups'!F95</f>
        <v/>
      </c>
      <c r="H114" s="75" t="str">
        <f>'Calc and Test All Setups'!G95</f>
        <v/>
      </c>
      <c r="I114" s="75" t="str">
        <f>'Calc and Test All Setups'!H95</f>
        <v/>
      </c>
      <c r="J114" s="75" t="str">
        <f>'Calc and Test All Setups'!I95</f>
        <v/>
      </c>
      <c r="K114" s="75" t="str">
        <f>'Calc and Test All Setups'!L95</f>
        <v xml:space="preserve"> </v>
      </c>
      <c r="L114" s="75" t="str">
        <f>'Calc and Test All Setups'!J95</f>
        <v/>
      </c>
      <c r="M114" s="76" t="str">
        <f>'Calc and Test All Setups'!K95</f>
        <v/>
      </c>
    </row>
    <row r="115" spans="2:13" x14ac:dyDescent="0.2">
      <c r="B115" s="74"/>
      <c r="C115" s="75" t="str">
        <f>'Calc and Test All Setups'!B96</f>
        <v/>
      </c>
      <c r="D115" s="75" t="str">
        <f>'Calc and Test All Setups'!C96</f>
        <v/>
      </c>
      <c r="E115" s="75" t="str">
        <f>'Calc and Test All Setups'!D96</f>
        <v/>
      </c>
      <c r="F115" s="75" t="str">
        <f>'Calc and Test All Setups'!E96</f>
        <v/>
      </c>
      <c r="G115" s="84" t="str">
        <f>'Calc and Test All Setups'!F96</f>
        <v/>
      </c>
      <c r="H115" s="75" t="str">
        <f>'Calc and Test All Setups'!G96</f>
        <v/>
      </c>
      <c r="I115" s="75" t="str">
        <f>'Calc and Test All Setups'!H96</f>
        <v/>
      </c>
      <c r="J115" s="75" t="str">
        <f>'Calc and Test All Setups'!I96</f>
        <v/>
      </c>
      <c r="K115" s="75" t="str">
        <f>'Calc and Test All Setups'!L96</f>
        <v xml:space="preserve"> </v>
      </c>
      <c r="L115" s="75" t="str">
        <f>'Calc and Test All Setups'!J96</f>
        <v/>
      </c>
      <c r="M115" s="76" t="str">
        <f>'Calc and Test All Setups'!K96</f>
        <v/>
      </c>
    </row>
    <row r="116" spans="2:13" x14ac:dyDescent="0.2">
      <c r="B116" s="74"/>
      <c r="C116" s="75" t="str">
        <f>'Calc and Test All Setups'!B97</f>
        <v/>
      </c>
      <c r="D116" s="75" t="str">
        <f>'Calc and Test All Setups'!C97</f>
        <v/>
      </c>
      <c r="E116" s="75" t="str">
        <f>'Calc and Test All Setups'!D97</f>
        <v/>
      </c>
      <c r="F116" s="75" t="str">
        <f>'Calc and Test All Setups'!E97</f>
        <v/>
      </c>
      <c r="G116" s="84" t="str">
        <f>'Calc and Test All Setups'!F97</f>
        <v/>
      </c>
      <c r="H116" s="75" t="str">
        <f>'Calc and Test All Setups'!G97</f>
        <v/>
      </c>
      <c r="I116" s="75" t="str">
        <f>'Calc and Test All Setups'!H97</f>
        <v/>
      </c>
      <c r="J116" s="75" t="str">
        <f>'Calc and Test All Setups'!I97</f>
        <v/>
      </c>
      <c r="K116" s="75" t="str">
        <f>'Calc and Test All Setups'!L97</f>
        <v xml:space="preserve"> </v>
      </c>
      <c r="L116" s="75" t="str">
        <f>'Calc and Test All Setups'!J97</f>
        <v/>
      </c>
      <c r="M116" s="76" t="str">
        <f>'Calc and Test All Setups'!K97</f>
        <v/>
      </c>
    </row>
    <row r="117" spans="2:13" x14ac:dyDescent="0.2">
      <c r="B117" s="74"/>
      <c r="C117" s="75" t="str">
        <f>'Calc and Test All Setups'!B98</f>
        <v/>
      </c>
      <c r="D117" s="75" t="str">
        <f>'Calc and Test All Setups'!C98</f>
        <v/>
      </c>
      <c r="E117" s="75" t="str">
        <f>'Calc and Test All Setups'!D98</f>
        <v/>
      </c>
      <c r="F117" s="75" t="str">
        <f>'Calc and Test All Setups'!E98</f>
        <v/>
      </c>
      <c r="G117" s="84" t="str">
        <f>'Calc and Test All Setups'!F98</f>
        <v/>
      </c>
      <c r="H117" s="75" t="str">
        <f>'Calc and Test All Setups'!G98</f>
        <v/>
      </c>
      <c r="I117" s="75" t="str">
        <f>'Calc and Test All Setups'!H98</f>
        <v/>
      </c>
      <c r="J117" s="75" t="str">
        <f>'Calc and Test All Setups'!I98</f>
        <v/>
      </c>
      <c r="K117" s="75" t="str">
        <f>'Calc and Test All Setups'!L98</f>
        <v xml:space="preserve"> </v>
      </c>
      <c r="L117" s="75" t="str">
        <f>'Calc and Test All Setups'!J98</f>
        <v/>
      </c>
      <c r="M117" s="76" t="str">
        <f>'Calc and Test All Setups'!K98</f>
        <v/>
      </c>
    </row>
    <row r="118" spans="2:13" x14ac:dyDescent="0.2">
      <c r="B118" s="74"/>
      <c r="C118" s="75" t="str">
        <f>'Calc and Test All Setups'!B99</f>
        <v/>
      </c>
      <c r="D118" s="75" t="str">
        <f>'Calc and Test All Setups'!C99</f>
        <v/>
      </c>
      <c r="E118" s="75" t="str">
        <f>'Calc and Test All Setups'!D99</f>
        <v/>
      </c>
      <c r="F118" s="75" t="str">
        <f>'Calc and Test All Setups'!E99</f>
        <v/>
      </c>
      <c r="G118" s="84" t="str">
        <f>'Calc and Test All Setups'!F99</f>
        <v/>
      </c>
      <c r="H118" s="75" t="str">
        <f>'Calc and Test All Setups'!G99</f>
        <v/>
      </c>
      <c r="I118" s="75" t="str">
        <f>'Calc and Test All Setups'!H99</f>
        <v/>
      </c>
      <c r="J118" s="75" t="str">
        <f>'Calc and Test All Setups'!I99</f>
        <v/>
      </c>
      <c r="K118" s="75" t="str">
        <f>'Calc and Test All Setups'!L99</f>
        <v xml:space="preserve"> </v>
      </c>
      <c r="L118" s="75" t="str">
        <f>'Calc and Test All Setups'!J99</f>
        <v/>
      </c>
      <c r="M118" s="76" t="str">
        <f>'Calc and Test All Setups'!K99</f>
        <v/>
      </c>
    </row>
    <row r="119" spans="2:13" x14ac:dyDescent="0.2">
      <c r="B119" s="74"/>
      <c r="C119" s="75" t="str">
        <f>'Calc and Test All Setups'!B100</f>
        <v/>
      </c>
      <c r="D119" s="75" t="str">
        <f>'Calc and Test All Setups'!C100</f>
        <v/>
      </c>
      <c r="E119" s="75" t="str">
        <f>'Calc and Test All Setups'!D100</f>
        <v/>
      </c>
      <c r="F119" s="75" t="str">
        <f>'Calc and Test All Setups'!E100</f>
        <v/>
      </c>
      <c r="G119" s="84" t="str">
        <f>'Calc and Test All Setups'!F100</f>
        <v/>
      </c>
      <c r="H119" s="75" t="str">
        <f>'Calc and Test All Setups'!G100</f>
        <v/>
      </c>
      <c r="I119" s="75" t="str">
        <f>'Calc and Test All Setups'!H100</f>
        <v/>
      </c>
      <c r="J119" s="75" t="str">
        <f>'Calc and Test All Setups'!I100</f>
        <v/>
      </c>
      <c r="K119" s="75" t="str">
        <f>'Calc and Test All Setups'!L100</f>
        <v xml:space="preserve"> </v>
      </c>
      <c r="L119" s="75" t="str">
        <f>'Calc and Test All Setups'!J100</f>
        <v/>
      </c>
      <c r="M119" s="76" t="str">
        <f>'Calc and Test All Setups'!K100</f>
        <v/>
      </c>
    </row>
    <row r="120" spans="2:13" x14ac:dyDescent="0.2">
      <c r="B120" s="74"/>
      <c r="C120" s="75" t="str">
        <f>'Calc and Test All Setups'!B101</f>
        <v/>
      </c>
      <c r="D120" s="75" t="str">
        <f>'Calc and Test All Setups'!C101</f>
        <v/>
      </c>
      <c r="E120" s="75" t="str">
        <f>'Calc and Test All Setups'!D101</f>
        <v/>
      </c>
      <c r="F120" s="75" t="str">
        <f>'Calc and Test All Setups'!E101</f>
        <v/>
      </c>
      <c r="G120" s="84" t="str">
        <f>'Calc and Test All Setups'!F101</f>
        <v/>
      </c>
      <c r="H120" s="75" t="str">
        <f>'Calc and Test All Setups'!G101</f>
        <v/>
      </c>
      <c r="I120" s="75" t="str">
        <f>'Calc and Test All Setups'!H101</f>
        <v/>
      </c>
      <c r="J120" s="75" t="str">
        <f>'Calc and Test All Setups'!I101</f>
        <v/>
      </c>
      <c r="K120" s="75" t="str">
        <f>'Calc and Test All Setups'!L101</f>
        <v xml:space="preserve"> </v>
      </c>
      <c r="L120" s="75" t="str">
        <f>'Calc and Test All Setups'!J101</f>
        <v/>
      </c>
      <c r="M120" s="76" t="str">
        <f>'Calc and Test All Setups'!K101</f>
        <v/>
      </c>
    </row>
    <row r="121" spans="2:13" x14ac:dyDescent="0.2">
      <c r="B121" s="74"/>
      <c r="C121" s="75" t="str">
        <f>'Calc and Test All Setups'!B102</f>
        <v/>
      </c>
      <c r="D121" s="75" t="str">
        <f>'Calc and Test All Setups'!C102</f>
        <v/>
      </c>
      <c r="E121" s="75" t="str">
        <f>'Calc and Test All Setups'!D102</f>
        <v/>
      </c>
      <c r="F121" s="75" t="str">
        <f>'Calc and Test All Setups'!E102</f>
        <v/>
      </c>
      <c r="G121" s="84" t="str">
        <f>'Calc and Test All Setups'!F102</f>
        <v/>
      </c>
      <c r="H121" s="75" t="str">
        <f>'Calc and Test All Setups'!G102</f>
        <v/>
      </c>
      <c r="I121" s="75" t="str">
        <f>'Calc and Test All Setups'!H102</f>
        <v/>
      </c>
      <c r="J121" s="75" t="str">
        <f>'Calc and Test All Setups'!I102</f>
        <v/>
      </c>
      <c r="K121" s="75" t="str">
        <f>'Calc and Test All Setups'!L102</f>
        <v xml:space="preserve"> </v>
      </c>
      <c r="L121" s="75" t="str">
        <f>'Calc and Test All Setups'!J102</f>
        <v/>
      </c>
      <c r="M121" s="76" t="str">
        <f>'Calc and Test All Setups'!K102</f>
        <v/>
      </c>
    </row>
    <row r="122" spans="2:13" x14ac:dyDescent="0.2">
      <c r="B122" s="74"/>
      <c r="C122" s="75" t="str">
        <f>'Calc and Test All Setups'!B103</f>
        <v/>
      </c>
      <c r="D122" s="75" t="str">
        <f>'Calc and Test All Setups'!C103</f>
        <v/>
      </c>
      <c r="E122" s="75" t="str">
        <f>'Calc and Test All Setups'!D103</f>
        <v/>
      </c>
      <c r="F122" s="75" t="str">
        <f>'Calc and Test All Setups'!E103</f>
        <v/>
      </c>
      <c r="G122" s="84" t="str">
        <f>'Calc and Test All Setups'!F103</f>
        <v/>
      </c>
      <c r="H122" s="75" t="str">
        <f>'Calc and Test All Setups'!G103</f>
        <v/>
      </c>
      <c r="I122" s="75" t="str">
        <f>'Calc and Test All Setups'!H103</f>
        <v/>
      </c>
      <c r="J122" s="75" t="str">
        <f>'Calc and Test All Setups'!I103</f>
        <v/>
      </c>
      <c r="K122" s="75" t="str">
        <f>'Calc and Test All Setups'!L103</f>
        <v xml:space="preserve"> </v>
      </c>
      <c r="L122" s="75" t="str">
        <f>'Calc and Test All Setups'!J103</f>
        <v/>
      </c>
      <c r="M122" s="76" t="str">
        <f>'Calc and Test All Setups'!K103</f>
        <v/>
      </c>
    </row>
    <row r="123" spans="2:13" x14ac:dyDescent="0.2">
      <c r="B123" s="74"/>
      <c r="C123" s="75" t="str">
        <f>'Calc and Test All Setups'!B104</f>
        <v/>
      </c>
      <c r="D123" s="75" t="str">
        <f>'Calc and Test All Setups'!C104</f>
        <v/>
      </c>
      <c r="E123" s="75" t="str">
        <f>'Calc and Test All Setups'!D104</f>
        <v/>
      </c>
      <c r="F123" s="75" t="str">
        <f>'Calc and Test All Setups'!E104</f>
        <v/>
      </c>
      <c r="G123" s="84" t="str">
        <f>'Calc and Test All Setups'!F104</f>
        <v/>
      </c>
      <c r="H123" s="75" t="str">
        <f>'Calc and Test All Setups'!G104</f>
        <v/>
      </c>
      <c r="I123" s="75" t="str">
        <f>'Calc and Test All Setups'!H104</f>
        <v/>
      </c>
      <c r="J123" s="75" t="str">
        <f>'Calc and Test All Setups'!I104</f>
        <v/>
      </c>
      <c r="K123" s="75" t="str">
        <f>'Calc and Test All Setups'!L104</f>
        <v xml:space="preserve"> </v>
      </c>
      <c r="L123" s="75" t="str">
        <f>'Calc and Test All Setups'!J104</f>
        <v/>
      </c>
      <c r="M123" s="76" t="str">
        <f>'Calc and Test All Setups'!K104</f>
        <v/>
      </c>
    </row>
    <row r="124" spans="2:13" ht="21" thickBot="1" x14ac:dyDescent="0.25">
      <c r="B124" s="77"/>
      <c r="C124" s="86" t="str">
        <f>'Calc and Test All Setups'!B105</f>
        <v/>
      </c>
      <c r="D124" s="86" t="str">
        <f>'Calc and Test All Setups'!C105</f>
        <v/>
      </c>
      <c r="E124" s="86" t="str">
        <f>'Calc and Test All Setups'!D105</f>
        <v/>
      </c>
      <c r="F124" s="86" t="str">
        <f>'Calc and Test All Setups'!E105</f>
        <v/>
      </c>
      <c r="G124" s="85" t="str">
        <f>'Calc and Test All Setups'!F105</f>
        <v/>
      </c>
      <c r="H124" s="86" t="str">
        <f>'Calc and Test All Setups'!G105</f>
        <v/>
      </c>
      <c r="I124" s="86" t="str">
        <f>'Calc and Test All Setups'!H105</f>
        <v/>
      </c>
      <c r="J124" s="86" t="str">
        <f>'Calc and Test All Setups'!I105</f>
        <v/>
      </c>
      <c r="K124" s="86" t="str">
        <f>'Calc and Test All Setups'!L105</f>
        <v xml:space="preserve"> </v>
      </c>
      <c r="L124" s="86" t="str">
        <f>'Calc and Test All Setups'!J105</f>
        <v/>
      </c>
      <c r="M124" s="87" t="str">
        <f>'Calc and Test All Setups'!K105</f>
        <v/>
      </c>
    </row>
  </sheetData>
  <mergeCells count="20">
    <mergeCell ref="B6:M6"/>
    <mergeCell ref="E2:M2"/>
    <mergeCell ref="B16:E16"/>
    <mergeCell ref="B18:E18"/>
    <mergeCell ref="B20:E20"/>
    <mergeCell ref="B3:M5"/>
    <mergeCell ref="G9:M9"/>
    <mergeCell ref="B12:D14"/>
    <mergeCell ref="B7:M7"/>
    <mergeCell ref="B11:M11"/>
    <mergeCell ref="B22:L22"/>
    <mergeCell ref="B37:M37"/>
    <mergeCell ref="C23:E23"/>
    <mergeCell ref="C24:E24"/>
    <mergeCell ref="C30:E30"/>
    <mergeCell ref="B33:M35"/>
    <mergeCell ref="B36:M36"/>
    <mergeCell ref="B28:M29"/>
    <mergeCell ref="B26:D26"/>
    <mergeCell ref="E26:G26"/>
  </mergeCells>
  <dataValidations count="2">
    <dataValidation allowBlank="1" showErrorMessage="1" errorTitle="NOTE:" error="Enter Pressure Between 30 psi and:_x000a_90 psi (High Speed)_x000a_60 psi (Low Speed)" promptTitle="NOTE:" prompt="High Speed Pressure Max = 90_x000a_Low Speed Pressure Max = 60" sqref="F21 F24" xr:uid="{00000000-0002-0000-0000-000000000000}"/>
    <dataValidation allowBlank="1" showErrorMessage="1" error="Enter Pressure Between 30 psi and:_x000a_90 psi (High Speed)_x000a_60 psi (Low Speed)" promptTitle="NOTE:" prompt="High Speed Pressure Max = 90_x000a_Low Speed Pressure Max = 60" sqref="F23" xr:uid="{00000000-0002-0000-0000-000001000000}"/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2000000}">
          <x14:formula1>
            <xm:f>'Calc and Test All Setups'!$O$2:$O$3</xm:f>
          </x14:formula1>
          <xm:sqref>F9</xm:sqref>
        </x14:dataValidation>
        <x14:dataValidation type="whole" errorStyle="warning" allowBlank="1" showInputMessage="1" showErrorMessage="1" errorTitle="NOTE:" error="Entered Airspeed Does not Meet Required Range Limit" promptTitle="NOTE: " prompt="Only Airspeed Ranges Between Those Indicated are Accepted" xr:uid="{00000000-0002-0000-0000-000003000000}">
          <x14:formula1>
            <xm:f>'Calc and Test All Setups'!B12</xm:f>
          </x14:formula1>
          <x14:formula2>
            <xm:f>'Calc and Test All Setups'!B13</xm:f>
          </x14:formula2>
          <xm:sqref>F15</xm:sqref>
        </x14:dataValidation>
        <x14:dataValidation type="whole" allowBlank="1" showInputMessage="1" showErrorMessage="1" errorTitle="NOTE:" error="Entered Airspeed Does not Meet Required Range Limit" promptTitle="NOTE: " prompt="Only Airspeed Ranges Between Those Indicated are Accepted" xr:uid="{00000000-0002-0000-0000-000004000000}">
          <x14:formula1>
            <xm:f>'Calc and Test All Setups'!B10</xm:f>
          </x14:formula1>
          <x14:formula2>
            <xm:f>'Calc and Test All Setups'!B11</xm:f>
          </x14:formula2>
          <xm:sqref>F13</xm:sqref>
        </x14:dataValidation>
        <x14:dataValidation type="whole" allowBlank="1" showInputMessage="1" showErrorMessage="1" errorTitle="NOTE:" error="Maximum pressure: 90 psi (High Speed) and 60 psi (Low Speed)" promptTitle="NOTE:" prompt="High Speed Pressure Max = 90_x000a_Low Speed Pressure Max = 60" xr:uid="{00000000-0002-0000-0000-000005000000}">
          <x14:formula1>
            <xm:f>30</xm:f>
          </x14:formula1>
          <x14:formula2>
            <xm:f>'Calc and Test All Setups'!B12</xm:f>
          </x14:formula2>
          <xm:sqref>F20</xm:sqref>
        </x14:dataValidation>
        <x14:dataValidation type="whole" errorStyle="warning" allowBlank="1" showErrorMessage="1" errorTitle="NOTE:" error="Entered Airspeed Does not Meet Required Range Limit" promptTitle="NOTE: " prompt="Only Airspeed Ranges Between Those Indicated are Accepted" xr:uid="{00000000-0002-0000-0000-000006000000}">
          <x14:formula1>
            <xm:f>'Calc and Test All Setups'!B11</xm:f>
          </x14:formula1>
          <x14:formula2>
            <xm:f>'Calc and Test All Setups'!B12</xm:f>
          </x14:formula2>
          <xm:sqref>F14</xm:sqref>
        </x14:dataValidation>
        <x14:dataValidation type="list" allowBlank="1" showInputMessage="1" showErrorMessage="1" xr:uid="{00000000-0002-0000-0000-000007000000}">
          <x14:formula1>
            <xm:f>'Calc and Test All Setups'!$Q$2:$Q$8</xm:f>
          </x14:formula1>
          <xm:sqref>E26:G26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J820"/>
  <sheetViews>
    <sheetView topLeftCell="U1" workbookViewId="0">
      <pane ySplit="1" topLeftCell="A2" activePane="bottomLeft" state="frozen"/>
      <selection pane="bottomLeft" activeCell="AN2" sqref="AN2"/>
    </sheetView>
  </sheetViews>
  <sheetFormatPr baseColWidth="10" defaultRowHeight="13" x14ac:dyDescent="0.15"/>
  <cols>
    <col min="1" max="1" width="20" style="9" bestFit="1" customWidth="1"/>
    <col min="2" max="2" width="16.83203125" style="9" bestFit="1" customWidth="1"/>
    <col min="3" max="7" width="10.83203125" style="9"/>
    <col min="8" max="8" width="9.6640625" style="9" customWidth="1"/>
    <col min="9" max="9" width="11" style="9" customWidth="1"/>
    <col min="10" max="10" width="9.33203125" style="9" customWidth="1"/>
    <col min="11" max="11" width="9.1640625" style="9" customWidth="1"/>
    <col min="12" max="12" width="12.33203125" style="9" bestFit="1" customWidth="1"/>
    <col min="13" max="13" width="12.33203125" style="9" customWidth="1"/>
    <col min="14" max="14" width="5.1640625" style="9" customWidth="1"/>
    <col min="15" max="16" width="5.5" style="9" customWidth="1"/>
    <col min="17" max="18" width="10.33203125" style="11" bestFit="1" customWidth="1"/>
    <col min="19" max="19" width="25.5" style="11" customWidth="1"/>
    <col min="20" max="20" width="8.1640625" style="11" customWidth="1"/>
    <col min="21" max="21" width="6.33203125" style="11" customWidth="1"/>
    <col min="22" max="22" width="7.6640625" style="9" customWidth="1"/>
    <col min="23" max="23" width="8.33203125" style="9" customWidth="1"/>
    <col min="24" max="26" width="7.6640625" style="9" customWidth="1"/>
    <col min="27" max="27" width="11.83203125" style="8" customWidth="1"/>
    <col min="28" max="28" width="15" style="8" customWidth="1"/>
    <col min="29" max="29" width="7.33203125" style="8" customWidth="1"/>
    <col min="30" max="30" width="9.5" style="8" customWidth="1"/>
    <col min="31" max="46" width="6.6640625" style="8" customWidth="1"/>
    <col min="47" max="54" width="6.6640625" style="9" customWidth="1"/>
    <col min="55" max="55" width="6.1640625" style="13" customWidth="1"/>
    <col min="56" max="69" width="6.1640625" style="9" customWidth="1"/>
    <col min="70" max="70" width="6.1640625" style="13" customWidth="1"/>
    <col min="71" max="84" width="6.1640625" style="9" customWidth="1"/>
    <col min="85" max="85" width="6.1640625" style="13" customWidth="1"/>
    <col min="86" max="99" width="6.1640625" style="9" customWidth="1"/>
    <col min="100" max="100" width="6.1640625" style="13" customWidth="1"/>
    <col min="101" max="114" width="6.1640625" style="9" customWidth="1"/>
    <col min="115" max="16384" width="10.83203125" style="9"/>
  </cols>
  <sheetData>
    <row r="1" spans="1:114" x14ac:dyDescent="0.15">
      <c r="A1" s="9" t="s">
        <v>55</v>
      </c>
      <c r="G1" s="9" t="s">
        <v>72</v>
      </c>
      <c r="H1" s="11"/>
      <c r="I1" s="11"/>
      <c r="J1" s="11"/>
      <c r="K1" s="11"/>
      <c r="Q1" s="9"/>
      <c r="R1" s="9"/>
      <c r="S1" s="9" t="s">
        <v>46</v>
      </c>
      <c r="T1" s="9" t="s">
        <v>91</v>
      </c>
      <c r="U1" s="9" t="s">
        <v>3</v>
      </c>
      <c r="V1" s="9" t="s">
        <v>4</v>
      </c>
      <c r="W1" s="9" t="s">
        <v>42</v>
      </c>
      <c r="X1" s="9" t="s">
        <v>43</v>
      </c>
      <c r="Y1" s="9" t="s">
        <v>118</v>
      </c>
      <c r="Z1" s="9" t="s">
        <v>119</v>
      </c>
      <c r="AA1" s="8" t="s">
        <v>59</v>
      </c>
      <c r="AB1" s="8" t="s">
        <v>126</v>
      </c>
      <c r="AC1" s="8" t="s">
        <v>102</v>
      </c>
      <c r="AD1" s="8" t="s">
        <v>125</v>
      </c>
      <c r="AE1" s="21" t="s">
        <v>12</v>
      </c>
      <c r="AF1" s="21" t="s">
        <v>83</v>
      </c>
      <c r="AG1" s="8" t="s">
        <v>74</v>
      </c>
      <c r="AH1" s="8" t="s">
        <v>75</v>
      </c>
      <c r="AI1" s="21" t="s">
        <v>68</v>
      </c>
      <c r="AJ1" s="21" t="s">
        <v>69</v>
      </c>
      <c r="AK1" s="21" t="s">
        <v>70</v>
      </c>
      <c r="AL1" s="21" t="s">
        <v>71</v>
      </c>
      <c r="AM1" s="8" t="s">
        <v>67</v>
      </c>
      <c r="AN1" s="8" t="s">
        <v>66</v>
      </c>
      <c r="AO1" s="8" t="s">
        <v>65</v>
      </c>
      <c r="AP1" s="8" t="s">
        <v>64</v>
      </c>
      <c r="AQ1" s="8" t="s">
        <v>63</v>
      </c>
      <c r="AR1" s="8" t="s">
        <v>62</v>
      </c>
      <c r="AS1" s="8" t="s">
        <v>61</v>
      </c>
      <c r="AT1" s="8" t="s">
        <v>60</v>
      </c>
      <c r="AU1" s="9" t="s">
        <v>24</v>
      </c>
      <c r="AV1" s="9" t="s">
        <v>25</v>
      </c>
      <c r="AW1" s="9" t="s">
        <v>26</v>
      </c>
      <c r="AX1" s="9" t="s">
        <v>27</v>
      </c>
      <c r="AY1" s="9" t="s">
        <v>28</v>
      </c>
      <c r="AZ1" s="9" t="s">
        <v>29</v>
      </c>
      <c r="BA1" s="9" t="s">
        <v>30</v>
      </c>
      <c r="BB1" s="9" t="s">
        <v>31</v>
      </c>
      <c r="BC1" s="13" t="s">
        <v>13</v>
      </c>
      <c r="BD1" s="9" t="s">
        <v>3</v>
      </c>
      <c r="BE1" s="9" t="s">
        <v>5</v>
      </c>
      <c r="BF1" s="9" t="s">
        <v>6</v>
      </c>
      <c r="BG1" s="9" t="s">
        <v>4</v>
      </c>
      <c r="BH1" s="9" t="s">
        <v>15</v>
      </c>
      <c r="BI1" s="9" t="s">
        <v>14</v>
      </c>
      <c r="BJ1" s="9" t="s">
        <v>16</v>
      </c>
      <c r="BK1" s="9" t="s">
        <v>17</v>
      </c>
      <c r="BL1" s="9" t="s">
        <v>18</v>
      </c>
      <c r="BM1" s="9" t="s">
        <v>19</v>
      </c>
      <c r="BN1" s="9" t="s">
        <v>20</v>
      </c>
      <c r="BO1" s="9" t="s">
        <v>21</v>
      </c>
      <c r="BP1" s="9" t="s">
        <v>22</v>
      </c>
      <c r="BQ1" s="9" t="s">
        <v>23</v>
      </c>
      <c r="BR1" s="14" t="s">
        <v>13</v>
      </c>
      <c r="BS1" s="5" t="s">
        <v>3</v>
      </c>
      <c r="BT1" s="5" t="s">
        <v>5</v>
      </c>
      <c r="BU1" s="5" t="s">
        <v>6</v>
      </c>
      <c r="BV1" s="5" t="s">
        <v>4</v>
      </c>
      <c r="BW1" s="5" t="s">
        <v>15</v>
      </c>
      <c r="BX1" s="5" t="s">
        <v>14</v>
      </c>
      <c r="BY1" s="5" t="s">
        <v>16</v>
      </c>
      <c r="BZ1" s="5" t="s">
        <v>17</v>
      </c>
      <c r="CA1" s="5" t="s">
        <v>18</v>
      </c>
      <c r="CB1" s="5" t="s">
        <v>19</v>
      </c>
      <c r="CC1" s="5" t="s">
        <v>20</v>
      </c>
      <c r="CD1" s="5" t="s">
        <v>21</v>
      </c>
      <c r="CE1" s="5" t="s">
        <v>22</v>
      </c>
      <c r="CF1" s="5" t="s">
        <v>23</v>
      </c>
      <c r="CG1" s="13" t="s">
        <v>13</v>
      </c>
      <c r="CH1" s="9" t="s">
        <v>3</v>
      </c>
      <c r="CI1" s="9" t="s">
        <v>5</v>
      </c>
      <c r="CJ1" s="9" t="s">
        <v>6</v>
      </c>
      <c r="CK1" s="9" t="s">
        <v>4</v>
      </c>
      <c r="CL1" s="9" t="s">
        <v>15</v>
      </c>
      <c r="CM1" s="9" t="s">
        <v>14</v>
      </c>
      <c r="CN1" s="9" t="s">
        <v>16</v>
      </c>
      <c r="CO1" s="9" t="s">
        <v>17</v>
      </c>
      <c r="CP1" s="9" t="s">
        <v>18</v>
      </c>
      <c r="CQ1" s="9" t="s">
        <v>19</v>
      </c>
      <c r="CR1" s="9" t="s">
        <v>20</v>
      </c>
      <c r="CS1" s="9" t="s">
        <v>21</v>
      </c>
      <c r="CT1" s="9" t="s">
        <v>22</v>
      </c>
      <c r="CU1" s="9" t="s">
        <v>23</v>
      </c>
      <c r="CV1" s="13" t="s">
        <v>13</v>
      </c>
      <c r="CW1" s="9" t="s">
        <v>3</v>
      </c>
      <c r="CX1" s="9" t="s">
        <v>5</v>
      </c>
      <c r="CY1" s="9" t="s">
        <v>6</v>
      </c>
      <c r="CZ1" s="9" t="s">
        <v>4</v>
      </c>
      <c r="DA1" s="9" t="s">
        <v>15</v>
      </c>
      <c r="DB1" s="9" t="s">
        <v>14</v>
      </c>
      <c r="DC1" s="9" t="s">
        <v>16</v>
      </c>
      <c r="DD1" s="9" t="s">
        <v>17</v>
      </c>
      <c r="DE1" s="9" t="s">
        <v>18</v>
      </c>
      <c r="DF1" s="9" t="s">
        <v>19</v>
      </c>
      <c r="DG1" s="9" t="s">
        <v>20</v>
      </c>
      <c r="DH1" s="9" t="s">
        <v>21</v>
      </c>
      <c r="DI1" s="9" t="s">
        <v>22</v>
      </c>
      <c r="DJ1" s="9" t="s">
        <v>23</v>
      </c>
    </row>
    <row r="2" spans="1:114" x14ac:dyDescent="0.15">
      <c r="A2" s="9" t="s">
        <v>103</v>
      </c>
      <c r="B2" s="9" t="str">
        <f>UI!F9</f>
        <v>High</v>
      </c>
      <c r="D2" s="9" t="s">
        <v>56</v>
      </c>
      <c r="G2"/>
      <c r="H2" s="4" t="s">
        <v>7</v>
      </c>
      <c r="I2" s="4" t="s">
        <v>8</v>
      </c>
      <c r="J2" s="4" t="s">
        <v>9</v>
      </c>
      <c r="K2" s="2" t="s">
        <v>10</v>
      </c>
      <c r="L2" s="2" t="s">
        <v>11</v>
      </c>
      <c r="M2" s="2" t="s">
        <v>135</v>
      </c>
      <c r="O2" s="9" t="s">
        <v>92</v>
      </c>
      <c r="Q2" s="9" t="s">
        <v>77</v>
      </c>
      <c r="R2" s="9"/>
      <c r="S2" s="9" t="s">
        <v>41</v>
      </c>
      <c r="T2" s="9" t="s">
        <v>92</v>
      </c>
      <c r="U2" s="9">
        <v>4</v>
      </c>
      <c r="V2" s="2">
        <v>0</v>
      </c>
      <c r="W2" s="9">
        <v>6.6360000000000002E-2</v>
      </c>
      <c r="X2" s="9">
        <v>0.48842999999999998</v>
      </c>
      <c r="Y2" s="9">
        <f>W2*AA2^X2</f>
        <v>0.4902400552678039</v>
      </c>
      <c r="Z2" s="9">
        <f>ROUNDUP($E$3/Y2,0)</f>
        <v>105</v>
      </c>
      <c r="AA2" s="8">
        <f>$E$10</f>
        <v>60</v>
      </c>
      <c r="AB2" s="8" t="b">
        <f>AND(AC2="YES",AD2="YES",T2=$B$2)</f>
        <v>0</v>
      </c>
      <c r="AC2" s="21" t="str">
        <f>IF($C$7=AF2,"YES","NO")</f>
        <v>NO</v>
      </c>
      <c r="AD2" s="21" t="str">
        <f>IF(AND(Z2&lt;$B$14,Z2&gt;$B$13),"YES","NO")</f>
        <v>NO</v>
      </c>
      <c r="AE2" s="8" t="str">
        <f>CHOOSE(MIN(AG2:AH2),"VERY FINE","FINE","MEDIUM","COARSE","VERY COARSE","EXT. COARSE","ULT. COARSE")</f>
        <v>MEDIUM</v>
      </c>
      <c r="AF2" s="8">
        <f>IF(AE2="ULT. COARSE",7,IF(AE2="EXT. COARSE",6,IF(AE2="VERY COARSE",5,IF(AE2="COARSE",4,IF(AE2="MEDIUM",3,IF(AE2="FINE",2,IF(AE2="VERY FINE",1)))))))</f>
        <v>3</v>
      </c>
      <c r="AG2" s="8">
        <f>IF(AI2&gt;=$M$4,7,IF(AI2&gt;=$L$4,6,IF(AI2&gt;=$K$4,5,IF(AI2&gt;=$J$4,4,IF(AI2&gt;=$I$4,3,IF(AI2&gt;=$H$4,2,IF(AI2&gt;=0,1)))))))</f>
        <v>4</v>
      </c>
      <c r="AH2" s="8">
        <f>IF(AJ2&gt;=$M$5,7,IF(AJ2&gt;=$L$5,6,IF(AJ2&gt;=$K$5,5,IF(AJ2&gt;=$J$5,4,IF(AJ2&gt;=$I$5,3,IF(AJ2&gt;=$H$5,2,IF(AJ2&gt;=0,1)))))))</f>
        <v>3</v>
      </c>
      <c r="AI2" s="21">
        <f>IF(AM2&lt;0,0,AM2)</f>
        <v>171</v>
      </c>
      <c r="AJ2" s="21">
        <f t="shared" ref="AJ2:AL2" si="0">IF(AN2&lt;0,0,AN2)</f>
        <v>352</v>
      </c>
      <c r="AK2" s="21">
        <f t="shared" si="0"/>
        <v>698</v>
      </c>
      <c r="AL2" s="21">
        <f t="shared" si="0"/>
        <v>3.2</v>
      </c>
      <c r="AM2" s="21">
        <f>ROUNDUP(BC2+$AQ2*BD2+$AR2*BE2+BF2*$AS2+BG2*$AT2+BH2*$AQ2*$AR2+BI2*$AQ2*$AS2+BJ2*$AR2*$AS2+BK2*$AQ2*$AT2+BL2*$AR2*$AT2+BM2*$AS2*$AT2+BN2*$AQ2*$AQ2+BO2*$AR2*$AR2+BP2*$AS2*$AS2+BQ2*$AT2*$AT2,0)</f>
        <v>171</v>
      </c>
      <c r="AN2" s="21">
        <f>ROUNDUP(BR2+$AQ2*BS2+$AR2*BT2+BU2*$AS2+BV2*$AT2+BW2*$AQ2*$AR2+BX2*$AQ2*$AS2+BY2*$AR2*$AS2+BZ2*$AQ2*$AT2+CA2*$AS2*$AT2+CB2*$AS2*$AT2+CC2*$AQ2*$AQ2+CD2*$AR2*$AR2+CE2*$AS2*$AS2+CF2*$AT2*$AT2,0)</f>
        <v>352</v>
      </c>
      <c r="AO2" s="21">
        <f>ROUNDUP(CG2+$AQ2*CH2+$AR2*CI2+CJ2*$AS2+CK2*$AT2+CL2*$AQ2*$AR2+CM2*$AQ2*$AS2+CN2*$AR2*$AS2+CO2*$AQ2*$AT2+CP2*$AR2*$AT2+CQ2*$AS2*$AT2+CR2*$AQ2*$AQ2+CS2*$AR2*$AR2+CT2*$AS2*$AS2+CU2*$AT2*$AT2,0)</f>
        <v>698</v>
      </c>
      <c r="AP2" s="21">
        <f>ROUNDUP(CV2+$AQ2*CW2+$AR2*CX2+CY2*$AS2+CZ2*$AT2+DA2*$AQ2*$AR2+DB2*$AQ2*$AS2+DC2*$AR2*$AS2+DD2*$AQ2*$AT2+DE2*$AR2*$AT2+DF2*$AS2*$AT2+DG2*$AQ2*$AQ2+DH2*$AR2*$AR2+DI2*$AS2*$AS2+DJ2*$AT2*$AT2,1)</f>
        <v>3.2</v>
      </c>
      <c r="AQ2" s="8">
        <f t="shared" ref="AQ2:AQ33" si="1">(U2-AU2)/AV2</f>
        <v>-1</v>
      </c>
      <c r="AR2" s="8">
        <f>($B$3-AW2)/AX2</f>
        <v>-1</v>
      </c>
      <c r="AS2" s="8">
        <f t="shared" ref="AS2:AS33" si="2">(AA2-AY2)/AZ2</f>
        <v>0</v>
      </c>
      <c r="AT2" s="8">
        <f t="shared" ref="AT2:AT33" si="3">(V2-BA2)/BB2</f>
        <v>-1</v>
      </c>
      <c r="AU2" s="9">
        <v>12</v>
      </c>
      <c r="AV2" s="9">
        <v>8</v>
      </c>
      <c r="AW2" s="9">
        <v>150</v>
      </c>
      <c r="AX2" s="9">
        <v>30</v>
      </c>
      <c r="AY2" s="9">
        <v>60</v>
      </c>
      <c r="AZ2" s="9">
        <v>30</v>
      </c>
      <c r="BA2" s="9">
        <v>45</v>
      </c>
      <c r="BB2" s="9">
        <v>45</v>
      </c>
      <c r="BC2" s="13">
        <v>87.494915254000006</v>
      </c>
      <c r="BD2" s="9">
        <v>14.505555555999999</v>
      </c>
      <c r="BE2" s="9">
        <v>-28.455555560000001</v>
      </c>
      <c r="BF2" s="9">
        <v>6.2888888888999999</v>
      </c>
      <c r="BG2" s="9">
        <v>-49.25</v>
      </c>
      <c r="BH2" s="9">
        <v>-6.1124999999999998</v>
      </c>
      <c r="BI2" s="9">
        <v>3.3125</v>
      </c>
      <c r="BJ2" s="9">
        <v>1.9125000000000001</v>
      </c>
      <c r="BK2" s="9">
        <v>-4.55</v>
      </c>
      <c r="BL2" s="9">
        <v>14.6</v>
      </c>
      <c r="BM2" s="9">
        <v>-6.125</v>
      </c>
      <c r="BN2" s="9">
        <v>-4.8274011300000002</v>
      </c>
      <c r="BO2" s="9">
        <v>4.8225988701000002</v>
      </c>
      <c r="BP2" s="9">
        <v>0.92259887009999997</v>
      </c>
      <c r="BQ2" s="9">
        <v>15.67259887</v>
      </c>
      <c r="BR2" s="7">
        <v>217.38305084999999</v>
      </c>
      <c r="BS2">
        <v>34.122222221999998</v>
      </c>
      <c r="BT2">
        <v>-62.211111109999997</v>
      </c>
      <c r="BU2">
        <v>12.2</v>
      </c>
      <c r="BV2">
        <v>-104.9611111</v>
      </c>
      <c r="BW2">
        <v>-16.7</v>
      </c>
      <c r="BX2">
        <v>8.9875000000000007</v>
      </c>
      <c r="BY2">
        <v>1.5375000000000001</v>
      </c>
      <c r="BZ2">
        <v>-17.7</v>
      </c>
      <c r="CA2">
        <v>35.774999999999999</v>
      </c>
      <c r="CB2">
        <v>-20.737500000000001</v>
      </c>
      <c r="CC2">
        <v>-6.3468926550000004</v>
      </c>
      <c r="CD2">
        <v>13.253107345</v>
      </c>
      <c r="CE2">
        <v>1.2531073446000001</v>
      </c>
      <c r="CF2">
        <v>28.403107344999999</v>
      </c>
      <c r="CG2" s="13">
        <v>382.35593219999998</v>
      </c>
      <c r="CH2" s="9">
        <v>85.55</v>
      </c>
      <c r="CI2" s="9">
        <v>-115.93888889999999</v>
      </c>
      <c r="CJ2" s="9">
        <v>26</v>
      </c>
      <c r="CK2" s="9">
        <v>-213.82777780000001</v>
      </c>
      <c r="CL2" s="9">
        <v>-28.037500000000001</v>
      </c>
      <c r="CM2" s="9">
        <v>15.425000000000001</v>
      </c>
      <c r="CN2" s="9">
        <v>0.5</v>
      </c>
      <c r="CO2" s="9">
        <v>-52.487499999999997</v>
      </c>
      <c r="CP2" s="9">
        <v>67.037499999999994</v>
      </c>
      <c r="CQ2" s="9">
        <v>-43.6</v>
      </c>
      <c r="CR2" s="9">
        <v>-6.3652542370000003</v>
      </c>
      <c r="CS2" s="9">
        <v>27.834745763000001</v>
      </c>
      <c r="CT2" s="9">
        <v>5.1847457627000004</v>
      </c>
      <c r="CU2" s="9">
        <v>63.434745763000002</v>
      </c>
      <c r="CV2" s="13">
        <v>12.829813559</v>
      </c>
      <c r="CW2" s="9">
        <v>-3.4458888889999999</v>
      </c>
      <c r="CX2" s="9">
        <v>6.0168888888999996</v>
      </c>
      <c r="CY2" s="9">
        <v>0.49877777779999999</v>
      </c>
      <c r="CZ2" s="9">
        <v>11.765166667000001</v>
      </c>
      <c r="DA2" s="9">
        <v>-0.58956249999999999</v>
      </c>
      <c r="DB2" s="9">
        <v>-0.51981250000000001</v>
      </c>
      <c r="DC2" s="9">
        <v>3.2437500000000001E-2</v>
      </c>
      <c r="DD2" s="9">
        <v>-2.4668125000000001</v>
      </c>
      <c r="DE2" s="9">
        <v>2.8744375</v>
      </c>
      <c r="DF2" s="9">
        <v>1.8526875</v>
      </c>
      <c r="DG2" s="9">
        <v>1.8307175141000001</v>
      </c>
      <c r="DH2" s="9">
        <v>9.0717514099999993E-2</v>
      </c>
      <c r="DI2" s="9">
        <v>-0.31928248599999998</v>
      </c>
      <c r="DJ2" s="9">
        <v>2.9382175141000002</v>
      </c>
    </row>
    <row r="3" spans="1:114" ht="14" x14ac:dyDescent="0.15">
      <c r="A3" s="9" t="s">
        <v>5</v>
      </c>
      <c r="B3" s="9">
        <f>UI!F13</f>
        <v>120</v>
      </c>
      <c r="C3" s="9" t="s">
        <v>45</v>
      </c>
      <c r="D3" s="9" t="s">
        <v>57</v>
      </c>
      <c r="E3" s="9">
        <f>ROUNDUP(B5*B3*B4/495,0)</f>
        <v>51</v>
      </c>
      <c r="F3" s="9" t="s">
        <v>49</v>
      </c>
      <c r="G3" s="12" t="s">
        <v>73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135</v>
      </c>
      <c r="O3" s="30" t="s">
        <v>100</v>
      </c>
      <c r="Q3" s="9" t="s">
        <v>78</v>
      </c>
      <c r="R3" s="9"/>
      <c r="S3" s="9" t="s">
        <v>41</v>
      </c>
      <c r="T3" s="9" t="s">
        <v>92</v>
      </c>
      <c r="U3" s="9">
        <v>4</v>
      </c>
      <c r="V3" s="2">
        <v>15</v>
      </c>
      <c r="W3" s="9">
        <v>6.6360000000000002E-2</v>
      </c>
      <c r="X3" s="9">
        <v>0.48842999999999998</v>
      </c>
      <c r="Y3" s="9">
        <f t="shared" ref="Y3:Y66" si="4">W3*AA3^X3</f>
        <v>0.4902400552678039</v>
      </c>
      <c r="Z3" s="9">
        <f t="shared" ref="Z3:Z66" si="5">ROUNDUP($E$3/Y3,0)</f>
        <v>105</v>
      </c>
      <c r="AA3" s="8">
        <f t="shared" ref="AA3:AA66" si="6">$E$10</f>
        <v>60</v>
      </c>
      <c r="AB3" s="8" t="b">
        <f t="shared" ref="AB3:AB65" si="7">AND(AC3="YES",AD3="YES",T3=$B$2)</f>
        <v>0</v>
      </c>
      <c r="AC3" s="21" t="str">
        <f t="shared" ref="AC3:AC50" si="8">IF($C$7=AF3,"YES","NO")</f>
        <v>NO</v>
      </c>
      <c r="AD3" s="21" t="str">
        <f t="shared" ref="AD3:AD66" si="9">IF(AND(Z3&lt;$B$14,Z3&gt;$B$13),"YES","NO")</f>
        <v>NO</v>
      </c>
      <c r="AE3" s="8" t="str">
        <f t="shared" ref="AE3:AE66" si="10">CHOOSE(MIN(AG3:AH3),"VERY FINE","FINE","MEDIUM","COARSE","VERY COARSE","EXT. COARSE","ULT. COARSE")</f>
        <v>MEDIUM</v>
      </c>
      <c r="AF3" s="8">
        <f t="shared" ref="AF3:AF66" si="11">IF(AE3="ULT. COARSE",7,IF(AE3="EXT. COARSE",6,IF(AE3="VERY COARSE",5,IF(AE3="COARSE",4,IF(AE3="MEDIUM",3,IF(AE3="FINE",2,IF(AE3="VERY FINE",1)))))))</f>
        <v>3</v>
      </c>
      <c r="AG3" s="8">
        <f t="shared" ref="AG3:AG66" si="12">IF(AI3&gt;=$M$4,7,IF(AI3&gt;=$L$4,6,IF(AI3&gt;=$K$4,5,IF(AI3&gt;=$J$4,4,IF(AI3&gt;=$I$4,3,IF(AI3&gt;=$H$4,2,IF(AI3&gt;=0,1)))))))</f>
        <v>3</v>
      </c>
      <c r="AH3" s="8">
        <f t="shared" ref="AH3:AH66" si="13">IF(AJ3&gt;=$M$5,7,IF(AJ3&gt;=$L$5,6,IF(AJ3&gt;=$K$5,5,IF(AJ3&gt;=$J$5,4,IF(AJ3&gt;=$I$5,3,IF(AJ3&gt;=$H$5,2,IF(AJ3&gt;=0,1)))))))</f>
        <v>3</v>
      </c>
      <c r="AI3" s="21">
        <f t="shared" ref="AI3:AI50" si="14">IF(AM3&lt;0,0,AM3)</f>
        <v>142</v>
      </c>
      <c r="AJ3" s="21">
        <f t="shared" ref="AJ3:AJ50" si="15">IF(AN3&lt;0,0,AN3)</f>
        <v>307</v>
      </c>
      <c r="AK3" s="21">
        <f t="shared" ref="AK3:AK50" si="16">IF(AO3&lt;0,0,AO3)</f>
        <v>587</v>
      </c>
      <c r="AL3" s="21">
        <f t="shared" ref="AL3:AL50" si="17">IF(AP3&lt;0,0,AP3)</f>
        <v>5.3999999999999995</v>
      </c>
      <c r="AM3" s="21">
        <f t="shared" ref="AM3:AM66" si="18">ROUNDUP(BC3+$AQ3*BD3+$AR3*BE3+BF3*$AS3+BG3*$AT3+BH3*$AQ3*$AR3+BI3*$AQ3*$AS3+BJ3*$AR3*$AS3+BK3*$AQ3*$AT3+BL3*$AR3*$AT3+BM3*$AS3*$AT3+BN3*$AQ3*$AQ3+BO3*$AR3*$AR3+BP3*$AS3*$AS3+BQ3*$AT3*$AT3,0)</f>
        <v>142</v>
      </c>
      <c r="AN3" s="21">
        <f t="shared" ref="AN3:AN66" si="19">ROUNDUP(BR3+$AQ3*BS3+$AR3*BT3+BU3*$AS3+BV3*$AT3+BW3*$AQ3*$AR3+BX3*$AQ3*$AS3+BY3*$AR3*$AS3+BZ3*$AQ3*$AT3+CA3*$AS3*$AT3+CB3*$AS3*$AT3+CC3*$AQ3*$AQ3+CD3*$AR3*$AR3+CE3*$AS3*$AS3+CF3*$AT3*$AT3,0)</f>
        <v>307</v>
      </c>
      <c r="AO3" s="21">
        <f t="shared" ref="AO3:AO66" si="20">ROUNDUP(CG3+$AQ3*CH3+$AR3*CI3+CJ3*$AS3+CK3*$AT3+CL3*$AQ3*$AR3+CM3*$AQ3*$AS3+CN3*$AR3*$AS3+CO3*$AQ3*$AT3+CP3*$AR3*$AT3+CQ3*$AS3*$AT3+CR3*$AQ3*$AQ3+CS3*$AR3*$AR3+CT3*$AS3*$AS3+CU3*$AT3*$AT3,0)</f>
        <v>587</v>
      </c>
      <c r="AP3" s="21">
        <f t="shared" ref="AP3:AP66" si="21">ROUNDUP(CV3+$AQ3*CW3+$AR3*CX3+CY3*$AS3+CZ3*$AT3+DA3*$AQ3*$AR3+DB3*$AQ3*$AS3+DC3*$AR3*$AS3+DD3*$AQ3*$AT3+DE3*$AR3*$AT3+DF3*$AS3*$AT3+DG3*$AQ3*$AQ3+DH3*$AR3*$AR3+DI3*$AS3*$AS3+DJ3*$AT3*$AT3,1)</f>
        <v>5.3999999999999995</v>
      </c>
      <c r="AQ3" s="8">
        <f t="shared" si="1"/>
        <v>-1</v>
      </c>
      <c r="AR3" s="8">
        <f t="shared" ref="AR3:AR16" si="22">($B$3-AW3)/AX3</f>
        <v>-1</v>
      </c>
      <c r="AS3" s="8">
        <f t="shared" si="2"/>
        <v>0</v>
      </c>
      <c r="AT3" s="8">
        <f t="shared" si="3"/>
        <v>-0.66666666666666663</v>
      </c>
      <c r="AU3" s="9">
        <v>12</v>
      </c>
      <c r="AV3" s="9">
        <v>8</v>
      </c>
      <c r="AW3" s="9">
        <v>150</v>
      </c>
      <c r="AX3" s="9">
        <v>30</v>
      </c>
      <c r="AY3" s="9">
        <v>60</v>
      </c>
      <c r="AZ3" s="9">
        <v>30</v>
      </c>
      <c r="BA3" s="9">
        <v>45</v>
      </c>
      <c r="BB3" s="9">
        <v>45</v>
      </c>
      <c r="BC3" s="13">
        <v>87.494915254000006</v>
      </c>
      <c r="BD3" s="9">
        <v>14.505555555999999</v>
      </c>
      <c r="BE3" s="9">
        <v>-28.455555560000001</v>
      </c>
      <c r="BF3" s="9">
        <v>6.2888888888999999</v>
      </c>
      <c r="BG3" s="9">
        <v>-49.25</v>
      </c>
      <c r="BH3" s="9">
        <v>-6.1124999999999998</v>
      </c>
      <c r="BI3" s="9">
        <v>3.3125</v>
      </c>
      <c r="BJ3" s="9">
        <v>1.9125000000000001</v>
      </c>
      <c r="BK3" s="9">
        <v>-4.55</v>
      </c>
      <c r="BL3" s="9">
        <v>14.6</v>
      </c>
      <c r="BM3" s="9">
        <v>-6.125</v>
      </c>
      <c r="BN3" s="9">
        <v>-4.8274011300000002</v>
      </c>
      <c r="BO3" s="9">
        <v>4.8225988701000002</v>
      </c>
      <c r="BP3" s="9">
        <v>0.92259887009999997</v>
      </c>
      <c r="BQ3" s="9">
        <v>15.67259887</v>
      </c>
      <c r="BR3" s="7">
        <v>217.38305084999999</v>
      </c>
      <c r="BS3">
        <v>34.122222221999998</v>
      </c>
      <c r="BT3">
        <v>-62.211111109999997</v>
      </c>
      <c r="BU3">
        <v>12.2</v>
      </c>
      <c r="BV3">
        <v>-104.9611111</v>
      </c>
      <c r="BW3">
        <v>-16.7</v>
      </c>
      <c r="BX3">
        <v>8.9875000000000007</v>
      </c>
      <c r="BY3">
        <v>1.5375000000000001</v>
      </c>
      <c r="BZ3">
        <v>-17.7</v>
      </c>
      <c r="CA3">
        <v>35.774999999999999</v>
      </c>
      <c r="CB3">
        <v>-20.737500000000001</v>
      </c>
      <c r="CC3">
        <v>-6.3468926550000004</v>
      </c>
      <c r="CD3">
        <v>13.253107345</v>
      </c>
      <c r="CE3">
        <v>1.2531073446000001</v>
      </c>
      <c r="CF3">
        <v>28.403107344999999</v>
      </c>
      <c r="CG3" s="13">
        <v>382.35593219999998</v>
      </c>
      <c r="CH3" s="9">
        <v>85.55</v>
      </c>
      <c r="CI3" s="9">
        <v>-115.93888889999999</v>
      </c>
      <c r="CJ3" s="9">
        <v>26</v>
      </c>
      <c r="CK3" s="9">
        <v>-213.82777780000001</v>
      </c>
      <c r="CL3" s="9">
        <v>-28.037500000000001</v>
      </c>
      <c r="CM3" s="9">
        <v>15.425000000000001</v>
      </c>
      <c r="CN3" s="9">
        <v>0.5</v>
      </c>
      <c r="CO3" s="9">
        <v>-52.487499999999997</v>
      </c>
      <c r="CP3" s="9">
        <v>67.037499999999994</v>
      </c>
      <c r="CQ3" s="9">
        <v>-43.6</v>
      </c>
      <c r="CR3" s="9">
        <v>-6.3652542370000003</v>
      </c>
      <c r="CS3" s="9">
        <v>27.834745763000001</v>
      </c>
      <c r="CT3" s="9">
        <v>5.1847457627000004</v>
      </c>
      <c r="CU3" s="9">
        <v>63.434745763000002</v>
      </c>
      <c r="CV3" s="13">
        <v>12.829813559</v>
      </c>
      <c r="CW3" s="9">
        <v>-3.4458888889999999</v>
      </c>
      <c r="CX3" s="9">
        <v>6.0168888888999996</v>
      </c>
      <c r="CY3" s="9">
        <v>0.49877777779999999</v>
      </c>
      <c r="CZ3" s="9">
        <v>11.765166667000001</v>
      </c>
      <c r="DA3" s="9">
        <v>-0.58956249999999999</v>
      </c>
      <c r="DB3" s="9">
        <v>-0.51981250000000001</v>
      </c>
      <c r="DC3" s="9">
        <v>3.2437500000000001E-2</v>
      </c>
      <c r="DD3" s="9">
        <v>-2.4668125000000001</v>
      </c>
      <c r="DE3" s="9">
        <v>2.8744375</v>
      </c>
      <c r="DF3" s="9">
        <v>1.8526875</v>
      </c>
      <c r="DG3" s="9">
        <v>1.8307175141000001</v>
      </c>
      <c r="DH3" s="9">
        <v>9.0717514099999993E-2</v>
      </c>
      <c r="DI3" s="9">
        <v>-0.31928248599999998</v>
      </c>
      <c r="DJ3" s="9">
        <v>2.9382175141000002</v>
      </c>
    </row>
    <row r="4" spans="1:114" x14ac:dyDescent="0.15">
      <c r="A4" s="9" t="s">
        <v>51</v>
      </c>
      <c r="B4" s="9">
        <f>UI!F18</f>
        <v>70</v>
      </c>
      <c r="C4" s="9" t="s">
        <v>53</v>
      </c>
      <c r="D4" s="9" t="s">
        <v>58</v>
      </c>
      <c r="E4" s="9">
        <f>ROUNDUP(E3/B6,2)</f>
        <v>0.85</v>
      </c>
      <c r="F4" s="9" t="s">
        <v>49</v>
      </c>
      <c r="G4" s="1">
        <v>0.1</v>
      </c>
      <c r="H4" s="6">
        <v>59.5</v>
      </c>
      <c r="I4" s="6">
        <v>110.3</v>
      </c>
      <c r="J4" s="6">
        <v>162</v>
      </c>
      <c r="K4" s="6">
        <v>191.7</v>
      </c>
      <c r="L4" s="6">
        <v>226.1</v>
      </c>
      <c r="M4" s="6">
        <v>302.5</v>
      </c>
      <c r="Q4" s="9" t="s">
        <v>79</v>
      </c>
      <c r="R4" s="9"/>
      <c r="S4" s="9" t="s">
        <v>41</v>
      </c>
      <c r="T4" s="9" t="s">
        <v>92</v>
      </c>
      <c r="U4" s="9">
        <v>4</v>
      </c>
      <c r="V4" s="2">
        <v>30</v>
      </c>
      <c r="W4" s="9">
        <v>6.6360000000000002E-2</v>
      </c>
      <c r="X4" s="9">
        <v>0.48842999999999998</v>
      </c>
      <c r="Y4" s="9">
        <f t="shared" si="4"/>
        <v>0.4902400552678039</v>
      </c>
      <c r="Z4" s="9">
        <f t="shared" si="5"/>
        <v>105</v>
      </c>
      <c r="AA4" s="8">
        <f t="shared" si="6"/>
        <v>60</v>
      </c>
      <c r="AB4" s="8" t="b">
        <f t="shared" si="7"/>
        <v>0</v>
      </c>
      <c r="AC4" s="21" t="str">
        <f t="shared" si="8"/>
        <v>NO</v>
      </c>
      <c r="AD4" s="21" t="str">
        <f t="shared" si="9"/>
        <v>NO</v>
      </c>
      <c r="AE4" s="8" t="str">
        <f t="shared" si="10"/>
        <v>MEDIUM</v>
      </c>
      <c r="AF4" s="8">
        <f t="shared" si="11"/>
        <v>3</v>
      </c>
      <c r="AG4" s="8">
        <f t="shared" si="12"/>
        <v>3</v>
      </c>
      <c r="AH4" s="8">
        <f t="shared" si="13"/>
        <v>3</v>
      </c>
      <c r="AI4" s="21">
        <f t="shared" si="14"/>
        <v>117</v>
      </c>
      <c r="AJ4" s="21">
        <f t="shared" si="15"/>
        <v>268</v>
      </c>
      <c r="AK4" s="21">
        <f t="shared" si="16"/>
        <v>490</v>
      </c>
      <c r="AL4" s="21">
        <f t="shared" si="17"/>
        <v>8.1999999999999993</v>
      </c>
      <c r="AM4" s="21">
        <f t="shared" si="18"/>
        <v>117</v>
      </c>
      <c r="AN4" s="21">
        <f t="shared" si="19"/>
        <v>268</v>
      </c>
      <c r="AO4" s="21">
        <f t="shared" si="20"/>
        <v>490</v>
      </c>
      <c r="AP4" s="21">
        <f t="shared" si="21"/>
        <v>8.1999999999999993</v>
      </c>
      <c r="AQ4" s="8">
        <f t="shared" si="1"/>
        <v>-1</v>
      </c>
      <c r="AR4" s="8">
        <f t="shared" si="22"/>
        <v>-1</v>
      </c>
      <c r="AS4" s="8">
        <f t="shared" si="2"/>
        <v>0</v>
      </c>
      <c r="AT4" s="8">
        <f t="shared" si="3"/>
        <v>-0.33333333333333331</v>
      </c>
      <c r="AU4" s="9">
        <v>12</v>
      </c>
      <c r="AV4" s="9">
        <v>8</v>
      </c>
      <c r="AW4" s="9">
        <v>150</v>
      </c>
      <c r="AX4" s="9">
        <v>30</v>
      </c>
      <c r="AY4" s="9">
        <v>60</v>
      </c>
      <c r="AZ4" s="9">
        <v>30</v>
      </c>
      <c r="BA4" s="9">
        <v>45</v>
      </c>
      <c r="BB4" s="9">
        <v>45</v>
      </c>
      <c r="BC4" s="13">
        <v>87.494915254000006</v>
      </c>
      <c r="BD4" s="9">
        <v>14.505555555999999</v>
      </c>
      <c r="BE4" s="9">
        <v>-28.455555560000001</v>
      </c>
      <c r="BF4" s="9">
        <v>6.2888888888999999</v>
      </c>
      <c r="BG4" s="9">
        <v>-49.25</v>
      </c>
      <c r="BH4" s="9">
        <v>-6.1124999999999998</v>
      </c>
      <c r="BI4" s="9">
        <v>3.3125</v>
      </c>
      <c r="BJ4" s="9">
        <v>1.9125000000000001</v>
      </c>
      <c r="BK4" s="9">
        <v>-4.55</v>
      </c>
      <c r="BL4" s="9">
        <v>14.6</v>
      </c>
      <c r="BM4" s="9">
        <v>-6.125</v>
      </c>
      <c r="BN4" s="9">
        <v>-4.8274011300000002</v>
      </c>
      <c r="BO4" s="9">
        <v>4.8225988701000002</v>
      </c>
      <c r="BP4" s="9">
        <v>0.92259887009999997</v>
      </c>
      <c r="BQ4" s="9">
        <v>15.67259887</v>
      </c>
      <c r="BR4" s="7">
        <v>217.38305084999999</v>
      </c>
      <c r="BS4">
        <v>34.122222221999998</v>
      </c>
      <c r="BT4">
        <v>-62.211111109999997</v>
      </c>
      <c r="BU4">
        <v>12.2</v>
      </c>
      <c r="BV4">
        <v>-104.9611111</v>
      </c>
      <c r="BW4">
        <v>-16.7</v>
      </c>
      <c r="BX4">
        <v>8.9875000000000007</v>
      </c>
      <c r="BY4">
        <v>1.5375000000000001</v>
      </c>
      <c r="BZ4">
        <v>-17.7</v>
      </c>
      <c r="CA4">
        <v>35.774999999999999</v>
      </c>
      <c r="CB4">
        <v>-20.737500000000001</v>
      </c>
      <c r="CC4">
        <v>-6.3468926550000004</v>
      </c>
      <c r="CD4">
        <v>13.253107345</v>
      </c>
      <c r="CE4">
        <v>1.2531073446000001</v>
      </c>
      <c r="CF4">
        <v>28.403107344999999</v>
      </c>
      <c r="CG4" s="13">
        <v>382.35593219999998</v>
      </c>
      <c r="CH4" s="9">
        <v>85.55</v>
      </c>
      <c r="CI4" s="9">
        <v>-115.93888889999999</v>
      </c>
      <c r="CJ4" s="9">
        <v>26</v>
      </c>
      <c r="CK4" s="9">
        <v>-213.82777780000001</v>
      </c>
      <c r="CL4" s="9">
        <v>-28.037500000000001</v>
      </c>
      <c r="CM4" s="9">
        <v>15.425000000000001</v>
      </c>
      <c r="CN4" s="9">
        <v>0.5</v>
      </c>
      <c r="CO4" s="9">
        <v>-52.487499999999997</v>
      </c>
      <c r="CP4" s="9">
        <v>67.037499999999994</v>
      </c>
      <c r="CQ4" s="9">
        <v>-43.6</v>
      </c>
      <c r="CR4" s="9">
        <v>-6.3652542370000003</v>
      </c>
      <c r="CS4" s="9">
        <v>27.834745763000001</v>
      </c>
      <c r="CT4" s="9">
        <v>5.1847457627000004</v>
      </c>
      <c r="CU4" s="9">
        <v>63.434745763000002</v>
      </c>
      <c r="CV4" s="13">
        <v>12.829813559</v>
      </c>
      <c r="CW4" s="9">
        <v>-3.4458888889999999</v>
      </c>
      <c r="CX4" s="9">
        <v>6.0168888888999996</v>
      </c>
      <c r="CY4" s="9">
        <v>0.49877777779999999</v>
      </c>
      <c r="CZ4" s="9">
        <v>11.765166667000001</v>
      </c>
      <c r="DA4" s="9">
        <v>-0.58956249999999999</v>
      </c>
      <c r="DB4" s="9">
        <v>-0.51981250000000001</v>
      </c>
      <c r="DC4" s="9">
        <v>3.2437500000000001E-2</v>
      </c>
      <c r="DD4" s="9">
        <v>-2.4668125000000001</v>
      </c>
      <c r="DE4" s="9">
        <v>2.8744375</v>
      </c>
      <c r="DF4" s="9">
        <v>1.8526875</v>
      </c>
      <c r="DG4" s="9">
        <v>1.8307175141000001</v>
      </c>
      <c r="DH4" s="9">
        <v>9.0717514099999993E-2</v>
      </c>
      <c r="DI4" s="9">
        <v>-0.31928248599999998</v>
      </c>
      <c r="DJ4" s="9">
        <v>2.9382175141000002</v>
      </c>
    </row>
    <row r="5" spans="1:114" x14ac:dyDescent="0.15">
      <c r="A5" s="9" t="s">
        <v>52</v>
      </c>
      <c r="B5" s="9">
        <f>UI!F16</f>
        <v>3</v>
      </c>
      <c r="C5" s="9" t="s">
        <v>50</v>
      </c>
      <c r="G5" s="1">
        <v>0.5</v>
      </c>
      <c r="H5" s="6">
        <v>134.4</v>
      </c>
      <c r="I5" s="6">
        <v>248.1</v>
      </c>
      <c r="J5" s="6">
        <v>357.8</v>
      </c>
      <c r="K5" s="6">
        <v>431</v>
      </c>
      <c r="L5" s="6">
        <v>500.9</v>
      </c>
      <c r="M5" s="6">
        <v>658.6</v>
      </c>
      <c r="Q5" s="9" t="s">
        <v>80</v>
      </c>
      <c r="R5" s="9"/>
      <c r="S5" s="9" t="s">
        <v>41</v>
      </c>
      <c r="T5" s="9" t="s">
        <v>92</v>
      </c>
      <c r="U5" s="9">
        <v>4</v>
      </c>
      <c r="V5" s="2">
        <v>45</v>
      </c>
      <c r="W5" s="9">
        <v>6.6360000000000002E-2</v>
      </c>
      <c r="X5" s="9">
        <v>0.48842999999999998</v>
      </c>
      <c r="Y5" s="9">
        <f t="shared" si="4"/>
        <v>0.4902400552678039</v>
      </c>
      <c r="Z5" s="9">
        <f t="shared" si="5"/>
        <v>105</v>
      </c>
      <c r="AA5" s="8">
        <f t="shared" si="6"/>
        <v>60</v>
      </c>
      <c r="AB5" s="8" t="b">
        <f t="shared" si="7"/>
        <v>0</v>
      </c>
      <c r="AC5" s="21" t="str">
        <f t="shared" si="8"/>
        <v>NO</v>
      </c>
      <c r="AD5" s="21" t="str">
        <f t="shared" si="9"/>
        <v>NO</v>
      </c>
      <c r="AE5" s="8" t="str">
        <f t="shared" si="10"/>
        <v>FINE</v>
      </c>
      <c r="AF5" s="8">
        <f t="shared" si="11"/>
        <v>2</v>
      </c>
      <c r="AG5" s="8">
        <f t="shared" si="12"/>
        <v>2</v>
      </c>
      <c r="AH5" s="8">
        <f t="shared" si="13"/>
        <v>2</v>
      </c>
      <c r="AI5" s="21">
        <f t="shared" si="14"/>
        <v>96</v>
      </c>
      <c r="AJ5" s="21">
        <f t="shared" si="15"/>
        <v>236</v>
      </c>
      <c r="AK5" s="21">
        <f t="shared" si="16"/>
        <v>407</v>
      </c>
      <c r="AL5" s="21">
        <f t="shared" si="17"/>
        <v>11.6</v>
      </c>
      <c r="AM5" s="21">
        <f t="shared" si="18"/>
        <v>96</v>
      </c>
      <c r="AN5" s="21">
        <f t="shared" si="19"/>
        <v>236</v>
      </c>
      <c r="AO5" s="21">
        <f t="shared" si="20"/>
        <v>407</v>
      </c>
      <c r="AP5" s="21">
        <f t="shared" si="21"/>
        <v>11.6</v>
      </c>
      <c r="AQ5" s="8">
        <f t="shared" si="1"/>
        <v>-1</v>
      </c>
      <c r="AR5" s="8">
        <f t="shared" si="22"/>
        <v>-1</v>
      </c>
      <c r="AS5" s="8">
        <f t="shared" si="2"/>
        <v>0</v>
      </c>
      <c r="AT5" s="8">
        <f t="shared" si="3"/>
        <v>0</v>
      </c>
      <c r="AU5" s="9">
        <v>12</v>
      </c>
      <c r="AV5" s="9">
        <v>8</v>
      </c>
      <c r="AW5" s="9">
        <v>150</v>
      </c>
      <c r="AX5" s="9">
        <v>30</v>
      </c>
      <c r="AY5" s="9">
        <v>60</v>
      </c>
      <c r="AZ5" s="9">
        <v>30</v>
      </c>
      <c r="BA5" s="9">
        <v>45</v>
      </c>
      <c r="BB5" s="9">
        <v>45</v>
      </c>
      <c r="BC5" s="13">
        <v>87.494915254000006</v>
      </c>
      <c r="BD5" s="9">
        <v>14.505555555999999</v>
      </c>
      <c r="BE5" s="9">
        <v>-28.455555560000001</v>
      </c>
      <c r="BF5" s="9">
        <v>6.2888888888999999</v>
      </c>
      <c r="BG5" s="9">
        <v>-49.25</v>
      </c>
      <c r="BH5" s="9">
        <v>-6.1124999999999998</v>
      </c>
      <c r="BI5" s="9">
        <v>3.3125</v>
      </c>
      <c r="BJ5" s="9">
        <v>1.9125000000000001</v>
      </c>
      <c r="BK5" s="9">
        <v>-4.55</v>
      </c>
      <c r="BL5" s="9">
        <v>14.6</v>
      </c>
      <c r="BM5" s="9">
        <v>-6.125</v>
      </c>
      <c r="BN5" s="9">
        <v>-4.8274011300000002</v>
      </c>
      <c r="BO5" s="9">
        <v>4.8225988701000002</v>
      </c>
      <c r="BP5" s="9">
        <v>0.92259887009999997</v>
      </c>
      <c r="BQ5" s="9">
        <v>15.67259887</v>
      </c>
      <c r="BR5" s="7">
        <v>217.38305084999999</v>
      </c>
      <c r="BS5">
        <v>34.122222221999998</v>
      </c>
      <c r="BT5">
        <v>-62.211111109999997</v>
      </c>
      <c r="BU5">
        <v>12.2</v>
      </c>
      <c r="BV5">
        <v>-104.9611111</v>
      </c>
      <c r="BW5">
        <v>-16.7</v>
      </c>
      <c r="BX5">
        <v>8.9875000000000007</v>
      </c>
      <c r="BY5">
        <v>1.5375000000000001</v>
      </c>
      <c r="BZ5">
        <v>-17.7</v>
      </c>
      <c r="CA5">
        <v>35.774999999999999</v>
      </c>
      <c r="CB5">
        <v>-20.737500000000001</v>
      </c>
      <c r="CC5">
        <v>-6.3468926550000004</v>
      </c>
      <c r="CD5">
        <v>13.253107345</v>
      </c>
      <c r="CE5">
        <v>1.2531073446000001</v>
      </c>
      <c r="CF5">
        <v>28.403107344999999</v>
      </c>
      <c r="CG5" s="13">
        <v>382.35593219999998</v>
      </c>
      <c r="CH5" s="9">
        <v>85.55</v>
      </c>
      <c r="CI5" s="9">
        <v>-115.93888889999999</v>
      </c>
      <c r="CJ5" s="9">
        <v>26</v>
      </c>
      <c r="CK5" s="9">
        <v>-213.82777780000001</v>
      </c>
      <c r="CL5" s="9">
        <v>-28.037500000000001</v>
      </c>
      <c r="CM5" s="9">
        <v>15.425000000000001</v>
      </c>
      <c r="CN5" s="9">
        <v>0.5</v>
      </c>
      <c r="CO5" s="9">
        <v>-52.487499999999997</v>
      </c>
      <c r="CP5" s="9">
        <v>67.037499999999994</v>
      </c>
      <c r="CQ5" s="9">
        <v>-43.6</v>
      </c>
      <c r="CR5" s="9">
        <v>-6.3652542370000003</v>
      </c>
      <c r="CS5" s="9">
        <v>27.834745763000001</v>
      </c>
      <c r="CT5" s="9">
        <v>5.1847457627000004</v>
      </c>
      <c r="CU5" s="9">
        <v>63.434745763000002</v>
      </c>
      <c r="CV5" s="13">
        <v>12.829813559</v>
      </c>
      <c r="CW5" s="9">
        <v>-3.4458888889999999</v>
      </c>
      <c r="CX5" s="9">
        <v>6.0168888888999996</v>
      </c>
      <c r="CY5" s="9">
        <v>0.49877777779999999</v>
      </c>
      <c r="CZ5" s="9">
        <v>11.765166667000001</v>
      </c>
      <c r="DA5" s="9">
        <v>-0.58956249999999999</v>
      </c>
      <c r="DB5" s="9">
        <v>-0.51981250000000001</v>
      </c>
      <c r="DC5" s="9">
        <v>3.2437500000000001E-2</v>
      </c>
      <c r="DD5" s="9">
        <v>-2.4668125000000001</v>
      </c>
      <c r="DE5" s="9">
        <v>2.8744375</v>
      </c>
      <c r="DF5" s="9">
        <v>1.8526875</v>
      </c>
      <c r="DG5" s="9">
        <v>1.8307175141000001</v>
      </c>
      <c r="DH5" s="9">
        <v>9.0717514099999993E-2</v>
      </c>
      <c r="DI5" s="9">
        <v>-0.31928248599999998</v>
      </c>
      <c r="DJ5" s="9">
        <v>2.9382175141000002</v>
      </c>
    </row>
    <row r="6" spans="1:114" x14ac:dyDescent="0.15">
      <c r="A6" s="9" t="s">
        <v>54</v>
      </c>
      <c r="B6" s="9">
        <f>UI!F20</f>
        <v>60</v>
      </c>
      <c r="G6" s="1">
        <v>0.9</v>
      </c>
      <c r="H6" s="6">
        <v>236.4</v>
      </c>
      <c r="I6" s="6">
        <v>409.4</v>
      </c>
      <c r="J6" s="6">
        <v>584</v>
      </c>
      <c r="K6" s="6">
        <v>737.1</v>
      </c>
      <c r="L6" s="6">
        <v>819.8</v>
      </c>
      <c r="M6" s="6">
        <v>1142.2</v>
      </c>
      <c r="Q6" s="9" t="s">
        <v>81</v>
      </c>
      <c r="R6" s="9"/>
      <c r="S6" s="9" t="s">
        <v>41</v>
      </c>
      <c r="T6" s="9" t="s">
        <v>92</v>
      </c>
      <c r="U6" s="9">
        <v>4</v>
      </c>
      <c r="V6" s="2">
        <v>60</v>
      </c>
      <c r="W6" s="9">
        <v>6.6360000000000002E-2</v>
      </c>
      <c r="X6" s="9">
        <v>0.48842999999999998</v>
      </c>
      <c r="Y6" s="9">
        <f t="shared" si="4"/>
        <v>0.4902400552678039</v>
      </c>
      <c r="Z6" s="9">
        <f t="shared" si="5"/>
        <v>105</v>
      </c>
      <c r="AA6" s="8">
        <f t="shared" si="6"/>
        <v>60</v>
      </c>
      <c r="AB6" s="8" t="b">
        <f t="shared" si="7"/>
        <v>0</v>
      </c>
      <c r="AC6" s="21" t="str">
        <f t="shared" si="8"/>
        <v>NO</v>
      </c>
      <c r="AD6" s="21" t="str">
        <f t="shared" si="9"/>
        <v>NO</v>
      </c>
      <c r="AE6" s="8" t="str">
        <f t="shared" si="10"/>
        <v>FINE</v>
      </c>
      <c r="AF6" s="8">
        <f t="shared" si="11"/>
        <v>2</v>
      </c>
      <c r="AG6" s="8">
        <f t="shared" si="12"/>
        <v>2</v>
      </c>
      <c r="AH6" s="8">
        <f t="shared" si="13"/>
        <v>2</v>
      </c>
      <c r="AI6" s="21">
        <f t="shared" si="14"/>
        <v>78</v>
      </c>
      <c r="AJ6" s="21">
        <f t="shared" si="15"/>
        <v>210</v>
      </c>
      <c r="AK6" s="21">
        <f t="shared" si="16"/>
        <v>338</v>
      </c>
      <c r="AL6" s="21">
        <f t="shared" si="17"/>
        <v>15.799999999999999</v>
      </c>
      <c r="AM6" s="21">
        <f t="shared" si="18"/>
        <v>78</v>
      </c>
      <c r="AN6" s="21">
        <f t="shared" si="19"/>
        <v>210</v>
      </c>
      <c r="AO6" s="21">
        <f t="shared" si="20"/>
        <v>338</v>
      </c>
      <c r="AP6" s="21">
        <f t="shared" si="21"/>
        <v>15.799999999999999</v>
      </c>
      <c r="AQ6" s="8">
        <f t="shared" si="1"/>
        <v>-1</v>
      </c>
      <c r="AR6" s="8">
        <f t="shared" si="22"/>
        <v>-1</v>
      </c>
      <c r="AS6" s="8">
        <f t="shared" si="2"/>
        <v>0</v>
      </c>
      <c r="AT6" s="8">
        <f t="shared" si="3"/>
        <v>0.33333333333333331</v>
      </c>
      <c r="AU6" s="9">
        <v>12</v>
      </c>
      <c r="AV6" s="9">
        <v>8</v>
      </c>
      <c r="AW6" s="9">
        <v>150</v>
      </c>
      <c r="AX6" s="9">
        <v>30</v>
      </c>
      <c r="AY6" s="9">
        <v>60</v>
      </c>
      <c r="AZ6" s="9">
        <v>30</v>
      </c>
      <c r="BA6" s="9">
        <v>45</v>
      </c>
      <c r="BB6" s="9">
        <v>45</v>
      </c>
      <c r="BC6" s="13">
        <v>87.494915254000006</v>
      </c>
      <c r="BD6" s="9">
        <v>14.505555555999999</v>
      </c>
      <c r="BE6" s="9">
        <v>-28.455555560000001</v>
      </c>
      <c r="BF6" s="9">
        <v>6.2888888888999999</v>
      </c>
      <c r="BG6" s="9">
        <v>-49.25</v>
      </c>
      <c r="BH6" s="9">
        <v>-6.1124999999999998</v>
      </c>
      <c r="BI6" s="9">
        <v>3.3125</v>
      </c>
      <c r="BJ6" s="9">
        <v>1.9125000000000001</v>
      </c>
      <c r="BK6" s="9">
        <v>-4.55</v>
      </c>
      <c r="BL6" s="9">
        <v>14.6</v>
      </c>
      <c r="BM6" s="9">
        <v>-6.125</v>
      </c>
      <c r="BN6" s="9">
        <v>-4.8274011300000002</v>
      </c>
      <c r="BO6" s="9">
        <v>4.8225988701000002</v>
      </c>
      <c r="BP6" s="9">
        <v>0.92259887009999997</v>
      </c>
      <c r="BQ6" s="9">
        <v>15.67259887</v>
      </c>
      <c r="BR6" s="7">
        <v>217.38305084999999</v>
      </c>
      <c r="BS6">
        <v>34.122222221999998</v>
      </c>
      <c r="BT6">
        <v>-62.211111109999997</v>
      </c>
      <c r="BU6">
        <v>12.2</v>
      </c>
      <c r="BV6">
        <v>-104.9611111</v>
      </c>
      <c r="BW6">
        <v>-16.7</v>
      </c>
      <c r="BX6">
        <v>8.9875000000000007</v>
      </c>
      <c r="BY6">
        <v>1.5375000000000001</v>
      </c>
      <c r="BZ6">
        <v>-17.7</v>
      </c>
      <c r="CA6">
        <v>35.774999999999999</v>
      </c>
      <c r="CB6">
        <v>-20.737500000000001</v>
      </c>
      <c r="CC6">
        <v>-6.3468926550000004</v>
      </c>
      <c r="CD6">
        <v>13.253107345</v>
      </c>
      <c r="CE6">
        <v>1.2531073446000001</v>
      </c>
      <c r="CF6">
        <v>28.403107344999999</v>
      </c>
      <c r="CG6" s="13">
        <v>382.35593219999998</v>
      </c>
      <c r="CH6" s="9">
        <v>85.55</v>
      </c>
      <c r="CI6" s="9">
        <v>-115.93888889999999</v>
      </c>
      <c r="CJ6" s="9">
        <v>26</v>
      </c>
      <c r="CK6" s="9">
        <v>-213.82777780000001</v>
      </c>
      <c r="CL6" s="9">
        <v>-28.037500000000001</v>
      </c>
      <c r="CM6" s="9">
        <v>15.425000000000001</v>
      </c>
      <c r="CN6" s="9">
        <v>0.5</v>
      </c>
      <c r="CO6" s="9">
        <v>-52.487499999999997</v>
      </c>
      <c r="CP6" s="9">
        <v>67.037499999999994</v>
      </c>
      <c r="CQ6" s="9">
        <v>-43.6</v>
      </c>
      <c r="CR6" s="9">
        <v>-6.3652542370000003</v>
      </c>
      <c r="CS6" s="9">
        <v>27.834745763000001</v>
      </c>
      <c r="CT6" s="9">
        <v>5.1847457627000004</v>
      </c>
      <c r="CU6" s="9">
        <v>63.434745763000002</v>
      </c>
      <c r="CV6" s="13">
        <v>12.829813559</v>
      </c>
      <c r="CW6" s="9">
        <v>-3.4458888889999999</v>
      </c>
      <c r="CX6" s="9">
        <v>6.0168888888999996</v>
      </c>
      <c r="CY6" s="9">
        <v>0.49877777779999999</v>
      </c>
      <c r="CZ6" s="9">
        <v>11.765166667000001</v>
      </c>
      <c r="DA6" s="9">
        <v>-0.58956249999999999</v>
      </c>
      <c r="DB6" s="9">
        <v>-0.51981250000000001</v>
      </c>
      <c r="DC6" s="9">
        <v>3.2437500000000001E-2</v>
      </c>
      <c r="DD6" s="9">
        <v>-2.4668125000000001</v>
      </c>
      <c r="DE6" s="9">
        <v>2.8744375</v>
      </c>
      <c r="DF6" s="9">
        <v>1.8526875</v>
      </c>
      <c r="DG6" s="9">
        <v>1.8307175141000001</v>
      </c>
      <c r="DH6" s="9">
        <v>9.0717514099999993E-2</v>
      </c>
      <c r="DI6" s="9">
        <v>-0.31928248599999998</v>
      </c>
      <c r="DJ6" s="9">
        <v>2.9382175141000002</v>
      </c>
    </row>
    <row r="7" spans="1:114" x14ac:dyDescent="0.15">
      <c r="A7" s="9" t="s">
        <v>76</v>
      </c>
      <c r="B7" s="9" t="str">
        <f>UI!E26</f>
        <v>COARSE</v>
      </c>
      <c r="C7" s="9">
        <f>IF(B7="ULT. COARSE",7,IF(B7="EXT. COARSE",6,IF(B7="VERY COARSE",5,IF(B7="COARSE",4,IF(B7="MEDIUM",3,IF(B7="FINE",2,IF(B7="VERY FINE",1)))))))</f>
        <v>4</v>
      </c>
      <c r="D7" s="9" t="b">
        <v>1</v>
      </c>
      <c r="Q7" s="9" t="s">
        <v>82</v>
      </c>
      <c r="R7" s="9"/>
      <c r="S7" s="9" t="s">
        <v>41</v>
      </c>
      <c r="T7" s="9" t="s">
        <v>92</v>
      </c>
      <c r="U7" s="9">
        <v>4</v>
      </c>
      <c r="V7" s="2">
        <v>75</v>
      </c>
      <c r="W7" s="9">
        <v>6.6360000000000002E-2</v>
      </c>
      <c r="X7" s="9">
        <v>0.48842999999999998</v>
      </c>
      <c r="Y7" s="9">
        <f t="shared" si="4"/>
        <v>0.4902400552678039</v>
      </c>
      <c r="Z7" s="9">
        <f t="shared" si="5"/>
        <v>105</v>
      </c>
      <c r="AA7" s="8">
        <f t="shared" si="6"/>
        <v>60</v>
      </c>
      <c r="AB7" s="8" t="b">
        <f t="shared" si="7"/>
        <v>0</v>
      </c>
      <c r="AC7" s="21" t="str">
        <f t="shared" si="8"/>
        <v>NO</v>
      </c>
      <c r="AD7" s="21" t="str">
        <f t="shared" si="9"/>
        <v>NO</v>
      </c>
      <c r="AE7" s="8" t="str">
        <f t="shared" si="10"/>
        <v>FINE</v>
      </c>
      <c r="AF7" s="8">
        <f t="shared" si="11"/>
        <v>2</v>
      </c>
      <c r="AG7" s="8">
        <f t="shared" si="12"/>
        <v>2</v>
      </c>
      <c r="AH7" s="8">
        <f t="shared" si="13"/>
        <v>2</v>
      </c>
      <c r="AI7" s="21">
        <f t="shared" si="14"/>
        <v>63</v>
      </c>
      <c r="AJ7" s="21">
        <f t="shared" si="15"/>
        <v>191</v>
      </c>
      <c r="AK7" s="21">
        <f t="shared" si="16"/>
        <v>283</v>
      </c>
      <c r="AL7" s="21">
        <f t="shared" si="17"/>
        <v>20.5</v>
      </c>
      <c r="AM7" s="21">
        <f t="shared" si="18"/>
        <v>63</v>
      </c>
      <c r="AN7" s="21">
        <f t="shared" si="19"/>
        <v>191</v>
      </c>
      <c r="AO7" s="21">
        <f t="shared" si="20"/>
        <v>283</v>
      </c>
      <c r="AP7" s="21">
        <f t="shared" si="21"/>
        <v>20.5</v>
      </c>
      <c r="AQ7" s="8">
        <f t="shared" si="1"/>
        <v>-1</v>
      </c>
      <c r="AR7" s="8">
        <f t="shared" si="22"/>
        <v>-1</v>
      </c>
      <c r="AS7" s="8">
        <f t="shared" si="2"/>
        <v>0</v>
      </c>
      <c r="AT7" s="8">
        <f t="shared" si="3"/>
        <v>0.66666666666666663</v>
      </c>
      <c r="AU7" s="9">
        <v>12</v>
      </c>
      <c r="AV7" s="9">
        <v>8</v>
      </c>
      <c r="AW7" s="9">
        <v>150</v>
      </c>
      <c r="AX7" s="9">
        <v>30</v>
      </c>
      <c r="AY7" s="9">
        <v>60</v>
      </c>
      <c r="AZ7" s="9">
        <v>30</v>
      </c>
      <c r="BA7" s="9">
        <v>45</v>
      </c>
      <c r="BB7" s="9">
        <v>45</v>
      </c>
      <c r="BC7" s="13">
        <v>87.494915254000006</v>
      </c>
      <c r="BD7" s="9">
        <v>14.505555555999999</v>
      </c>
      <c r="BE7" s="9">
        <v>-28.455555560000001</v>
      </c>
      <c r="BF7" s="9">
        <v>6.2888888888999999</v>
      </c>
      <c r="BG7" s="9">
        <v>-49.25</v>
      </c>
      <c r="BH7" s="9">
        <v>-6.1124999999999998</v>
      </c>
      <c r="BI7" s="9">
        <v>3.3125</v>
      </c>
      <c r="BJ7" s="9">
        <v>1.9125000000000001</v>
      </c>
      <c r="BK7" s="9">
        <v>-4.55</v>
      </c>
      <c r="BL7" s="9">
        <v>14.6</v>
      </c>
      <c r="BM7" s="9">
        <v>-6.125</v>
      </c>
      <c r="BN7" s="9">
        <v>-4.8274011300000002</v>
      </c>
      <c r="BO7" s="9">
        <v>4.8225988701000002</v>
      </c>
      <c r="BP7" s="9">
        <v>0.92259887009999997</v>
      </c>
      <c r="BQ7" s="9">
        <v>15.67259887</v>
      </c>
      <c r="BR7" s="7">
        <v>217.38305084999999</v>
      </c>
      <c r="BS7">
        <v>34.122222221999998</v>
      </c>
      <c r="BT7">
        <v>-62.211111109999997</v>
      </c>
      <c r="BU7">
        <v>12.2</v>
      </c>
      <c r="BV7">
        <v>-104.9611111</v>
      </c>
      <c r="BW7">
        <v>-16.7</v>
      </c>
      <c r="BX7">
        <v>8.9875000000000007</v>
      </c>
      <c r="BY7">
        <v>1.5375000000000001</v>
      </c>
      <c r="BZ7">
        <v>-17.7</v>
      </c>
      <c r="CA7">
        <v>35.774999999999999</v>
      </c>
      <c r="CB7">
        <v>-20.737500000000001</v>
      </c>
      <c r="CC7">
        <v>-6.3468926550000004</v>
      </c>
      <c r="CD7">
        <v>13.253107345</v>
      </c>
      <c r="CE7">
        <v>1.2531073446000001</v>
      </c>
      <c r="CF7">
        <v>28.403107344999999</v>
      </c>
      <c r="CG7" s="13">
        <v>382.35593219999998</v>
      </c>
      <c r="CH7" s="9">
        <v>85.55</v>
      </c>
      <c r="CI7" s="9">
        <v>-115.93888889999999</v>
      </c>
      <c r="CJ7" s="9">
        <v>26</v>
      </c>
      <c r="CK7" s="9">
        <v>-213.82777780000001</v>
      </c>
      <c r="CL7" s="9">
        <v>-28.037500000000001</v>
      </c>
      <c r="CM7" s="9">
        <v>15.425000000000001</v>
      </c>
      <c r="CN7" s="9">
        <v>0.5</v>
      </c>
      <c r="CO7" s="9">
        <v>-52.487499999999997</v>
      </c>
      <c r="CP7" s="9">
        <v>67.037499999999994</v>
      </c>
      <c r="CQ7" s="9">
        <v>-43.6</v>
      </c>
      <c r="CR7" s="9">
        <v>-6.3652542370000003</v>
      </c>
      <c r="CS7" s="9">
        <v>27.834745763000001</v>
      </c>
      <c r="CT7" s="9">
        <v>5.1847457627000004</v>
      </c>
      <c r="CU7" s="9">
        <v>63.434745763000002</v>
      </c>
      <c r="CV7" s="13">
        <v>12.829813559</v>
      </c>
      <c r="CW7" s="9">
        <v>-3.4458888889999999</v>
      </c>
      <c r="CX7" s="9">
        <v>6.0168888888999996</v>
      </c>
      <c r="CY7" s="9">
        <v>0.49877777779999999</v>
      </c>
      <c r="CZ7" s="9">
        <v>11.765166667000001</v>
      </c>
      <c r="DA7" s="9">
        <v>-0.58956249999999999</v>
      </c>
      <c r="DB7" s="9">
        <v>-0.51981250000000001</v>
      </c>
      <c r="DC7" s="9">
        <v>3.2437500000000001E-2</v>
      </c>
      <c r="DD7" s="9">
        <v>-2.4668125000000001</v>
      </c>
      <c r="DE7" s="9">
        <v>2.8744375</v>
      </c>
      <c r="DF7" s="9">
        <v>1.8526875</v>
      </c>
      <c r="DG7" s="9">
        <v>1.8307175141000001</v>
      </c>
      <c r="DH7" s="9">
        <v>9.0717514099999993E-2</v>
      </c>
      <c r="DI7" s="9">
        <v>-0.31928248599999998</v>
      </c>
      <c r="DJ7" s="9">
        <v>2.9382175141000002</v>
      </c>
    </row>
    <row r="8" spans="1:114" x14ac:dyDescent="0.15">
      <c r="Q8" s="94" t="s">
        <v>136</v>
      </c>
      <c r="S8" s="9" t="s">
        <v>41</v>
      </c>
      <c r="T8" s="9" t="s">
        <v>92</v>
      </c>
      <c r="U8" s="9">
        <v>4</v>
      </c>
      <c r="V8" s="2">
        <v>90</v>
      </c>
      <c r="W8" s="9">
        <v>6.6360000000000002E-2</v>
      </c>
      <c r="X8" s="9">
        <v>0.48842999999999998</v>
      </c>
      <c r="Y8" s="9">
        <f t="shared" si="4"/>
        <v>0.4902400552678039</v>
      </c>
      <c r="Z8" s="9">
        <f t="shared" si="5"/>
        <v>105</v>
      </c>
      <c r="AA8" s="8">
        <f t="shared" si="6"/>
        <v>60</v>
      </c>
      <c r="AB8" s="8" t="b">
        <f t="shared" si="7"/>
        <v>0</v>
      </c>
      <c r="AC8" s="21" t="str">
        <f t="shared" si="8"/>
        <v>NO</v>
      </c>
      <c r="AD8" s="21" t="str">
        <f t="shared" si="9"/>
        <v>NO</v>
      </c>
      <c r="AE8" s="8" t="str">
        <f t="shared" si="10"/>
        <v>VERY FINE</v>
      </c>
      <c r="AF8" s="8">
        <f t="shared" si="11"/>
        <v>1</v>
      </c>
      <c r="AG8" s="8">
        <f t="shared" si="12"/>
        <v>1</v>
      </c>
      <c r="AH8" s="8">
        <f t="shared" si="13"/>
        <v>2</v>
      </c>
      <c r="AI8" s="21">
        <f t="shared" si="14"/>
        <v>52</v>
      </c>
      <c r="AJ8" s="21">
        <f t="shared" si="15"/>
        <v>177</v>
      </c>
      <c r="AK8" s="21">
        <f t="shared" si="16"/>
        <v>242</v>
      </c>
      <c r="AL8" s="21">
        <f t="shared" si="17"/>
        <v>25.900000000000002</v>
      </c>
      <c r="AM8" s="21">
        <f t="shared" si="18"/>
        <v>52</v>
      </c>
      <c r="AN8" s="21">
        <f t="shared" si="19"/>
        <v>177</v>
      </c>
      <c r="AO8" s="21">
        <f t="shared" si="20"/>
        <v>242</v>
      </c>
      <c r="AP8" s="21">
        <f t="shared" si="21"/>
        <v>25.900000000000002</v>
      </c>
      <c r="AQ8" s="8">
        <f t="shared" si="1"/>
        <v>-1</v>
      </c>
      <c r="AR8" s="8">
        <f t="shared" si="22"/>
        <v>-1</v>
      </c>
      <c r="AS8" s="8">
        <f t="shared" si="2"/>
        <v>0</v>
      </c>
      <c r="AT8" s="8">
        <f t="shared" si="3"/>
        <v>1</v>
      </c>
      <c r="AU8" s="9">
        <v>12</v>
      </c>
      <c r="AV8" s="9">
        <v>8</v>
      </c>
      <c r="AW8" s="9">
        <v>150</v>
      </c>
      <c r="AX8" s="9">
        <v>30</v>
      </c>
      <c r="AY8" s="9">
        <v>60</v>
      </c>
      <c r="AZ8" s="9">
        <v>30</v>
      </c>
      <c r="BA8" s="9">
        <v>45</v>
      </c>
      <c r="BB8" s="9">
        <v>45</v>
      </c>
      <c r="BC8" s="13">
        <v>87.494915254000006</v>
      </c>
      <c r="BD8" s="9">
        <v>14.505555555999999</v>
      </c>
      <c r="BE8" s="9">
        <v>-28.455555560000001</v>
      </c>
      <c r="BF8" s="9">
        <v>6.2888888888999999</v>
      </c>
      <c r="BG8" s="9">
        <v>-49.25</v>
      </c>
      <c r="BH8" s="9">
        <v>-6.1124999999999998</v>
      </c>
      <c r="BI8" s="9">
        <v>3.3125</v>
      </c>
      <c r="BJ8" s="9">
        <v>1.9125000000000001</v>
      </c>
      <c r="BK8" s="9">
        <v>-4.55</v>
      </c>
      <c r="BL8" s="9">
        <v>14.6</v>
      </c>
      <c r="BM8" s="9">
        <v>-6.125</v>
      </c>
      <c r="BN8" s="9">
        <v>-4.8274011300000002</v>
      </c>
      <c r="BO8" s="9">
        <v>4.8225988701000002</v>
      </c>
      <c r="BP8" s="9">
        <v>0.92259887009999997</v>
      </c>
      <c r="BQ8" s="9">
        <v>15.67259887</v>
      </c>
      <c r="BR8" s="7">
        <v>217.38305084999999</v>
      </c>
      <c r="BS8">
        <v>34.122222221999998</v>
      </c>
      <c r="BT8">
        <v>-62.211111109999997</v>
      </c>
      <c r="BU8">
        <v>12.2</v>
      </c>
      <c r="BV8">
        <v>-104.9611111</v>
      </c>
      <c r="BW8">
        <v>-16.7</v>
      </c>
      <c r="BX8">
        <v>8.9875000000000007</v>
      </c>
      <c r="BY8">
        <v>1.5375000000000001</v>
      </c>
      <c r="BZ8">
        <v>-17.7</v>
      </c>
      <c r="CA8">
        <v>35.774999999999999</v>
      </c>
      <c r="CB8">
        <v>-20.737500000000001</v>
      </c>
      <c r="CC8">
        <v>-6.3468926550000004</v>
      </c>
      <c r="CD8">
        <v>13.253107345</v>
      </c>
      <c r="CE8">
        <v>1.2531073446000001</v>
      </c>
      <c r="CF8">
        <v>28.403107344999999</v>
      </c>
      <c r="CG8" s="13">
        <v>382.35593219999998</v>
      </c>
      <c r="CH8" s="9">
        <v>85.55</v>
      </c>
      <c r="CI8" s="9">
        <v>-115.93888889999999</v>
      </c>
      <c r="CJ8" s="9">
        <v>26</v>
      </c>
      <c r="CK8" s="9">
        <v>-213.82777780000001</v>
      </c>
      <c r="CL8" s="9">
        <v>-28.037500000000001</v>
      </c>
      <c r="CM8" s="9">
        <v>15.425000000000001</v>
      </c>
      <c r="CN8" s="9">
        <v>0.5</v>
      </c>
      <c r="CO8" s="9">
        <v>-52.487499999999997</v>
      </c>
      <c r="CP8" s="9">
        <v>67.037499999999994</v>
      </c>
      <c r="CQ8" s="9">
        <v>-43.6</v>
      </c>
      <c r="CR8" s="9">
        <v>-6.3652542370000003</v>
      </c>
      <c r="CS8" s="9">
        <v>27.834745763000001</v>
      </c>
      <c r="CT8" s="9">
        <v>5.1847457627000004</v>
      </c>
      <c r="CU8" s="9">
        <v>63.434745763000002</v>
      </c>
      <c r="CV8" s="13">
        <v>12.829813559</v>
      </c>
      <c r="CW8" s="9">
        <v>-3.4458888889999999</v>
      </c>
      <c r="CX8" s="9">
        <v>6.0168888888999996</v>
      </c>
      <c r="CY8" s="9">
        <v>0.49877777779999999</v>
      </c>
      <c r="CZ8" s="9">
        <v>11.765166667000001</v>
      </c>
      <c r="DA8" s="9">
        <v>-0.58956249999999999</v>
      </c>
      <c r="DB8" s="9">
        <v>-0.51981250000000001</v>
      </c>
      <c r="DC8" s="9">
        <v>3.2437500000000001E-2</v>
      </c>
      <c r="DD8" s="9">
        <v>-2.4668125000000001</v>
      </c>
      <c r="DE8" s="9">
        <v>2.8744375</v>
      </c>
      <c r="DF8" s="9">
        <v>1.8526875</v>
      </c>
      <c r="DG8" s="9">
        <v>1.8307175141000001</v>
      </c>
      <c r="DH8" s="9">
        <v>9.0717514099999993E-2</v>
      </c>
      <c r="DI8" s="9">
        <v>-0.31928248599999998</v>
      </c>
      <c r="DJ8" s="9">
        <v>2.9382175141000002</v>
      </c>
    </row>
    <row r="9" spans="1:114" x14ac:dyDescent="0.15">
      <c r="S9" s="9" t="s">
        <v>41</v>
      </c>
      <c r="T9" s="9" t="s">
        <v>92</v>
      </c>
      <c r="U9" s="9">
        <v>6</v>
      </c>
      <c r="V9" s="2">
        <v>0</v>
      </c>
      <c r="W9" s="9">
        <v>9.5000000000000001E-2</v>
      </c>
      <c r="X9" s="9">
        <v>0.49869999999999998</v>
      </c>
      <c r="Y9" s="9">
        <f t="shared" si="4"/>
        <v>0.73196048098660305</v>
      </c>
      <c r="Z9" s="9">
        <f t="shared" si="5"/>
        <v>70</v>
      </c>
      <c r="AA9" s="8">
        <f t="shared" si="6"/>
        <v>60</v>
      </c>
      <c r="AB9" s="8" t="b">
        <f t="shared" si="7"/>
        <v>0</v>
      </c>
      <c r="AC9" s="21" t="str">
        <f t="shared" si="8"/>
        <v>YES</v>
      </c>
      <c r="AD9" s="21" t="str">
        <f t="shared" si="9"/>
        <v>NO</v>
      </c>
      <c r="AE9" s="8" t="str">
        <f t="shared" si="10"/>
        <v>COARSE</v>
      </c>
      <c r="AF9" s="8">
        <f t="shared" si="11"/>
        <v>4</v>
      </c>
      <c r="AG9" s="8">
        <f t="shared" si="12"/>
        <v>4</v>
      </c>
      <c r="AH9" s="8">
        <f t="shared" si="13"/>
        <v>4</v>
      </c>
      <c r="AI9" s="21">
        <f t="shared" si="14"/>
        <v>179</v>
      </c>
      <c r="AJ9" s="21">
        <f t="shared" si="15"/>
        <v>372</v>
      </c>
      <c r="AK9" s="21">
        <f t="shared" si="16"/>
        <v>743</v>
      </c>
      <c r="AL9" s="21">
        <f t="shared" si="17"/>
        <v>2.3000000000000003</v>
      </c>
      <c r="AM9" s="21">
        <f t="shared" si="18"/>
        <v>179</v>
      </c>
      <c r="AN9" s="21">
        <f t="shared" si="19"/>
        <v>372</v>
      </c>
      <c r="AO9" s="21">
        <f t="shared" si="20"/>
        <v>743</v>
      </c>
      <c r="AP9" s="21">
        <f t="shared" si="21"/>
        <v>2.3000000000000003</v>
      </c>
      <c r="AQ9" s="8">
        <f t="shared" si="1"/>
        <v>-0.75</v>
      </c>
      <c r="AR9" s="8">
        <f t="shared" si="22"/>
        <v>-1</v>
      </c>
      <c r="AS9" s="8">
        <f t="shared" si="2"/>
        <v>0</v>
      </c>
      <c r="AT9" s="8">
        <f t="shared" si="3"/>
        <v>-1</v>
      </c>
      <c r="AU9" s="9">
        <v>12</v>
      </c>
      <c r="AV9" s="9">
        <v>8</v>
      </c>
      <c r="AW9" s="9">
        <v>150</v>
      </c>
      <c r="AX9" s="9">
        <v>30</v>
      </c>
      <c r="AY9" s="9">
        <v>60</v>
      </c>
      <c r="AZ9" s="9">
        <v>30</v>
      </c>
      <c r="BA9" s="9">
        <v>45</v>
      </c>
      <c r="BB9" s="9">
        <v>45</v>
      </c>
      <c r="BC9" s="13">
        <v>87.494915254000006</v>
      </c>
      <c r="BD9" s="9">
        <v>14.505555555999999</v>
      </c>
      <c r="BE9" s="9">
        <v>-28.455555560000001</v>
      </c>
      <c r="BF9" s="9">
        <v>6.2888888888999999</v>
      </c>
      <c r="BG9" s="9">
        <v>-49.25</v>
      </c>
      <c r="BH9" s="9">
        <v>-6.1124999999999998</v>
      </c>
      <c r="BI9" s="9">
        <v>3.3125</v>
      </c>
      <c r="BJ9" s="9">
        <v>1.9125000000000001</v>
      </c>
      <c r="BK9" s="9">
        <v>-4.55</v>
      </c>
      <c r="BL9" s="9">
        <v>14.6</v>
      </c>
      <c r="BM9" s="9">
        <v>-6.125</v>
      </c>
      <c r="BN9" s="9">
        <v>-4.8274011300000002</v>
      </c>
      <c r="BO9" s="9">
        <v>4.8225988701000002</v>
      </c>
      <c r="BP9" s="9">
        <v>0.92259887009999997</v>
      </c>
      <c r="BQ9" s="9">
        <v>15.67259887</v>
      </c>
      <c r="BR9" s="7">
        <v>217.38305084999999</v>
      </c>
      <c r="BS9">
        <v>34.122222221999998</v>
      </c>
      <c r="BT9">
        <v>-62.211111109999997</v>
      </c>
      <c r="BU9">
        <v>12.2</v>
      </c>
      <c r="BV9">
        <v>-104.9611111</v>
      </c>
      <c r="BW9">
        <v>-16.7</v>
      </c>
      <c r="BX9">
        <v>8.9875000000000007</v>
      </c>
      <c r="BY9">
        <v>1.5375000000000001</v>
      </c>
      <c r="BZ9">
        <v>-17.7</v>
      </c>
      <c r="CA9">
        <v>35.774999999999999</v>
      </c>
      <c r="CB9">
        <v>-20.737500000000001</v>
      </c>
      <c r="CC9">
        <v>-6.3468926550000004</v>
      </c>
      <c r="CD9">
        <v>13.253107345</v>
      </c>
      <c r="CE9">
        <v>1.2531073446000001</v>
      </c>
      <c r="CF9">
        <v>28.403107344999999</v>
      </c>
      <c r="CG9" s="13">
        <v>382.35593219999998</v>
      </c>
      <c r="CH9" s="9">
        <v>85.55</v>
      </c>
      <c r="CI9" s="9">
        <v>-115.93888889999999</v>
      </c>
      <c r="CJ9" s="9">
        <v>26</v>
      </c>
      <c r="CK9" s="9">
        <v>-213.82777780000001</v>
      </c>
      <c r="CL9" s="9">
        <v>-28.037500000000001</v>
      </c>
      <c r="CM9" s="9">
        <v>15.425000000000001</v>
      </c>
      <c r="CN9" s="9">
        <v>0.5</v>
      </c>
      <c r="CO9" s="9">
        <v>-52.487499999999997</v>
      </c>
      <c r="CP9" s="9">
        <v>67.037499999999994</v>
      </c>
      <c r="CQ9" s="9">
        <v>-43.6</v>
      </c>
      <c r="CR9" s="9">
        <v>-6.3652542370000003</v>
      </c>
      <c r="CS9" s="9">
        <v>27.834745763000001</v>
      </c>
      <c r="CT9" s="9">
        <v>5.1847457627000004</v>
      </c>
      <c r="CU9" s="9">
        <v>63.434745763000002</v>
      </c>
      <c r="CV9" s="13">
        <v>12.829813559</v>
      </c>
      <c r="CW9" s="9">
        <v>-3.4458888889999999</v>
      </c>
      <c r="CX9" s="9">
        <v>6.0168888888999996</v>
      </c>
      <c r="CY9" s="9">
        <v>0.49877777779999999</v>
      </c>
      <c r="CZ9" s="9">
        <v>11.765166667000001</v>
      </c>
      <c r="DA9" s="9">
        <v>-0.58956249999999999</v>
      </c>
      <c r="DB9" s="9">
        <v>-0.51981250000000001</v>
      </c>
      <c r="DC9" s="9">
        <v>3.2437500000000001E-2</v>
      </c>
      <c r="DD9" s="9">
        <v>-2.4668125000000001</v>
      </c>
      <c r="DE9" s="9">
        <v>2.8744375</v>
      </c>
      <c r="DF9" s="9">
        <v>1.8526875</v>
      </c>
      <c r="DG9" s="9">
        <v>1.8307175141000001</v>
      </c>
      <c r="DH9" s="9">
        <v>9.0717514099999993E-2</v>
      </c>
      <c r="DI9" s="9">
        <v>-0.31928248599999998</v>
      </c>
      <c r="DJ9" s="9">
        <v>2.9382175141000002</v>
      </c>
    </row>
    <row r="10" spans="1:114" x14ac:dyDescent="0.15">
      <c r="A10" s="9" t="s">
        <v>104</v>
      </c>
      <c r="B10" s="9">
        <f>IF(B2="High",120,50)</f>
        <v>120</v>
      </c>
      <c r="D10" s="9" t="s">
        <v>116</v>
      </c>
      <c r="E10" s="9">
        <f>UI!F20</f>
        <v>60</v>
      </c>
      <c r="F10" s="9" t="s">
        <v>117</v>
      </c>
      <c r="S10" s="9" t="s">
        <v>41</v>
      </c>
      <c r="T10" s="9" t="s">
        <v>92</v>
      </c>
      <c r="U10" s="9">
        <v>6</v>
      </c>
      <c r="V10" s="2">
        <v>15</v>
      </c>
      <c r="W10" s="9">
        <v>9.5000000000000001E-2</v>
      </c>
      <c r="X10" s="9">
        <v>0.49869999999999998</v>
      </c>
      <c r="Y10" s="9">
        <f t="shared" si="4"/>
        <v>0.73196048098660305</v>
      </c>
      <c r="Z10" s="9">
        <f t="shared" si="5"/>
        <v>70</v>
      </c>
      <c r="AA10" s="8">
        <f t="shared" si="6"/>
        <v>60</v>
      </c>
      <c r="AB10" s="8" t="b">
        <f t="shared" si="7"/>
        <v>0</v>
      </c>
      <c r="AC10" s="21" t="str">
        <f t="shared" si="8"/>
        <v>NO</v>
      </c>
      <c r="AD10" s="21" t="str">
        <f t="shared" si="9"/>
        <v>NO</v>
      </c>
      <c r="AE10" s="8" t="str">
        <f t="shared" si="10"/>
        <v>MEDIUM</v>
      </c>
      <c r="AF10" s="8">
        <f t="shared" si="11"/>
        <v>3</v>
      </c>
      <c r="AG10" s="8">
        <f t="shared" si="12"/>
        <v>3</v>
      </c>
      <c r="AH10" s="8">
        <f t="shared" si="13"/>
        <v>3</v>
      </c>
      <c r="AI10" s="21">
        <f t="shared" si="14"/>
        <v>150</v>
      </c>
      <c r="AJ10" s="21">
        <f t="shared" si="15"/>
        <v>325</v>
      </c>
      <c r="AK10" s="21">
        <f t="shared" si="16"/>
        <v>627</v>
      </c>
      <c r="AL10" s="21">
        <f t="shared" si="17"/>
        <v>4.3</v>
      </c>
      <c r="AM10" s="21">
        <f t="shared" si="18"/>
        <v>150</v>
      </c>
      <c r="AN10" s="21">
        <f t="shared" si="19"/>
        <v>325</v>
      </c>
      <c r="AO10" s="21">
        <f t="shared" si="20"/>
        <v>627</v>
      </c>
      <c r="AP10" s="21">
        <f t="shared" si="21"/>
        <v>4.3</v>
      </c>
      <c r="AQ10" s="8">
        <f t="shared" si="1"/>
        <v>-0.75</v>
      </c>
      <c r="AR10" s="8">
        <f t="shared" si="22"/>
        <v>-1</v>
      </c>
      <c r="AS10" s="8">
        <f t="shared" si="2"/>
        <v>0</v>
      </c>
      <c r="AT10" s="8">
        <f t="shared" si="3"/>
        <v>-0.66666666666666663</v>
      </c>
      <c r="AU10" s="9">
        <v>12</v>
      </c>
      <c r="AV10" s="9">
        <v>8</v>
      </c>
      <c r="AW10" s="9">
        <v>150</v>
      </c>
      <c r="AX10" s="9">
        <v>30</v>
      </c>
      <c r="AY10" s="9">
        <v>60</v>
      </c>
      <c r="AZ10" s="9">
        <v>30</v>
      </c>
      <c r="BA10" s="9">
        <v>45</v>
      </c>
      <c r="BB10" s="9">
        <v>45</v>
      </c>
      <c r="BC10" s="13">
        <v>87.494915254000006</v>
      </c>
      <c r="BD10" s="9">
        <v>14.505555555999999</v>
      </c>
      <c r="BE10" s="9">
        <v>-28.455555560000001</v>
      </c>
      <c r="BF10" s="9">
        <v>6.2888888888999999</v>
      </c>
      <c r="BG10" s="9">
        <v>-49.25</v>
      </c>
      <c r="BH10" s="9">
        <v>-6.1124999999999998</v>
      </c>
      <c r="BI10" s="9">
        <v>3.3125</v>
      </c>
      <c r="BJ10" s="9">
        <v>1.9125000000000001</v>
      </c>
      <c r="BK10" s="9">
        <v>-4.55</v>
      </c>
      <c r="BL10" s="9">
        <v>14.6</v>
      </c>
      <c r="BM10" s="9">
        <v>-6.125</v>
      </c>
      <c r="BN10" s="9">
        <v>-4.8274011300000002</v>
      </c>
      <c r="BO10" s="9">
        <v>4.8225988701000002</v>
      </c>
      <c r="BP10" s="9">
        <v>0.92259887009999997</v>
      </c>
      <c r="BQ10" s="9">
        <v>15.67259887</v>
      </c>
      <c r="BR10" s="7">
        <v>217.38305084999999</v>
      </c>
      <c r="BS10">
        <v>34.122222221999998</v>
      </c>
      <c r="BT10">
        <v>-62.211111109999997</v>
      </c>
      <c r="BU10">
        <v>12.2</v>
      </c>
      <c r="BV10">
        <v>-104.9611111</v>
      </c>
      <c r="BW10">
        <v>-16.7</v>
      </c>
      <c r="BX10">
        <v>8.9875000000000007</v>
      </c>
      <c r="BY10">
        <v>1.5375000000000001</v>
      </c>
      <c r="BZ10">
        <v>-17.7</v>
      </c>
      <c r="CA10">
        <v>35.774999999999999</v>
      </c>
      <c r="CB10">
        <v>-20.737500000000001</v>
      </c>
      <c r="CC10">
        <v>-6.3468926550000004</v>
      </c>
      <c r="CD10">
        <v>13.253107345</v>
      </c>
      <c r="CE10">
        <v>1.2531073446000001</v>
      </c>
      <c r="CF10">
        <v>28.403107344999999</v>
      </c>
      <c r="CG10" s="13">
        <v>382.35593219999998</v>
      </c>
      <c r="CH10" s="9">
        <v>85.55</v>
      </c>
      <c r="CI10" s="9">
        <v>-115.93888889999999</v>
      </c>
      <c r="CJ10" s="9">
        <v>26</v>
      </c>
      <c r="CK10" s="9">
        <v>-213.82777780000001</v>
      </c>
      <c r="CL10" s="9">
        <v>-28.037500000000001</v>
      </c>
      <c r="CM10" s="9">
        <v>15.425000000000001</v>
      </c>
      <c r="CN10" s="9">
        <v>0.5</v>
      </c>
      <c r="CO10" s="9">
        <v>-52.487499999999997</v>
      </c>
      <c r="CP10" s="9">
        <v>67.037499999999994</v>
      </c>
      <c r="CQ10" s="9">
        <v>-43.6</v>
      </c>
      <c r="CR10" s="9">
        <v>-6.3652542370000003</v>
      </c>
      <c r="CS10" s="9">
        <v>27.834745763000001</v>
      </c>
      <c r="CT10" s="9">
        <v>5.1847457627000004</v>
      </c>
      <c r="CU10" s="9">
        <v>63.434745763000002</v>
      </c>
      <c r="CV10" s="13">
        <v>12.829813559</v>
      </c>
      <c r="CW10" s="9">
        <v>-3.4458888889999999</v>
      </c>
      <c r="CX10" s="9">
        <v>6.0168888888999996</v>
      </c>
      <c r="CY10" s="9">
        <v>0.49877777779999999</v>
      </c>
      <c r="CZ10" s="9">
        <v>11.765166667000001</v>
      </c>
      <c r="DA10" s="9">
        <v>-0.58956249999999999</v>
      </c>
      <c r="DB10" s="9">
        <v>-0.51981250000000001</v>
      </c>
      <c r="DC10" s="9">
        <v>3.2437500000000001E-2</v>
      </c>
      <c r="DD10" s="9">
        <v>-2.4668125000000001</v>
      </c>
      <c r="DE10" s="9">
        <v>2.8744375</v>
      </c>
      <c r="DF10" s="9">
        <v>1.8526875</v>
      </c>
      <c r="DG10" s="9">
        <v>1.8307175141000001</v>
      </c>
      <c r="DH10" s="9">
        <v>9.0717514099999993E-2</v>
      </c>
      <c r="DI10" s="9">
        <v>-0.31928248599999998</v>
      </c>
      <c r="DJ10" s="9">
        <v>2.9382175141000002</v>
      </c>
    </row>
    <row r="11" spans="1:114" x14ac:dyDescent="0.15">
      <c r="A11" s="9" t="s">
        <v>105</v>
      </c>
      <c r="B11" s="9">
        <f>IF(B2="High", 180, 120)</f>
        <v>180</v>
      </c>
      <c r="S11" s="9" t="s">
        <v>41</v>
      </c>
      <c r="T11" s="9" t="s">
        <v>92</v>
      </c>
      <c r="U11" s="9">
        <v>6</v>
      </c>
      <c r="V11" s="2">
        <v>30</v>
      </c>
      <c r="W11" s="9">
        <v>9.5000000000000001E-2</v>
      </c>
      <c r="X11" s="9">
        <v>0.49869999999999998</v>
      </c>
      <c r="Y11" s="9">
        <f t="shared" si="4"/>
        <v>0.73196048098660305</v>
      </c>
      <c r="Z11" s="9">
        <f t="shared" si="5"/>
        <v>70</v>
      </c>
      <c r="AA11" s="8">
        <f t="shared" si="6"/>
        <v>60</v>
      </c>
      <c r="AB11" s="8" t="b">
        <f t="shared" si="7"/>
        <v>0</v>
      </c>
      <c r="AC11" s="21" t="str">
        <f t="shared" si="8"/>
        <v>NO</v>
      </c>
      <c r="AD11" s="21" t="str">
        <f t="shared" si="9"/>
        <v>NO</v>
      </c>
      <c r="AE11" s="8" t="str">
        <f t="shared" si="10"/>
        <v>MEDIUM</v>
      </c>
      <c r="AF11" s="8">
        <f t="shared" si="11"/>
        <v>3</v>
      </c>
      <c r="AG11" s="8">
        <f t="shared" si="12"/>
        <v>3</v>
      </c>
      <c r="AH11" s="8">
        <f t="shared" si="13"/>
        <v>3</v>
      </c>
      <c r="AI11" s="21">
        <f t="shared" si="14"/>
        <v>125</v>
      </c>
      <c r="AJ11" s="21">
        <f t="shared" si="15"/>
        <v>285</v>
      </c>
      <c r="AK11" s="21">
        <f t="shared" si="16"/>
        <v>525</v>
      </c>
      <c r="AL11" s="21">
        <f t="shared" si="17"/>
        <v>6.8999999999999995</v>
      </c>
      <c r="AM11" s="21">
        <f t="shared" si="18"/>
        <v>125</v>
      </c>
      <c r="AN11" s="21">
        <f t="shared" si="19"/>
        <v>285</v>
      </c>
      <c r="AO11" s="21">
        <f t="shared" si="20"/>
        <v>525</v>
      </c>
      <c r="AP11" s="21">
        <f t="shared" si="21"/>
        <v>6.8999999999999995</v>
      </c>
      <c r="AQ11" s="8">
        <f t="shared" si="1"/>
        <v>-0.75</v>
      </c>
      <c r="AR11" s="8">
        <f t="shared" si="22"/>
        <v>-1</v>
      </c>
      <c r="AS11" s="8">
        <f t="shared" si="2"/>
        <v>0</v>
      </c>
      <c r="AT11" s="8">
        <f t="shared" si="3"/>
        <v>-0.33333333333333331</v>
      </c>
      <c r="AU11" s="9">
        <v>12</v>
      </c>
      <c r="AV11" s="9">
        <v>8</v>
      </c>
      <c r="AW11" s="9">
        <v>150</v>
      </c>
      <c r="AX11" s="9">
        <v>30</v>
      </c>
      <c r="AY11" s="9">
        <v>60</v>
      </c>
      <c r="AZ11" s="9">
        <v>30</v>
      </c>
      <c r="BA11" s="9">
        <v>45</v>
      </c>
      <c r="BB11" s="9">
        <v>45</v>
      </c>
      <c r="BC11" s="13">
        <v>87.494915254000006</v>
      </c>
      <c r="BD11" s="9">
        <v>14.505555555999999</v>
      </c>
      <c r="BE11" s="9">
        <v>-28.455555560000001</v>
      </c>
      <c r="BF11" s="9">
        <v>6.2888888888999999</v>
      </c>
      <c r="BG11" s="9">
        <v>-49.25</v>
      </c>
      <c r="BH11" s="9">
        <v>-6.1124999999999998</v>
      </c>
      <c r="BI11" s="9">
        <v>3.3125</v>
      </c>
      <c r="BJ11" s="9">
        <v>1.9125000000000001</v>
      </c>
      <c r="BK11" s="9">
        <v>-4.55</v>
      </c>
      <c r="BL11" s="9">
        <v>14.6</v>
      </c>
      <c r="BM11" s="9">
        <v>-6.125</v>
      </c>
      <c r="BN11" s="9">
        <v>-4.8274011300000002</v>
      </c>
      <c r="BO11" s="9">
        <v>4.8225988701000002</v>
      </c>
      <c r="BP11" s="9">
        <v>0.92259887009999997</v>
      </c>
      <c r="BQ11" s="9">
        <v>15.67259887</v>
      </c>
      <c r="BR11" s="7">
        <v>217.38305084999999</v>
      </c>
      <c r="BS11">
        <v>34.122222221999998</v>
      </c>
      <c r="BT11">
        <v>-62.211111109999997</v>
      </c>
      <c r="BU11">
        <v>12.2</v>
      </c>
      <c r="BV11">
        <v>-104.9611111</v>
      </c>
      <c r="BW11">
        <v>-16.7</v>
      </c>
      <c r="BX11">
        <v>8.9875000000000007</v>
      </c>
      <c r="BY11">
        <v>1.5375000000000001</v>
      </c>
      <c r="BZ11">
        <v>-17.7</v>
      </c>
      <c r="CA11">
        <v>35.774999999999999</v>
      </c>
      <c r="CB11">
        <v>-20.737500000000001</v>
      </c>
      <c r="CC11">
        <v>-6.3468926550000004</v>
      </c>
      <c r="CD11">
        <v>13.253107345</v>
      </c>
      <c r="CE11">
        <v>1.2531073446000001</v>
      </c>
      <c r="CF11">
        <v>28.403107344999999</v>
      </c>
      <c r="CG11" s="13">
        <v>382.35593219999998</v>
      </c>
      <c r="CH11" s="9">
        <v>85.55</v>
      </c>
      <c r="CI11" s="9">
        <v>-115.93888889999999</v>
      </c>
      <c r="CJ11" s="9">
        <v>26</v>
      </c>
      <c r="CK11" s="9">
        <v>-213.82777780000001</v>
      </c>
      <c r="CL11" s="9">
        <v>-28.037500000000001</v>
      </c>
      <c r="CM11" s="9">
        <v>15.425000000000001</v>
      </c>
      <c r="CN11" s="9">
        <v>0.5</v>
      </c>
      <c r="CO11" s="9">
        <v>-52.487499999999997</v>
      </c>
      <c r="CP11" s="9">
        <v>67.037499999999994</v>
      </c>
      <c r="CQ11" s="9">
        <v>-43.6</v>
      </c>
      <c r="CR11" s="9">
        <v>-6.3652542370000003</v>
      </c>
      <c r="CS11" s="9">
        <v>27.834745763000001</v>
      </c>
      <c r="CT11" s="9">
        <v>5.1847457627000004</v>
      </c>
      <c r="CU11" s="9">
        <v>63.434745763000002</v>
      </c>
      <c r="CV11" s="13">
        <v>12.829813559</v>
      </c>
      <c r="CW11" s="9">
        <v>-3.4458888889999999</v>
      </c>
      <c r="CX11" s="9">
        <v>6.0168888888999996</v>
      </c>
      <c r="CY11" s="9">
        <v>0.49877777779999999</v>
      </c>
      <c r="CZ11" s="9">
        <v>11.765166667000001</v>
      </c>
      <c r="DA11" s="9">
        <v>-0.58956249999999999</v>
      </c>
      <c r="DB11" s="9">
        <v>-0.51981250000000001</v>
      </c>
      <c r="DC11" s="9">
        <v>3.2437500000000001E-2</v>
      </c>
      <c r="DD11" s="9">
        <v>-2.4668125000000001</v>
      </c>
      <c r="DE11" s="9">
        <v>2.8744375</v>
      </c>
      <c r="DF11" s="9">
        <v>1.8526875</v>
      </c>
      <c r="DG11" s="9">
        <v>1.8307175141000001</v>
      </c>
      <c r="DH11" s="9">
        <v>9.0717514099999993E-2</v>
      </c>
      <c r="DI11" s="9">
        <v>-0.31928248599999998</v>
      </c>
      <c r="DJ11" s="9">
        <v>2.9382175141000002</v>
      </c>
    </row>
    <row r="12" spans="1:114" x14ac:dyDescent="0.15">
      <c r="A12" s="9" t="s">
        <v>111</v>
      </c>
      <c r="B12" s="9">
        <f>IF($B$2="High",90,60)</f>
        <v>90</v>
      </c>
      <c r="S12" s="9" t="s">
        <v>41</v>
      </c>
      <c r="T12" s="9" t="s">
        <v>92</v>
      </c>
      <c r="U12" s="9">
        <v>6</v>
      </c>
      <c r="V12" s="2">
        <v>45</v>
      </c>
      <c r="W12" s="9">
        <v>9.5000000000000001E-2</v>
      </c>
      <c r="X12" s="9">
        <v>0.49869999999999998</v>
      </c>
      <c r="Y12" s="9">
        <f t="shared" si="4"/>
        <v>0.73196048098660305</v>
      </c>
      <c r="Z12" s="9">
        <f t="shared" si="5"/>
        <v>70</v>
      </c>
      <c r="AA12" s="8">
        <f t="shared" si="6"/>
        <v>60</v>
      </c>
      <c r="AB12" s="8" t="b">
        <f t="shared" si="7"/>
        <v>0</v>
      </c>
      <c r="AC12" s="21" t="str">
        <f t="shared" si="8"/>
        <v>NO</v>
      </c>
      <c r="AD12" s="21" t="str">
        <f t="shared" si="9"/>
        <v>NO</v>
      </c>
      <c r="AE12" s="8" t="str">
        <f t="shared" si="10"/>
        <v>FINE</v>
      </c>
      <c r="AF12" s="8">
        <f t="shared" si="11"/>
        <v>2</v>
      </c>
      <c r="AG12" s="8">
        <f t="shared" si="12"/>
        <v>2</v>
      </c>
      <c r="AH12" s="8">
        <f t="shared" si="13"/>
        <v>3</v>
      </c>
      <c r="AI12" s="21">
        <f t="shared" si="14"/>
        <v>103</v>
      </c>
      <c r="AJ12" s="21">
        <f t="shared" si="15"/>
        <v>252</v>
      </c>
      <c r="AK12" s="21">
        <f t="shared" si="16"/>
        <v>438</v>
      </c>
      <c r="AL12" s="21">
        <f t="shared" si="17"/>
        <v>10.1</v>
      </c>
      <c r="AM12" s="21">
        <f t="shared" si="18"/>
        <v>103</v>
      </c>
      <c r="AN12" s="21">
        <f t="shared" si="19"/>
        <v>252</v>
      </c>
      <c r="AO12" s="21">
        <f t="shared" si="20"/>
        <v>438</v>
      </c>
      <c r="AP12" s="21">
        <f t="shared" si="21"/>
        <v>10.1</v>
      </c>
      <c r="AQ12" s="8">
        <f t="shared" si="1"/>
        <v>-0.75</v>
      </c>
      <c r="AR12" s="8">
        <f t="shared" si="22"/>
        <v>-1</v>
      </c>
      <c r="AS12" s="8">
        <f t="shared" si="2"/>
        <v>0</v>
      </c>
      <c r="AT12" s="8">
        <f t="shared" si="3"/>
        <v>0</v>
      </c>
      <c r="AU12" s="9">
        <v>12</v>
      </c>
      <c r="AV12" s="9">
        <v>8</v>
      </c>
      <c r="AW12" s="9">
        <v>150</v>
      </c>
      <c r="AX12" s="9">
        <v>30</v>
      </c>
      <c r="AY12" s="9">
        <v>60</v>
      </c>
      <c r="AZ12" s="9">
        <v>30</v>
      </c>
      <c r="BA12" s="9">
        <v>45</v>
      </c>
      <c r="BB12" s="9">
        <v>45</v>
      </c>
      <c r="BC12" s="13">
        <v>87.494915254000006</v>
      </c>
      <c r="BD12" s="9">
        <v>14.505555555999999</v>
      </c>
      <c r="BE12" s="9">
        <v>-28.455555560000001</v>
      </c>
      <c r="BF12" s="9">
        <v>6.2888888888999999</v>
      </c>
      <c r="BG12" s="9">
        <v>-49.25</v>
      </c>
      <c r="BH12" s="9">
        <v>-6.1124999999999998</v>
      </c>
      <c r="BI12" s="9">
        <v>3.3125</v>
      </c>
      <c r="BJ12" s="9">
        <v>1.9125000000000001</v>
      </c>
      <c r="BK12" s="9">
        <v>-4.55</v>
      </c>
      <c r="BL12" s="9">
        <v>14.6</v>
      </c>
      <c r="BM12" s="9">
        <v>-6.125</v>
      </c>
      <c r="BN12" s="9">
        <v>-4.8274011300000002</v>
      </c>
      <c r="BO12" s="9">
        <v>4.8225988701000002</v>
      </c>
      <c r="BP12" s="9">
        <v>0.92259887009999997</v>
      </c>
      <c r="BQ12" s="9">
        <v>15.67259887</v>
      </c>
      <c r="BR12" s="7">
        <v>217.38305084999999</v>
      </c>
      <c r="BS12">
        <v>34.122222221999998</v>
      </c>
      <c r="BT12">
        <v>-62.211111109999997</v>
      </c>
      <c r="BU12">
        <v>12.2</v>
      </c>
      <c r="BV12">
        <v>-104.9611111</v>
      </c>
      <c r="BW12">
        <v>-16.7</v>
      </c>
      <c r="BX12">
        <v>8.9875000000000007</v>
      </c>
      <c r="BY12">
        <v>1.5375000000000001</v>
      </c>
      <c r="BZ12">
        <v>-17.7</v>
      </c>
      <c r="CA12">
        <v>35.774999999999999</v>
      </c>
      <c r="CB12">
        <v>-20.737500000000001</v>
      </c>
      <c r="CC12">
        <v>-6.3468926550000004</v>
      </c>
      <c r="CD12">
        <v>13.253107345</v>
      </c>
      <c r="CE12">
        <v>1.2531073446000001</v>
      </c>
      <c r="CF12">
        <v>28.403107344999999</v>
      </c>
      <c r="CG12" s="13">
        <v>382.35593219999998</v>
      </c>
      <c r="CH12" s="9">
        <v>85.55</v>
      </c>
      <c r="CI12" s="9">
        <v>-115.93888889999999</v>
      </c>
      <c r="CJ12" s="9">
        <v>26</v>
      </c>
      <c r="CK12" s="9">
        <v>-213.82777780000001</v>
      </c>
      <c r="CL12" s="9">
        <v>-28.037500000000001</v>
      </c>
      <c r="CM12" s="9">
        <v>15.425000000000001</v>
      </c>
      <c r="CN12" s="9">
        <v>0.5</v>
      </c>
      <c r="CO12" s="9">
        <v>-52.487499999999997</v>
      </c>
      <c r="CP12" s="9">
        <v>67.037499999999994</v>
      </c>
      <c r="CQ12" s="9">
        <v>-43.6</v>
      </c>
      <c r="CR12" s="9">
        <v>-6.3652542370000003</v>
      </c>
      <c r="CS12" s="9">
        <v>27.834745763000001</v>
      </c>
      <c r="CT12" s="9">
        <v>5.1847457627000004</v>
      </c>
      <c r="CU12" s="9">
        <v>63.434745763000002</v>
      </c>
      <c r="CV12" s="13">
        <v>12.829813559</v>
      </c>
      <c r="CW12" s="9">
        <v>-3.4458888889999999</v>
      </c>
      <c r="CX12" s="9">
        <v>6.0168888888999996</v>
      </c>
      <c r="CY12" s="9">
        <v>0.49877777779999999</v>
      </c>
      <c r="CZ12" s="9">
        <v>11.765166667000001</v>
      </c>
      <c r="DA12" s="9">
        <v>-0.58956249999999999</v>
      </c>
      <c r="DB12" s="9">
        <v>-0.51981250000000001</v>
      </c>
      <c r="DC12" s="9">
        <v>3.2437500000000001E-2</v>
      </c>
      <c r="DD12" s="9">
        <v>-2.4668125000000001</v>
      </c>
      <c r="DE12" s="9">
        <v>2.8744375</v>
      </c>
      <c r="DF12" s="9">
        <v>1.8526875</v>
      </c>
      <c r="DG12" s="9">
        <v>1.8307175141000001</v>
      </c>
      <c r="DH12" s="9">
        <v>9.0717514099999993E-2</v>
      </c>
      <c r="DI12" s="9">
        <v>-0.31928248599999998</v>
      </c>
      <c r="DJ12" s="9">
        <v>2.9382175141000002</v>
      </c>
    </row>
    <row r="13" spans="1:114" x14ac:dyDescent="0.15">
      <c r="A13" s="9" t="s">
        <v>123</v>
      </c>
      <c r="B13" s="9">
        <f>UI!F23</f>
        <v>20</v>
      </c>
      <c r="S13" s="9" t="s">
        <v>41</v>
      </c>
      <c r="T13" s="9" t="s">
        <v>92</v>
      </c>
      <c r="U13" s="9">
        <v>6</v>
      </c>
      <c r="V13" s="2">
        <v>60</v>
      </c>
      <c r="W13" s="9">
        <v>9.5000000000000001E-2</v>
      </c>
      <c r="X13" s="9">
        <v>0.49869999999999998</v>
      </c>
      <c r="Y13" s="9">
        <f t="shared" si="4"/>
        <v>0.73196048098660305</v>
      </c>
      <c r="Z13" s="9">
        <f t="shared" si="5"/>
        <v>70</v>
      </c>
      <c r="AA13" s="8">
        <f t="shared" si="6"/>
        <v>60</v>
      </c>
      <c r="AB13" s="8" t="b">
        <f t="shared" si="7"/>
        <v>0</v>
      </c>
      <c r="AC13" s="21" t="str">
        <f t="shared" si="8"/>
        <v>NO</v>
      </c>
      <c r="AD13" s="21" t="str">
        <f t="shared" si="9"/>
        <v>NO</v>
      </c>
      <c r="AE13" s="8" t="str">
        <f t="shared" si="10"/>
        <v>FINE</v>
      </c>
      <c r="AF13" s="8">
        <f t="shared" si="11"/>
        <v>2</v>
      </c>
      <c r="AG13" s="8">
        <f t="shared" si="12"/>
        <v>2</v>
      </c>
      <c r="AH13" s="8">
        <f t="shared" si="13"/>
        <v>2</v>
      </c>
      <c r="AI13" s="21">
        <f t="shared" si="14"/>
        <v>85</v>
      </c>
      <c r="AJ13" s="21">
        <f t="shared" si="15"/>
        <v>224</v>
      </c>
      <c r="AK13" s="21">
        <f t="shared" si="16"/>
        <v>364</v>
      </c>
      <c r="AL13" s="21">
        <f t="shared" si="17"/>
        <v>14</v>
      </c>
      <c r="AM13" s="21">
        <f t="shared" si="18"/>
        <v>85</v>
      </c>
      <c r="AN13" s="21">
        <f t="shared" si="19"/>
        <v>224</v>
      </c>
      <c r="AO13" s="21">
        <f t="shared" si="20"/>
        <v>364</v>
      </c>
      <c r="AP13" s="21">
        <f t="shared" si="21"/>
        <v>14</v>
      </c>
      <c r="AQ13" s="8">
        <f t="shared" si="1"/>
        <v>-0.75</v>
      </c>
      <c r="AR13" s="8">
        <f t="shared" si="22"/>
        <v>-1</v>
      </c>
      <c r="AS13" s="8">
        <f t="shared" si="2"/>
        <v>0</v>
      </c>
      <c r="AT13" s="8">
        <f t="shared" si="3"/>
        <v>0.33333333333333331</v>
      </c>
      <c r="AU13" s="9">
        <v>12</v>
      </c>
      <c r="AV13" s="9">
        <v>8</v>
      </c>
      <c r="AW13" s="9">
        <v>150</v>
      </c>
      <c r="AX13" s="9">
        <v>30</v>
      </c>
      <c r="AY13" s="9">
        <v>60</v>
      </c>
      <c r="AZ13" s="9">
        <v>30</v>
      </c>
      <c r="BA13" s="9">
        <v>45</v>
      </c>
      <c r="BB13" s="9">
        <v>45</v>
      </c>
      <c r="BC13" s="13">
        <v>87.494915254000006</v>
      </c>
      <c r="BD13" s="9">
        <v>14.505555555999999</v>
      </c>
      <c r="BE13" s="9">
        <v>-28.455555560000001</v>
      </c>
      <c r="BF13" s="9">
        <v>6.2888888888999999</v>
      </c>
      <c r="BG13" s="9">
        <v>-49.25</v>
      </c>
      <c r="BH13" s="9">
        <v>-6.1124999999999998</v>
      </c>
      <c r="BI13" s="9">
        <v>3.3125</v>
      </c>
      <c r="BJ13" s="9">
        <v>1.9125000000000001</v>
      </c>
      <c r="BK13" s="9">
        <v>-4.55</v>
      </c>
      <c r="BL13" s="9">
        <v>14.6</v>
      </c>
      <c r="BM13" s="9">
        <v>-6.125</v>
      </c>
      <c r="BN13" s="9">
        <v>-4.8274011300000002</v>
      </c>
      <c r="BO13" s="9">
        <v>4.8225988701000002</v>
      </c>
      <c r="BP13" s="9">
        <v>0.92259887009999997</v>
      </c>
      <c r="BQ13" s="9">
        <v>15.67259887</v>
      </c>
      <c r="BR13" s="7">
        <v>217.38305084999999</v>
      </c>
      <c r="BS13">
        <v>34.122222221999998</v>
      </c>
      <c r="BT13">
        <v>-62.211111109999997</v>
      </c>
      <c r="BU13">
        <v>12.2</v>
      </c>
      <c r="BV13">
        <v>-104.9611111</v>
      </c>
      <c r="BW13">
        <v>-16.7</v>
      </c>
      <c r="BX13">
        <v>8.9875000000000007</v>
      </c>
      <c r="BY13">
        <v>1.5375000000000001</v>
      </c>
      <c r="BZ13">
        <v>-17.7</v>
      </c>
      <c r="CA13">
        <v>35.774999999999999</v>
      </c>
      <c r="CB13">
        <v>-20.737500000000001</v>
      </c>
      <c r="CC13">
        <v>-6.3468926550000004</v>
      </c>
      <c r="CD13">
        <v>13.253107345</v>
      </c>
      <c r="CE13">
        <v>1.2531073446000001</v>
      </c>
      <c r="CF13">
        <v>28.403107344999999</v>
      </c>
      <c r="CG13" s="13">
        <v>382.35593219999998</v>
      </c>
      <c r="CH13" s="9">
        <v>85.55</v>
      </c>
      <c r="CI13" s="9">
        <v>-115.93888889999999</v>
      </c>
      <c r="CJ13" s="9">
        <v>26</v>
      </c>
      <c r="CK13" s="9">
        <v>-213.82777780000001</v>
      </c>
      <c r="CL13" s="9">
        <v>-28.037500000000001</v>
      </c>
      <c r="CM13" s="9">
        <v>15.425000000000001</v>
      </c>
      <c r="CN13" s="9">
        <v>0.5</v>
      </c>
      <c r="CO13" s="9">
        <v>-52.487499999999997</v>
      </c>
      <c r="CP13" s="9">
        <v>67.037499999999994</v>
      </c>
      <c r="CQ13" s="9">
        <v>-43.6</v>
      </c>
      <c r="CR13" s="9">
        <v>-6.3652542370000003</v>
      </c>
      <c r="CS13" s="9">
        <v>27.834745763000001</v>
      </c>
      <c r="CT13" s="9">
        <v>5.1847457627000004</v>
      </c>
      <c r="CU13" s="9">
        <v>63.434745763000002</v>
      </c>
      <c r="CV13" s="13">
        <v>12.829813559</v>
      </c>
      <c r="CW13" s="9">
        <v>-3.4458888889999999</v>
      </c>
      <c r="CX13" s="9">
        <v>6.0168888888999996</v>
      </c>
      <c r="CY13" s="9">
        <v>0.49877777779999999</v>
      </c>
      <c r="CZ13" s="9">
        <v>11.765166667000001</v>
      </c>
      <c r="DA13" s="9">
        <v>-0.58956249999999999</v>
      </c>
      <c r="DB13" s="9">
        <v>-0.51981250000000001</v>
      </c>
      <c r="DC13" s="9">
        <v>3.2437500000000001E-2</v>
      </c>
      <c r="DD13" s="9">
        <v>-2.4668125000000001</v>
      </c>
      <c r="DE13" s="9">
        <v>2.8744375</v>
      </c>
      <c r="DF13" s="9">
        <v>1.8526875</v>
      </c>
      <c r="DG13" s="9">
        <v>1.8307175141000001</v>
      </c>
      <c r="DH13" s="9">
        <v>9.0717514099999993E-2</v>
      </c>
      <c r="DI13" s="9">
        <v>-0.31928248599999998</v>
      </c>
      <c r="DJ13" s="9">
        <v>2.9382175141000002</v>
      </c>
    </row>
    <row r="14" spans="1:114" x14ac:dyDescent="0.15">
      <c r="A14" s="9" t="s">
        <v>124</v>
      </c>
      <c r="B14" s="9">
        <f>UI!F24</f>
        <v>60</v>
      </c>
      <c r="S14" s="9" t="s">
        <v>41</v>
      </c>
      <c r="T14" s="9" t="s">
        <v>92</v>
      </c>
      <c r="U14" s="9">
        <v>6</v>
      </c>
      <c r="V14" s="2">
        <v>75</v>
      </c>
      <c r="W14" s="9">
        <v>9.5000000000000001E-2</v>
      </c>
      <c r="X14" s="9">
        <v>0.49869999999999998</v>
      </c>
      <c r="Y14" s="9">
        <f t="shared" si="4"/>
        <v>0.73196048098660305</v>
      </c>
      <c r="Z14" s="9">
        <f t="shared" si="5"/>
        <v>70</v>
      </c>
      <c r="AA14" s="8">
        <f t="shared" si="6"/>
        <v>60</v>
      </c>
      <c r="AB14" s="8" t="b">
        <f t="shared" si="7"/>
        <v>0</v>
      </c>
      <c r="AC14" s="21" t="str">
        <f t="shared" si="8"/>
        <v>NO</v>
      </c>
      <c r="AD14" s="21" t="str">
        <f t="shared" si="9"/>
        <v>NO</v>
      </c>
      <c r="AE14" s="8" t="str">
        <f t="shared" si="10"/>
        <v>FINE</v>
      </c>
      <c r="AF14" s="8">
        <f t="shared" si="11"/>
        <v>2</v>
      </c>
      <c r="AG14" s="8">
        <f t="shared" si="12"/>
        <v>2</v>
      </c>
      <c r="AH14" s="8">
        <f t="shared" si="13"/>
        <v>2</v>
      </c>
      <c r="AI14" s="21">
        <f t="shared" si="14"/>
        <v>70</v>
      </c>
      <c r="AJ14" s="21">
        <f t="shared" si="15"/>
        <v>203</v>
      </c>
      <c r="AK14" s="21">
        <f t="shared" si="16"/>
        <v>305</v>
      </c>
      <c r="AL14" s="21">
        <f t="shared" si="17"/>
        <v>18.600000000000001</v>
      </c>
      <c r="AM14" s="21">
        <f t="shared" si="18"/>
        <v>70</v>
      </c>
      <c r="AN14" s="21">
        <f t="shared" si="19"/>
        <v>203</v>
      </c>
      <c r="AO14" s="21">
        <f t="shared" si="20"/>
        <v>305</v>
      </c>
      <c r="AP14" s="21">
        <f t="shared" si="21"/>
        <v>18.600000000000001</v>
      </c>
      <c r="AQ14" s="8">
        <f t="shared" si="1"/>
        <v>-0.75</v>
      </c>
      <c r="AR14" s="8">
        <f t="shared" si="22"/>
        <v>-1</v>
      </c>
      <c r="AS14" s="8">
        <f t="shared" si="2"/>
        <v>0</v>
      </c>
      <c r="AT14" s="8">
        <f t="shared" si="3"/>
        <v>0.66666666666666663</v>
      </c>
      <c r="AU14" s="9">
        <v>12</v>
      </c>
      <c r="AV14" s="9">
        <v>8</v>
      </c>
      <c r="AW14" s="9">
        <v>150</v>
      </c>
      <c r="AX14" s="9">
        <v>30</v>
      </c>
      <c r="AY14" s="9">
        <v>60</v>
      </c>
      <c r="AZ14" s="9">
        <v>30</v>
      </c>
      <c r="BA14" s="9">
        <v>45</v>
      </c>
      <c r="BB14" s="9">
        <v>45</v>
      </c>
      <c r="BC14" s="13">
        <v>87.494915254000006</v>
      </c>
      <c r="BD14" s="9">
        <v>14.505555555999999</v>
      </c>
      <c r="BE14" s="9">
        <v>-28.455555560000001</v>
      </c>
      <c r="BF14" s="9">
        <v>6.2888888888999999</v>
      </c>
      <c r="BG14" s="9">
        <v>-49.25</v>
      </c>
      <c r="BH14" s="9">
        <v>-6.1124999999999998</v>
      </c>
      <c r="BI14" s="9">
        <v>3.3125</v>
      </c>
      <c r="BJ14" s="9">
        <v>1.9125000000000001</v>
      </c>
      <c r="BK14" s="9">
        <v>-4.55</v>
      </c>
      <c r="BL14" s="9">
        <v>14.6</v>
      </c>
      <c r="BM14" s="9">
        <v>-6.125</v>
      </c>
      <c r="BN14" s="9">
        <v>-4.8274011300000002</v>
      </c>
      <c r="BO14" s="9">
        <v>4.8225988701000002</v>
      </c>
      <c r="BP14" s="9">
        <v>0.92259887009999997</v>
      </c>
      <c r="BQ14" s="9">
        <v>15.67259887</v>
      </c>
      <c r="BR14" s="7">
        <v>217.38305084999999</v>
      </c>
      <c r="BS14">
        <v>34.122222221999998</v>
      </c>
      <c r="BT14">
        <v>-62.211111109999997</v>
      </c>
      <c r="BU14">
        <v>12.2</v>
      </c>
      <c r="BV14">
        <v>-104.9611111</v>
      </c>
      <c r="BW14">
        <v>-16.7</v>
      </c>
      <c r="BX14">
        <v>8.9875000000000007</v>
      </c>
      <c r="BY14">
        <v>1.5375000000000001</v>
      </c>
      <c r="BZ14">
        <v>-17.7</v>
      </c>
      <c r="CA14">
        <v>35.774999999999999</v>
      </c>
      <c r="CB14">
        <v>-20.737500000000001</v>
      </c>
      <c r="CC14">
        <v>-6.3468926550000004</v>
      </c>
      <c r="CD14">
        <v>13.253107345</v>
      </c>
      <c r="CE14">
        <v>1.2531073446000001</v>
      </c>
      <c r="CF14">
        <v>28.403107344999999</v>
      </c>
      <c r="CG14" s="13">
        <v>382.35593219999998</v>
      </c>
      <c r="CH14" s="9">
        <v>85.55</v>
      </c>
      <c r="CI14" s="9">
        <v>-115.93888889999999</v>
      </c>
      <c r="CJ14" s="9">
        <v>26</v>
      </c>
      <c r="CK14" s="9">
        <v>-213.82777780000001</v>
      </c>
      <c r="CL14" s="9">
        <v>-28.037500000000001</v>
      </c>
      <c r="CM14" s="9">
        <v>15.425000000000001</v>
      </c>
      <c r="CN14" s="9">
        <v>0.5</v>
      </c>
      <c r="CO14" s="9">
        <v>-52.487499999999997</v>
      </c>
      <c r="CP14" s="9">
        <v>67.037499999999994</v>
      </c>
      <c r="CQ14" s="9">
        <v>-43.6</v>
      </c>
      <c r="CR14" s="9">
        <v>-6.3652542370000003</v>
      </c>
      <c r="CS14" s="9">
        <v>27.834745763000001</v>
      </c>
      <c r="CT14" s="9">
        <v>5.1847457627000004</v>
      </c>
      <c r="CU14" s="9">
        <v>63.434745763000002</v>
      </c>
      <c r="CV14" s="13">
        <v>12.829813559</v>
      </c>
      <c r="CW14" s="9">
        <v>-3.4458888889999999</v>
      </c>
      <c r="CX14" s="9">
        <v>6.0168888888999996</v>
      </c>
      <c r="CY14" s="9">
        <v>0.49877777779999999</v>
      </c>
      <c r="CZ14" s="9">
        <v>11.765166667000001</v>
      </c>
      <c r="DA14" s="9">
        <v>-0.58956249999999999</v>
      </c>
      <c r="DB14" s="9">
        <v>-0.51981250000000001</v>
      </c>
      <c r="DC14" s="9">
        <v>3.2437500000000001E-2</v>
      </c>
      <c r="DD14" s="9">
        <v>-2.4668125000000001</v>
      </c>
      <c r="DE14" s="9">
        <v>2.8744375</v>
      </c>
      <c r="DF14" s="9">
        <v>1.8526875</v>
      </c>
      <c r="DG14" s="9">
        <v>1.8307175141000001</v>
      </c>
      <c r="DH14" s="9">
        <v>9.0717514099999993E-2</v>
      </c>
      <c r="DI14" s="9">
        <v>-0.31928248599999998</v>
      </c>
      <c r="DJ14" s="9">
        <v>2.9382175141000002</v>
      </c>
    </row>
    <row r="15" spans="1:114" x14ac:dyDescent="0.15">
      <c r="S15" s="9" t="s">
        <v>41</v>
      </c>
      <c r="T15" s="9" t="s">
        <v>92</v>
      </c>
      <c r="U15" s="9">
        <v>6</v>
      </c>
      <c r="V15" s="2">
        <v>90</v>
      </c>
      <c r="W15" s="9">
        <v>9.5000000000000001E-2</v>
      </c>
      <c r="X15" s="9">
        <v>0.49869999999999998</v>
      </c>
      <c r="Y15" s="9">
        <f t="shared" si="4"/>
        <v>0.73196048098660305</v>
      </c>
      <c r="Z15" s="9">
        <f t="shared" si="5"/>
        <v>70</v>
      </c>
      <c r="AA15" s="8">
        <f t="shared" si="6"/>
        <v>60</v>
      </c>
      <c r="AB15" s="8" t="b">
        <f t="shared" si="7"/>
        <v>0</v>
      </c>
      <c r="AC15" s="21" t="str">
        <f t="shared" si="8"/>
        <v>NO</v>
      </c>
      <c r="AD15" s="21" t="str">
        <f t="shared" si="9"/>
        <v>NO</v>
      </c>
      <c r="AE15" s="8" t="str">
        <f t="shared" si="10"/>
        <v>VERY FINE</v>
      </c>
      <c r="AF15" s="8">
        <f t="shared" si="11"/>
        <v>1</v>
      </c>
      <c r="AG15" s="8">
        <f t="shared" si="12"/>
        <v>1</v>
      </c>
      <c r="AH15" s="8">
        <f t="shared" si="13"/>
        <v>2</v>
      </c>
      <c r="AI15" s="21">
        <f t="shared" si="14"/>
        <v>58</v>
      </c>
      <c r="AJ15" s="21">
        <f t="shared" si="15"/>
        <v>188</v>
      </c>
      <c r="AK15" s="21">
        <f t="shared" si="16"/>
        <v>260</v>
      </c>
      <c r="AL15" s="21">
        <f t="shared" si="17"/>
        <v>23.8</v>
      </c>
      <c r="AM15" s="21">
        <f t="shared" si="18"/>
        <v>58</v>
      </c>
      <c r="AN15" s="21">
        <f t="shared" si="19"/>
        <v>188</v>
      </c>
      <c r="AO15" s="21">
        <f t="shared" si="20"/>
        <v>260</v>
      </c>
      <c r="AP15" s="21">
        <f t="shared" si="21"/>
        <v>23.8</v>
      </c>
      <c r="AQ15" s="8">
        <f t="shared" si="1"/>
        <v>-0.75</v>
      </c>
      <c r="AR15" s="8">
        <f t="shared" si="22"/>
        <v>-1</v>
      </c>
      <c r="AS15" s="8">
        <f t="shared" si="2"/>
        <v>0</v>
      </c>
      <c r="AT15" s="8">
        <f t="shared" si="3"/>
        <v>1</v>
      </c>
      <c r="AU15" s="9">
        <v>12</v>
      </c>
      <c r="AV15" s="9">
        <v>8</v>
      </c>
      <c r="AW15" s="9">
        <v>150</v>
      </c>
      <c r="AX15" s="9">
        <v>30</v>
      </c>
      <c r="AY15" s="9">
        <v>60</v>
      </c>
      <c r="AZ15" s="9">
        <v>30</v>
      </c>
      <c r="BA15" s="9">
        <v>45</v>
      </c>
      <c r="BB15" s="9">
        <v>45</v>
      </c>
      <c r="BC15" s="13">
        <v>87.494915254000006</v>
      </c>
      <c r="BD15" s="9">
        <v>14.505555555999999</v>
      </c>
      <c r="BE15" s="9">
        <v>-28.455555560000001</v>
      </c>
      <c r="BF15" s="9">
        <v>6.2888888888999999</v>
      </c>
      <c r="BG15" s="9">
        <v>-49.25</v>
      </c>
      <c r="BH15" s="9">
        <v>-6.1124999999999998</v>
      </c>
      <c r="BI15" s="9">
        <v>3.3125</v>
      </c>
      <c r="BJ15" s="9">
        <v>1.9125000000000001</v>
      </c>
      <c r="BK15" s="9">
        <v>-4.55</v>
      </c>
      <c r="BL15" s="9">
        <v>14.6</v>
      </c>
      <c r="BM15" s="9">
        <v>-6.125</v>
      </c>
      <c r="BN15" s="9">
        <v>-4.8274011300000002</v>
      </c>
      <c r="BO15" s="9">
        <v>4.8225988701000002</v>
      </c>
      <c r="BP15" s="9">
        <v>0.92259887009999997</v>
      </c>
      <c r="BQ15" s="9">
        <v>15.67259887</v>
      </c>
      <c r="BR15" s="7">
        <v>217.38305084999999</v>
      </c>
      <c r="BS15">
        <v>34.122222221999998</v>
      </c>
      <c r="BT15">
        <v>-62.211111109999997</v>
      </c>
      <c r="BU15">
        <v>12.2</v>
      </c>
      <c r="BV15">
        <v>-104.9611111</v>
      </c>
      <c r="BW15">
        <v>-16.7</v>
      </c>
      <c r="BX15">
        <v>8.9875000000000007</v>
      </c>
      <c r="BY15">
        <v>1.5375000000000001</v>
      </c>
      <c r="BZ15">
        <v>-17.7</v>
      </c>
      <c r="CA15">
        <v>35.774999999999999</v>
      </c>
      <c r="CB15">
        <v>-20.737500000000001</v>
      </c>
      <c r="CC15">
        <v>-6.3468926550000004</v>
      </c>
      <c r="CD15">
        <v>13.253107345</v>
      </c>
      <c r="CE15">
        <v>1.2531073446000001</v>
      </c>
      <c r="CF15">
        <v>28.403107344999999</v>
      </c>
      <c r="CG15" s="13">
        <v>382.35593219999998</v>
      </c>
      <c r="CH15" s="9">
        <v>85.55</v>
      </c>
      <c r="CI15" s="9">
        <v>-115.93888889999999</v>
      </c>
      <c r="CJ15" s="9">
        <v>26</v>
      </c>
      <c r="CK15" s="9">
        <v>-213.82777780000001</v>
      </c>
      <c r="CL15" s="9">
        <v>-28.037500000000001</v>
      </c>
      <c r="CM15" s="9">
        <v>15.425000000000001</v>
      </c>
      <c r="CN15" s="9">
        <v>0.5</v>
      </c>
      <c r="CO15" s="9">
        <v>-52.487499999999997</v>
      </c>
      <c r="CP15" s="9">
        <v>67.037499999999994</v>
      </c>
      <c r="CQ15" s="9">
        <v>-43.6</v>
      </c>
      <c r="CR15" s="9">
        <v>-6.3652542370000003</v>
      </c>
      <c r="CS15" s="9">
        <v>27.834745763000001</v>
      </c>
      <c r="CT15" s="9">
        <v>5.1847457627000004</v>
      </c>
      <c r="CU15" s="9">
        <v>63.434745763000002</v>
      </c>
      <c r="CV15" s="13">
        <v>12.829813559</v>
      </c>
      <c r="CW15" s="9">
        <v>-3.4458888889999999</v>
      </c>
      <c r="CX15" s="9">
        <v>6.0168888888999996</v>
      </c>
      <c r="CY15" s="9">
        <v>0.49877777779999999</v>
      </c>
      <c r="CZ15" s="9">
        <v>11.765166667000001</v>
      </c>
      <c r="DA15" s="9">
        <v>-0.58956249999999999</v>
      </c>
      <c r="DB15" s="9">
        <v>-0.51981250000000001</v>
      </c>
      <c r="DC15" s="9">
        <v>3.2437500000000001E-2</v>
      </c>
      <c r="DD15" s="9">
        <v>-2.4668125000000001</v>
      </c>
      <c r="DE15" s="9">
        <v>2.8744375</v>
      </c>
      <c r="DF15" s="9">
        <v>1.8526875</v>
      </c>
      <c r="DG15" s="9">
        <v>1.8307175141000001</v>
      </c>
      <c r="DH15" s="9">
        <v>9.0717514099999993E-2</v>
      </c>
      <c r="DI15" s="9">
        <v>-0.31928248599999998</v>
      </c>
      <c r="DJ15" s="9">
        <v>2.9382175141000002</v>
      </c>
    </row>
    <row r="16" spans="1:114" x14ac:dyDescent="0.15">
      <c r="S16" s="9" t="s">
        <v>41</v>
      </c>
      <c r="T16" s="9" t="s">
        <v>92</v>
      </c>
      <c r="U16" s="9">
        <v>8</v>
      </c>
      <c r="V16" s="2">
        <v>0</v>
      </c>
      <c r="W16" s="9">
        <v>0.124635</v>
      </c>
      <c r="X16" s="9">
        <v>0.50334000000000001</v>
      </c>
      <c r="Y16" s="9">
        <f t="shared" si="4"/>
        <v>0.97871144821657308</v>
      </c>
      <c r="Z16" s="9">
        <f t="shared" si="5"/>
        <v>53</v>
      </c>
      <c r="AA16" s="8">
        <f t="shared" si="6"/>
        <v>60</v>
      </c>
      <c r="AB16" s="8" t="b">
        <f t="shared" si="7"/>
        <v>1</v>
      </c>
      <c r="AC16" s="21" t="str">
        <f t="shared" si="8"/>
        <v>YES</v>
      </c>
      <c r="AD16" s="21" t="str">
        <f t="shared" si="9"/>
        <v>YES</v>
      </c>
      <c r="AE16" s="8" t="str">
        <f t="shared" si="10"/>
        <v>COARSE</v>
      </c>
      <c r="AF16" s="8">
        <f t="shared" si="11"/>
        <v>4</v>
      </c>
      <c r="AG16" s="8">
        <f t="shared" si="12"/>
        <v>4</v>
      </c>
      <c r="AH16" s="8">
        <f t="shared" si="13"/>
        <v>4</v>
      </c>
      <c r="AI16" s="21">
        <f t="shared" si="14"/>
        <v>187</v>
      </c>
      <c r="AJ16" s="21">
        <f t="shared" si="15"/>
        <v>391</v>
      </c>
      <c r="AK16" s="21">
        <f t="shared" si="16"/>
        <v>786</v>
      </c>
      <c r="AL16" s="21">
        <f t="shared" si="17"/>
        <v>1.7000000000000002</v>
      </c>
      <c r="AM16" s="21">
        <f t="shared" si="18"/>
        <v>187</v>
      </c>
      <c r="AN16" s="21">
        <f t="shared" si="19"/>
        <v>391</v>
      </c>
      <c r="AO16" s="21">
        <f t="shared" si="20"/>
        <v>786</v>
      </c>
      <c r="AP16" s="21">
        <f t="shared" si="21"/>
        <v>1.7000000000000002</v>
      </c>
      <c r="AQ16" s="8">
        <f t="shared" si="1"/>
        <v>-0.5</v>
      </c>
      <c r="AR16" s="8">
        <f t="shared" si="22"/>
        <v>-1</v>
      </c>
      <c r="AS16" s="8">
        <f t="shared" si="2"/>
        <v>0</v>
      </c>
      <c r="AT16" s="8">
        <f t="shared" si="3"/>
        <v>-1</v>
      </c>
      <c r="AU16" s="9">
        <v>12</v>
      </c>
      <c r="AV16" s="9">
        <v>8</v>
      </c>
      <c r="AW16" s="9">
        <v>150</v>
      </c>
      <c r="AX16" s="9">
        <v>30</v>
      </c>
      <c r="AY16" s="9">
        <v>60</v>
      </c>
      <c r="AZ16" s="9">
        <v>30</v>
      </c>
      <c r="BA16" s="9">
        <v>45</v>
      </c>
      <c r="BB16" s="9">
        <v>45</v>
      </c>
      <c r="BC16" s="13">
        <v>87.494915254000006</v>
      </c>
      <c r="BD16" s="9">
        <v>14.505555555999999</v>
      </c>
      <c r="BE16" s="9">
        <v>-28.455555560000001</v>
      </c>
      <c r="BF16" s="9">
        <v>6.2888888888999999</v>
      </c>
      <c r="BG16" s="9">
        <v>-49.25</v>
      </c>
      <c r="BH16" s="9">
        <v>-6.1124999999999998</v>
      </c>
      <c r="BI16" s="9">
        <v>3.3125</v>
      </c>
      <c r="BJ16" s="9">
        <v>1.9125000000000001</v>
      </c>
      <c r="BK16" s="9">
        <v>-4.55</v>
      </c>
      <c r="BL16" s="9">
        <v>14.6</v>
      </c>
      <c r="BM16" s="9">
        <v>-6.125</v>
      </c>
      <c r="BN16" s="9">
        <v>-4.8274011300000002</v>
      </c>
      <c r="BO16" s="9">
        <v>4.8225988701000002</v>
      </c>
      <c r="BP16" s="9">
        <v>0.92259887009999997</v>
      </c>
      <c r="BQ16" s="9">
        <v>15.67259887</v>
      </c>
      <c r="BR16" s="7">
        <v>217.38305084999999</v>
      </c>
      <c r="BS16">
        <v>34.122222221999998</v>
      </c>
      <c r="BT16">
        <v>-62.211111109999997</v>
      </c>
      <c r="BU16">
        <v>12.2</v>
      </c>
      <c r="BV16">
        <v>-104.9611111</v>
      </c>
      <c r="BW16">
        <v>-16.7</v>
      </c>
      <c r="BX16">
        <v>8.9875000000000007</v>
      </c>
      <c r="BY16">
        <v>1.5375000000000001</v>
      </c>
      <c r="BZ16">
        <v>-17.7</v>
      </c>
      <c r="CA16">
        <v>35.774999999999999</v>
      </c>
      <c r="CB16">
        <v>-20.737500000000001</v>
      </c>
      <c r="CC16">
        <v>-6.3468926550000004</v>
      </c>
      <c r="CD16">
        <v>13.253107345</v>
      </c>
      <c r="CE16">
        <v>1.2531073446000001</v>
      </c>
      <c r="CF16">
        <v>28.403107344999999</v>
      </c>
      <c r="CG16" s="13">
        <v>382.35593219999998</v>
      </c>
      <c r="CH16" s="9">
        <v>85.55</v>
      </c>
      <c r="CI16" s="9">
        <v>-115.93888889999999</v>
      </c>
      <c r="CJ16" s="9">
        <v>26</v>
      </c>
      <c r="CK16" s="9">
        <v>-213.82777780000001</v>
      </c>
      <c r="CL16" s="9">
        <v>-28.037500000000001</v>
      </c>
      <c r="CM16" s="9">
        <v>15.425000000000001</v>
      </c>
      <c r="CN16" s="9">
        <v>0.5</v>
      </c>
      <c r="CO16" s="9">
        <v>-52.487499999999997</v>
      </c>
      <c r="CP16" s="9">
        <v>67.037499999999994</v>
      </c>
      <c r="CQ16" s="9">
        <v>-43.6</v>
      </c>
      <c r="CR16" s="9">
        <v>-6.3652542370000003</v>
      </c>
      <c r="CS16" s="9">
        <v>27.834745763000001</v>
      </c>
      <c r="CT16" s="9">
        <v>5.1847457627000004</v>
      </c>
      <c r="CU16" s="9">
        <v>63.434745763000002</v>
      </c>
      <c r="CV16" s="13">
        <v>12.829813559</v>
      </c>
      <c r="CW16" s="9">
        <v>-3.4458888889999999</v>
      </c>
      <c r="CX16" s="9">
        <v>6.0168888888999996</v>
      </c>
      <c r="CY16" s="9">
        <v>0.49877777779999999</v>
      </c>
      <c r="CZ16" s="9">
        <v>11.765166667000001</v>
      </c>
      <c r="DA16" s="9">
        <v>-0.58956249999999999</v>
      </c>
      <c r="DB16" s="9">
        <v>-0.51981250000000001</v>
      </c>
      <c r="DC16" s="9">
        <v>3.2437500000000001E-2</v>
      </c>
      <c r="DD16" s="9">
        <v>-2.4668125000000001</v>
      </c>
      <c r="DE16" s="9">
        <v>2.8744375</v>
      </c>
      <c r="DF16" s="9">
        <v>1.8526875</v>
      </c>
      <c r="DG16" s="9">
        <v>1.8307175141000001</v>
      </c>
      <c r="DH16" s="9">
        <v>9.0717514099999993E-2</v>
      </c>
      <c r="DI16" s="9">
        <v>-0.31928248599999998</v>
      </c>
      <c r="DJ16" s="9">
        <v>2.9382175141000002</v>
      </c>
    </row>
    <row r="17" spans="1:114" x14ac:dyDescent="0.15">
      <c r="S17" s="9" t="s">
        <v>41</v>
      </c>
      <c r="T17" s="9" t="s">
        <v>92</v>
      </c>
      <c r="U17" s="9">
        <v>8</v>
      </c>
      <c r="V17" s="2">
        <v>15</v>
      </c>
      <c r="W17" s="9">
        <v>0.124635</v>
      </c>
      <c r="X17" s="9">
        <v>0.50334000000000001</v>
      </c>
      <c r="Y17" s="9">
        <f t="shared" si="4"/>
        <v>0.97871144821657308</v>
      </c>
      <c r="Z17" s="9">
        <f t="shared" si="5"/>
        <v>53</v>
      </c>
      <c r="AA17" s="8">
        <f t="shared" si="6"/>
        <v>60</v>
      </c>
      <c r="AB17" s="8" t="b">
        <f t="shared" si="7"/>
        <v>0</v>
      </c>
      <c r="AC17" s="21" t="str">
        <f t="shared" si="8"/>
        <v>NO</v>
      </c>
      <c r="AD17" s="21" t="str">
        <f t="shared" si="9"/>
        <v>YES</v>
      </c>
      <c r="AE17" s="8" t="str">
        <f t="shared" si="10"/>
        <v>MEDIUM</v>
      </c>
      <c r="AF17" s="8">
        <f t="shared" si="11"/>
        <v>3</v>
      </c>
      <c r="AG17" s="8">
        <f t="shared" si="12"/>
        <v>3</v>
      </c>
      <c r="AH17" s="8">
        <f t="shared" si="13"/>
        <v>3</v>
      </c>
      <c r="AI17" s="21">
        <f t="shared" si="14"/>
        <v>158</v>
      </c>
      <c r="AJ17" s="21">
        <f t="shared" si="15"/>
        <v>343</v>
      </c>
      <c r="AK17" s="21">
        <f t="shared" si="16"/>
        <v>666</v>
      </c>
      <c r="AL17" s="21">
        <f t="shared" si="17"/>
        <v>3.4</v>
      </c>
      <c r="AM17" s="21">
        <f t="shared" si="18"/>
        <v>158</v>
      </c>
      <c r="AN17" s="21">
        <f t="shared" si="19"/>
        <v>343</v>
      </c>
      <c r="AO17" s="21">
        <f t="shared" si="20"/>
        <v>666</v>
      </c>
      <c r="AP17" s="21">
        <f t="shared" si="21"/>
        <v>3.4</v>
      </c>
      <c r="AQ17" s="8">
        <f t="shared" si="1"/>
        <v>-0.5</v>
      </c>
      <c r="AR17" s="8">
        <f t="shared" ref="AR17:AR50" si="23">($B$3-AW17)/AX17</f>
        <v>-1</v>
      </c>
      <c r="AS17" s="8">
        <f t="shared" si="2"/>
        <v>0</v>
      </c>
      <c r="AT17" s="8">
        <f t="shared" si="3"/>
        <v>-0.66666666666666663</v>
      </c>
      <c r="AU17" s="9">
        <v>12</v>
      </c>
      <c r="AV17" s="9">
        <v>8</v>
      </c>
      <c r="AW17" s="9">
        <v>150</v>
      </c>
      <c r="AX17" s="9">
        <v>30</v>
      </c>
      <c r="AY17" s="9">
        <v>60</v>
      </c>
      <c r="AZ17" s="9">
        <v>30</v>
      </c>
      <c r="BA17" s="9">
        <v>45</v>
      </c>
      <c r="BB17" s="9">
        <v>45</v>
      </c>
      <c r="BC17" s="13">
        <v>87.494915254000006</v>
      </c>
      <c r="BD17" s="9">
        <v>14.505555555999999</v>
      </c>
      <c r="BE17" s="9">
        <v>-28.455555560000001</v>
      </c>
      <c r="BF17" s="9">
        <v>6.2888888888999999</v>
      </c>
      <c r="BG17" s="9">
        <v>-49.25</v>
      </c>
      <c r="BH17" s="9">
        <v>-6.1124999999999998</v>
      </c>
      <c r="BI17" s="9">
        <v>3.3125</v>
      </c>
      <c r="BJ17" s="9">
        <v>1.9125000000000001</v>
      </c>
      <c r="BK17" s="9">
        <v>-4.55</v>
      </c>
      <c r="BL17" s="9">
        <v>14.6</v>
      </c>
      <c r="BM17" s="9">
        <v>-6.125</v>
      </c>
      <c r="BN17" s="9">
        <v>-4.8274011300000002</v>
      </c>
      <c r="BO17" s="9">
        <v>4.8225988701000002</v>
      </c>
      <c r="BP17" s="9">
        <v>0.92259887009999997</v>
      </c>
      <c r="BQ17" s="9">
        <v>15.67259887</v>
      </c>
      <c r="BR17" s="7">
        <v>217.38305084999999</v>
      </c>
      <c r="BS17">
        <v>34.122222221999998</v>
      </c>
      <c r="BT17">
        <v>-62.211111109999997</v>
      </c>
      <c r="BU17">
        <v>12.2</v>
      </c>
      <c r="BV17">
        <v>-104.9611111</v>
      </c>
      <c r="BW17">
        <v>-16.7</v>
      </c>
      <c r="BX17">
        <v>8.9875000000000007</v>
      </c>
      <c r="BY17">
        <v>1.5375000000000001</v>
      </c>
      <c r="BZ17">
        <v>-17.7</v>
      </c>
      <c r="CA17">
        <v>35.774999999999999</v>
      </c>
      <c r="CB17">
        <v>-20.737500000000001</v>
      </c>
      <c r="CC17">
        <v>-6.3468926550000004</v>
      </c>
      <c r="CD17">
        <v>13.253107345</v>
      </c>
      <c r="CE17">
        <v>1.2531073446000001</v>
      </c>
      <c r="CF17">
        <v>28.403107344999999</v>
      </c>
      <c r="CG17" s="13">
        <v>382.35593219999998</v>
      </c>
      <c r="CH17" s="9">
        <v>85.55</v>
      </c>
      <c r="CI17" s="9">
        <v>-115.93888889999999</v>
      </c>
      <c r="CJ17" s="9">
        <v>26</v>
      </c>
      <c r="CK17" s="9">
        <v>-213.82777780000001</v>
      </c>
      <c r="CL17" s="9">
        <v>-28.037500000000001</v>
      </c>
      <c r="CM17" s="9">
        <v>15.425000000000001</v>
      </c>
      <c r="CN17" s="9">
        <v>0.5</v>
      </c>
      <c r="CO17" s="9">
        <v>-52.487499999999997</v>
      </c>
      <c r="CP17" s="9">
        <v>67.037499999999994</v>
      </c>
      <c r="CQ17" s="9">
        <v>-43.6</v>
      </c>
      <c r="CR17" s="9">
        <v>-6.3652542370000003</v>
      </c>
      <c r="CS17" s="9">
        <v>27.834745763000001</v>
      </c>
      <c r="CT17" s="9">
        <v>5.1847457627000004</v>
      </c>
      <c r="CU17" s="9">
        <v>63.434745763000002</v>
      </c>
      <c r="CV17" s="13">
        <v>12.829813559</v>
      </c>
      <c r="CW17" s="9">
        <v>-3.4458888889999999</v>
      </c>
      <c r="CX17" s="9">
        <v>6.0168888888999996</v>
      </c>
      <c r="CY17" s="9">
        <v>0.49877777779999999</v>
      </c>
      <c r="CZ17" s="9">
        <v>11.765166667000001</v>
      </c>
      <c r="DA17" s="9">
        <v>-0.58956249999999999</v>
      </c>
      <c r="DB17" s="9">
        <v>-0.51981250000000001</v>
      </c>
      <c r="DC17" s="9">
        <v>3.2437500000000001E-2</v>
      </c>
      <c r="DD17" s="9">
        <v>-2.4668125000000001</v>
      </c>
      <c r="DE17" s="9">
        <v>2.8744375</v>
      </c>
      <c r="DF17" s="9">
        <v>1.8526875</v>
      </c>
      <c r="DG17" s="9">
        <v>1.8307175141000001</v>
      </c>
      <c r="DH17" s="9">
        <v>9.0717514099999993E-2</v>
      </c>
      <c r="DI17" s="9">
        <v>-0.31928248599999998</v>
      </c>
      <c r="DJ17" s="9">
        <v>2.9382175141000002</v>
      </c>
    </row>
    <row r="18" spans="1:114" x14ac:dyDescent="0.15">
      <c r="S18" s="9" t="s">
        <v>41</v>
      </c>
      <c r="T18" s="9" t="s">
        <v>92</v>
      </c>
      <c r="U18" s="9">
        <v>8</v>
      </c>
      <c r="V18" s="2">
        <v>30</v>
      </c>
      <c r="W18" s="9">
        <v>0.124635</v>
      </c>
      <c r="X18" s="9">
        <v>0.50334000000000001</v>
      </c>
      <c r="Y18" s="9">
        <f t="shared" si="4"/>
        <v>0.97871144821657308</v>
      </c>
      <c r="Z18" s="9">
        <f t="shared" si="5"/>
        <v>53</v>
      </c>
      <c r="AA18" s="8">
        <f t="shared" si="6"/>
        <v>60</v>
      </c>
      <c r="AB18" s="8" t="b">
        <f t="shared" si="7"/>
        <v>0</v>
      </c>
      <c r="AC18" s="21" t="str">
        <f t="shared" si="8"/>
        <v>NO</v>
      </c>
      <c r="AD18" s="21" t="str">
        <f t="shared" si="9"/>
        <v>YES</v>
      </c>
      <c r="AE18" s="8" t="str">
        <f t="shared" si="10"/>
        <v>MEDIUM</v>
      </c>
      <c r="AF18" s="8">
        <f t="shared" si="11"/>
        <v>3</v>
      </c>
      <c r="AG18" s="8">
        <f t="shared" si="12"/>
        <v>3</v>
      </c>
      <c r="AH18" s="8">
        <f t="shared" si="13"/>
        <v>3</v>
      </c>
      <c r="AI18" s="21">
        <f t="shared" si="14"/>
        <v>132</v>
      </c>
      <c r="AJ18" s="21">
        <f t="shared" si="15"/>
        <v>302</v>
      </c>
      <c r="AK18" s="21">
        <f t="shared" si="16"/>
        <v>560</v>
      </c>
      <c r="AL18" s="21">
        <f t="shared" si="17"/>
        <v>5.8</v>
      </c>
      <c r="AM18" s="21">
        <f t="shared" si="18"/>
        <v>132</v>
      </c>
      <c r="AN18" s="21">
        <f t="shared" si="19"/>
        <v>302</v>
      </c>
      <c r="AO18" s="21">
        <f t="shared" si="20"/>
        <v>560</v>
      </c>
      <c r="AP18" s="21">
        <f t="shared" si="21"/>
        <v>5.8</v>
      </c>
      <c r="AQ18" s="8">
        <f t="shared" si="1"/>
        <v>-0.5</v>
      </c>
      <c r="AR18" s="8">
        <f t="shared" si="23"/>
        <v>-1</v>
      </c>
      <c r="AS18" s="8">
        <f t="shared" si="2"/>
        <v>0</v>
      </c>
      <c r="AT18" s="8">
        <f t="shared" si="3"/>
        <v>-0.33333333333333331</v>
      </c>
      <c r="AU18" s="9">
        <v>12</v>
      </c>
      <c r="AV18" s="9">
        <v>8</v>
      </c>
      <c r="AW18" s="9">
        <v>150</v>
      </c>
      <c r="AX18" s="9">
        <v>30</v>
      </c>
      <c r="AY18" s="9">
        <v>60</v>
      </c>
      <c r="AZ18" s="9">
        <v>30</v>
      </c>
      <c r="BA18" s="9">
        <v>45</v>
      </c>
      <c r="BB18" s="9">
        <v>45</v>
      </c>
      <c r="BC18" s="13">
        <v>87.494915254000006</v>
      </c>
      <c r="BD18" s="9">
        <v>14.505555555999999</v>
      </c>
      <c r="BE18" s="9">
        <v>-28.455555560000001</v>
      </c>
      <c r="BF18" s="9">
        <v>6.2888888888999999</v>
      </c>
      <c r="BG18" s="9">
        <v>-49.25</v>
      </c>
      <c r="BH18" s="9">
        <v>-6.1124999999999998</v>
      </c>
      <c r="BI18" s="9">
        <v>3.3125</v>
      </c>
      <c r="BJ18" s="9">
        <v>1.9125000000000001</v>
      </c>
      <c r="BK18" s="9">
        <v>-4.55</v>
      </c>
      <c r="BL18" s="9">
        <v>14.6</v>
      </c>
      <c r="BM18" s="9">
        <v>-6.125</v>
      </c>
      <c r="BN18" s="9">
        <v>-4.8274011300000002</v>
      </c>
      <c r="BO18" s="9">
        <v>4.8225988701000002</v>
      </c>
      <c r="BP18" s="9">
        <v>0.92259887009999997</v>
      </c>
      <c r="BQ18" s="9">
        <v>15.67259887</v>
      </c>
      <c r="BR18" s="7">
        <v>217.38305084999999</v>
      </c>
      <c r="BS18">
        <v>34.122222221999998</v>
      </c>
      <c r="BT18">
        <v>-62.211111109999997</v>
      </c>
      <c r="BU18">
        <v>12.2</v>
      </c>
      <c r="BV18">
        <v>-104.9611111</v>
      </c>
      <c r="BW18">
        <v>-16.7</v>
      </c>
      <c r="BX18">
        <v>8.9875000000000007</v>
      </c>
      <c r="BY18">
        <v>1.5375000000000001</v>
      </c>
      <c r="BZ18">
        <v>-17.7</v>
      </c>
      <c r="CA18">
        <v>35.774999999999999</v>
      </c>
      <c r="CB18">
        <v>-20.737500000000001</v>
      </c>
      <c r="CC18">
        <v>-6.3468926550000004</v>
      </c>
      <c r="CD18">
        <v>13.253107345</v>
      </c>
      <c r="CE18">
        <v>1.2531073446000001</v>
      </c>
      <c r="CF18">
        <v>28.403107344999999</v>
      </c>
      <c r="CG18" s="13">
        <v>382.35593219999998</v>
      </c>
      <c r="CH18" s="9">
        <v>85.55</v>
      </c>
      <c r="CI18" s="9">
        <v>-115.93888889999999</v>
      </c>
      <c r="CJ18" s="9">
        <v>26</v>
      </c>
      <c r="CK18" s="9">
        <v>-213.82777780000001</v>
      </c>
      <c r="CL18" s="9">
        <v>-28.037500000000001</v>
      </c>
      <c r="CM18" s="9">
        <v>15.425000000000001</v>
      </c>
      <c r="CN18" s="9">
        <v>0.5</v>
      </c>
      <c r="CO18" s="9">
        <v>-52.487499999999997</v>
      </c>
      <c r="CP18" s="9">
        <v>67.037499999999994</v>
      </c>
      <c r="CQ18" s="9">
        <v>-43.6</v>
      </c>
      <c r="CR18" s="9">
        <v>-6.3652542370000003</v>
      </c>
      <c r="CS18" s="9">
        <v>27.834745763000001</v>
      </c>
      <c r="CT18" s="9">
        <v>5.1847457627000004</v>
      </c>
      <c r="CU18" s="9">
        <v>63.434745763000002</v>
      </c>
      <c r="CV18" s="13">
        <v>12.829813559</v>
      </c>
      <c r="CW18" s="9">
        <v>-3.4458888889999999</v>
      </c>
      <c r="CX18" s="9">
        <v>6.0168888888999996</v>
      </c>
      <c r="CY18" s="9">
        <v>0.49877777779999999</v>
      </c>
      <c r="CZ18" s="9">
        <v>11.765166667000001</v>
      </c>
      <c r="DA18" s="9">
        <v>-0.58956249999999999</v>
      </c>
      <c r="DB18" s="9">
        <v>-0.51981250000000001</v>
      </c>
      <c r="DC18" s="9">
        <v>3.2437500000000001E-2</v>
      </c>
      <c r="DD18" s="9">
        <v>-2.4668125000000001</v>
      </c>
      <c r="DE18" s="9">
        <v>2.8744375</v>
      </c>
      <c r="DF18" s="9">
        <v>1.8526875</v>
      </c>
      <c r="DG18" s="9">
        <v>1.8307175141000001</v>
      </c>
      <c r="DH18" s="9">
        <v>9.0717514099999993E-2</v>
      </c>
      <c r="DI18" s="9">
        <v>-0.31928248599999998</v>
      </c>
      <c r="DJ18" s="9">
        <v>2.9382175141000002</v>
      </c>
    </row>
    <row r="19" spans="1:114" x14ac:dyDescent="0.15">
      <c r="B19" s="9" t="s">
        <v>46</v>
      </c>
      <c r="C19" s="9" t="s">
        <v>3</v>
      </c>
      <c r="D19" s="9" t="s">
        <v>84</v>
      </c>
      <c r="E19" s="9" t="s">
        <v>127</v>
      </c>
      <c r="F19" s="9" t="s">
        <v>118</v>
      </c>
      <c r="G19" s="9" t="s">
        <v>0</v>
      </c>
      <c r="H19" s="9" t="s">
        <v>1</v>
      </c>
      <c r="I19" s="9" t="s">
        <v>2</v>
      </c>
      <c r="J19" s="9" t="s">
        <v>64</v>
      </c>
      <c r="K19" s="9" t="s">
        <v>12</v>
      </c>
      <c r="L19" s="9" t="s">
        <v>132</v>
      </c>
      <c r="S19" s="9" t="s">
        <v>41</v>
      </c>
      <c r="T19" s="9" t="s">
        <v>92</v>
      </c>
      <c r="U19" s="9">
        <v>8</v>
      </c>
      <c r="V19" s="2">
        <v>45</v>
      </c>
      <c r="W19" s="9">
        <v>0.124635</v>
      </c>
      <c r="X19" s="9">
        <v>0.50334000000000001</v>
      </c>
      <c r="Y19" s="9">
        <f t="shared" si="4"/>
        <v>0.97871144821657308</v>
      </c>
      <c r="Z19" s="9">
        <f t="shared" si="5"/>
        <v>53</v>
      </c>
      <c r="AA19" s="8">
        <f t="shared" si="6"/>
        <v>60</v>
      </c>
      <c r="AB19" s="8" t="b">
        <f t="shared" si="7"/>
        <v>0</v>
      </c>
      <c r="AC19" s="21" t="str">
        <f t="shared" si="8"/>
        <v>NO</v>
      </c>
      <c r="AD19" s="21" t="str">
        <f t="shared" si="9"/>
        <v>YES</v>
      </c>
      <c r="AE19" s="8" t="str">
        <f t="shared" si="10"/>
        <v>FINE</v>
      </c>
      <c r="AF19" s="8">
        <f t="shared" si="11"/>
        <v>2</v>
      </c>
      <c r="AG19" s="8">
        <f t="shared" si="12"/>
        <v>2</v>
      </c>
      <c r="AH19" s="8">
        <f t="shared" si="13"/>
        <v>3</v>
      </c>
      <c r="AI19" s="21">
        <f t="shared" si="14"/>
        <v>110</v>
      </c>
      <c r="AJ19" s="21">
        <f t="shared" si="15"/>
        <v>266</v>
      </c>
      <c r="AK19" s="21">
        <f t="shared" si="16"/>
        <v>468</v>
      </c>
      <c r="AL19" s="21">
        <f t="shared" si="17"/>
        <v>8.7999999999999989</v>
      </c>
      <c r="AM19" s="21">
        <f t="shared" si="18"/>
        <v>110</v>
      </c>
      <c r="AN19" s="21">
        <f t="shared" si="19"/>
        <v>266</v>
      </c>
      <c r="AO19" s="21">
        <f t="shared" si="20"/>
        <v>468</v>
      </c>
      <c r="AP19" s="21">
        <f t="shared" si="21"/>
        <v>8.7999999999999989</v>
      </c>
      <c r="AQ19" s="8">
        <f t="shared" si="1"/>
        <v>-0.5</v>
      </c>
      <c r="AR19" s="8">
        <f t="shared" si="23"/>
        <v>-1</v>
      </c>
      <c r="AS19" s="8">
        <f t="shared" si="2"/>
        <v>0</v>
      </c>
      <c r="AT19" s="8">
        <f t="shared" si="3"/>
        <v>0</v>
      </c>
      <c r="AU19" s="9">
        <v>12</v>
      </c>
      <c r="AV19" s="9">
        <v>8</v>
      </c>
      <c r="AW19" s="9">
        <v>150</v>
      </c>
      <c r="AX19" s="9">
        <v>30</v>
      </c>
      <c r="AY19" s="9">
        <v>60</v>
      </c>
      <c r="AZ19" s="9">
        <v>30</v>
      </c>
      <c r="BA19" s="9">
        <v>45</v>
      </c>
      <c r="BB19" s="9">
        <v>45</v>
      </c>
      <c r="BC19" s="13">
        <v>87.494915254000006</v>
      </c>
      <c r="BD19" s="9">
        <v>14.505555555999999</v>
      </c>
      <c r="BE19" s="9">
        <v>-28.455555560000001</v>
      </c>
      <c r="BF19" s="9">
        <v>6.2888888888999999</v>
      </c>
      <c r="BG19" s="9">
        <v>-49.25</v>
      </c>
      <c r="BH19" s="9">
        <v>-6.1124999999999998</v>
      </c>
      <c r="BI19" s="9">
        <v>3.3125</v>
      </c>
      <c r="BJ19" s="9">
        <v>1.9125000000000001</v>
      </c>
      <c r="BK19" s="9">
        <v>-4.55</v>
      </c>
      <c r="BL19" s="9">
        <v>14.6</v>
      </c>
      <c r="BM19" s="9">
        <v>-6.125</v>
      </c>
      <c r="BN19" s="9">
        <v>-4.8274011300000002</v>
      </c>
      <c r="BO19" s="9">
        <v>4.8225988701000002</v>
      </c>
      <c r="BP19" s="9">
        <v>0.92259887009999997</v>
      </c>
      <c r="BQ19" s="9">
        <v>15.67259887</v>
      </c>
      <c r="BR19" s="7">
        <v>217.38305084999999</v>
      </c>
      <c r="BS19">
        <v>34.122222221999998</v>
      </c>
      <c r="BT19">
        <v>-62.211111109999997</v>
      </c>
      <c r="BU19">
        <v>12.2</v>
      </c>
      <c r="BV19">
        <v>-104.9611111</v>
      </c>
      <c r="BW19">
        <v>-16.7</v>
      </c>
      <c r="BX19">
        <v>8.9875000000000007</v>
      </c>
      <c r="BY19">
        <v>1.5375000000000001</v>
      </c>
      <c r="BZ19">
        <v>-17.7</v>
      </c>
      <c r="CA19">
        <v>35.774999999999999</v>
      </c>
      <c r="CB19">
        <v>-20.737500000000001</v>
      </c>
      <c r="CC19">
        <v>-6.3468926550000004</v>
      </c>
      <c r="CD19">
        <v>13.253107345</v>
      </c>
      <c r="CE19">
        <v>1.2531073446000001</v>
      </c>
      <c r="CF19">
        <v>28.403107344999999</v>
      </c>
      <c r="CG19" s="13">
        <v>382.35593219999998</v>
      </c>
      <c r="CH19" s="9">
        <v>85.55</v>
      </c>
      <c r="CI19" s="9">
        <v>-115.93888889999999</v>
      </c>
      <c r="CJ19" s="9">
        <v>26</v>
      </c>
      <c r="CK19" s="9">
        <v>-213.82777780000001</v>
      </c>
      <c r="CL19" s="9">
        <v>-28.037500000000001</v>
      </c>
      <c r="CM19" s="9">
        <v>15.425000000000001</v>
      </c>
      <c r="CN19" s="9">
        <v>0.5</v>
      </c>
      <c r="CO19" s="9">
        <v>-52.487499999999997</v>
      </c>
      <c r="CP19" s="9">
        <v>67.037499999999994</v>
      </c>
      <c r="CQ19" s="9">
        <v>-43.6</v>
      </c>
      <c r="CR19" s="9">
        <v>-6.3652542370000003</v>
      </c>
      <c r="CS19" s="9">
        <v>27.834745763000001</v>
      </c>
      <c r="CT19" s="9">
        <v>5.1847457627000004</v>
      </c>
      <c r="CU19" s="9">
        <v>63.434745763000002</v>
      </c>
      <c r="CV19" s="13">
        <v>12.829813559</v>
      </c>
      <c r="CW19" s="9">
        <v>-3.4458888889999999</v>
      </c>
      <c r="CX19" s="9">
        <v>6.0168888888999996</v>
      </c>
      <c r="CY19" s="9">
        <v>0.49877777779999999</v>
      </c>
      <c r="CZ19" s="9">
        <v>11.765166667000001</v>
      </c>
      <c r="DA19" s="9">
        <v>-0.58956249999999999</v>
      </c>
      <c r="DB19" s="9">
        <v>-0.51981250000000001</v>
      </c>
      <c r="DC19" s="9">
        <v>3.2437500000000001E-2</v>
      </c>
      <c r="DD19" s="9">
        <v>-2.4668125000000001</v>
      </c>
      <c r="DE19" s="9">
        <v>2.8744375</v>
      </c>
      <c r="DF19" s="9">
        <v>1.8526875</v>
      </c>
      <c r="DG19" s="9">
        <v>1.8307175141000001</v>
      </c>
      <c r="DH19" s="9">
        <v>9.0717514099999993E-2</v>
      </c>
      <c r="DI19" s="9">
        <v>-0.31928248599999998</v>
      </c>
      <c r="DJ19" s="9">
        <v>2.9382175141000002</v>
      </c>
    </row>
    <row r="20" spans="1:114" x14ac:dyDescent="0.15">
      <c r="A20" s="9">
        <f t="array" ref="A20">SMALL(IF($AB$1:$AB$900=$D$7,ROW($AB$1:$AB$900)),ROW(1:1))</f>
        <v>16</v>
      </c>
      <c r="B20" s="9" t="str">
        <f t="array" ref="B20">IF(ISERROR(INDEX($S$2:$S$900,A20-1)),"",INDEX($S$2:$S$900,A20-1))</f>
        <v>CP11TT 20° Flat Fan</v>
      </c>
      <c r="C20" s="9">
        <f t="array" ref="C20">IF(ISERROR(INDEX($U$2:$U$900,A20-1)),"",INDEX($U$2:$U$900,A20-1))</f>
        <v>8</v>
      </c>
      <c r="D20" s="9">
        <f t="array" ref="D20">IF(ISERROR(INDEX($V$2:$V$900,A20-1)),"",INDEX($V$2:$V$900,A20-1))</f>
        <v>0</v>
      </c>
      <c r="E20" s="9">
        <f t="array" ref="E20">IF(ISERROR(INDEX($Z$2:$Z$900,A20-1)),"",INDEX($Z$2:$Z$900,A20-1))</f>
        <v>53</v>
      </c>
      <c r="F20" s="9">
        <f t="array" ref="F20">IF(ISERROR(INDEX($Y$2:$Y$900,A20-1)),"",INDEX($Y$2:$Y$900,A20-1))</f>
        <v>0.97871144821657308</v>
      </c>
      <c r="G20" s="9">
        <f t="array" ref="G20">IF(ISERROR(INDEX($AI$2:$AI$900,A20-1)),"",INDEX($AI$2:$AI$900,A20-1))</f>
        <v>187</v>
      </c>
      <c r="H20" s="9">
        <f t="array" ref="H20">IF(ISERROR(INDEX($AJ$2:$AJ$900,A20-1)),"",INDEX($AJ$2:$AJ$900,A20-1))</f>
        <v>391</v>
      </c>
      <c r="I20" s="9">
        <f t="array" ref="I20">IF(ISERROR(INDEX($AK$2:$AK$900,A20-1)),"",INDEX($AK$2:$AK$900,A20-1))</f>
        <v>786</v>
      </c>
      <c r="J20" s="9">
        <f t="array" ref="J20">IF(ISERROR(INDEX($AL$2:$AL$900,A20-1)),"",INDEX($AL$2:$AL$900,A20-1))</f>
        <v>1.7000000000000002</v>
      </c>
      <c r="K20" s="9" t="str">
        <f t="array" ref="K20">IF(ISERROR(INDEX($AE$2:$AE$900,A20-1)),"",INDEX($AE$2:$AE$900,A20-1))</f>
        <v>COARSE</v>
      </c>
      <c r="L20" s="9">
        <f>IF(ISERROR(ROUNDUP((I20-G20)/H20,1))," ",ROUNDUP((I20-G20)/H20,1))</f>
        <v>1.6</v>
      </c>
      <c r="S20" s="9" t="s">
        <v>41</v>
      </c>
      <c r="T20" s="9" t="s">
        <v>92</v>
      </c>
      <c r="U20" s="9">
        <v>8</v>
      </c>
      <c r="V20" s="2">
        <v>60</v>
      </c>
      <c r="W20" s="9">
        <v>0.124635</v>
      </c>
      <c r="X20" s="9">
        <v>0.50334000000000001</v>
      </c>
      <c r="Y20" s="9">
        <f t="shared" si="4"/>
        <v>0.97871144821657308</v>
      </c>
      <c r="Z20" s="9">
        <f t="shared" si="5"/>
        <v>53</v>
      </c>
      <c r="AA20" s="8">
        <f t="shared" si="6"/>
        <v>60</v>
      </c>
      <c r="AB20" s="8" t="b">
        <f t="shared" si="7"/>
        <v>0</v>
      </c>
      <c r="AC20" s="21" t="str">
        <f t="shared" si="8"/>
        <v>NO</v>
      </c>
      <c r="AD20" s="21" t="str">
        <f t="shared" si="9"/>
        <v>YES</v>
      </c>
      <c r="AE20" s="8" t="str">
        <f t="shared" si="10"/>
        <v>FINE</v>
      </c>
      <c r="AF20" s="8">
        <f t="shared" si="11"/>
        <v>2</v>
      </c>
      <c r="AG20" s="8">
        <f t="shared" si="12"/>
        <v>2</v>
      </c>
      <c r="AH20" s="8">
        <f t="shared" si="13"/>
        <v>2</v>
      </c>
      <c r="AI20" s="21">
        <f t="shared" si="14"/>
        <v>91</v>
      </c>
      <c r="AJ20" s="21">
        <f t="shared" si="15"/>
        <v>237</v>
      </c>
      <c r="AK20" s="21">
        <f t="shared" si="16"/>
        <v>390</v>
      </c>
      <c r="AL20" s="21">
        <f t="shared" si="17"/>
        <v>12.5</v>
      </c>
      <c r="AM20" s="21">
        <f t="shared" si="18"/>
        <v>91</v>
      </c>
      <c r="AN20" s="21">
        <f t="shared" si="19"/>
        <v>237</v>
      </c>
      <c r="AO20" s="21">
        <f t="shared" si="20"/>
        <v>390</v>
      </c>
      <c r="AP20" s="21">
        <f t="shared" si="21"/>
        <v>12.5</v>
      </c>
      <c r="AQ20" s="8">
        <f t="shared" si="1"/>
        <v>-0.5</v>
      </c>
      <c r="AR20" s="8">
        <f t="shared" si="23"/>
        <v>-1</v>
      </c>
      <c r="AS20" s="8">
        <f t="shared" si="2"/>
        <v>0</v>
      </c>
      <c r="AT20" s="8">
        <f t="shared" si="3"/>
        <v>0.33333333333333331</v>
      </c>
      <c r="AU20" s="9">
        <v>12</v>
      </c>
      <c r="AV20" s="9">
        <v>8</v>
      </c>
      <c r="AW20" s="9">
        <v>150</v>
      </c>
      <c r="AX20" s="9">
        <v>30</v>
      </c>
      <c r="AY20" s="9">
        <v>60</v>
      </c>
      <c r="AZ20" s="9">
        <v>30</v>
      </c>
      <c r="BA20" s="9">
        <v>45</v>
      </c>
      <c r="BB20" s="9">
        <v>45</v>
      </c>
      <c r="BC20" s="13">
        <v>87.494915254000006</v>
      </c>
      <c r="BD20" s="9">
        <v>14.505555555999999</v>
      </c>
      <c r="BE20" s="9">
        <v>-28.455555560000001</v>
      </c>
      <c r="BF20" s="9">
        <v>6.2888888888999999</v>
      </c>
      <c r="BG20" s="9">
        <v>-49.25</v>
      </c>
      <c r="BH20" s="9">
        <v>-6.1124999999999998</v>
      </c>
      <c r="BI20" s="9">
        <v>3.3125</v>
      </c>
      <c r="BJ20" s="9">
        <v>1.9125000000000001</v>
      </c>
      <c r="BK20" s="9">
        <v>-4.55</v>
      </c>
      <c r="BL20" s="9">
        <v>14.6</v>
      </c>
      <c r="BM20" s="9">
        <v>-6.125</v>
      </c>
      <c r="BN20" s="9">
        <v>-4.8274011300000002</v>
      </c>
      <c r="BO20" s="9">
        <v>4.8225988701000002</v>
      </c>
      <c r="BP20" s="9">
        <v>0.92259887009999997</v>
      </c>
      <c r="BQ20" s="9">
        <v>15.67259887</v>
      </c>
      <c r="BR20" s="7">
        <v>217.38305084999999</v>
      </c>
      <c r="BS20">
        <v>34.122222221999998</v>
      </c>
      <c r="BT20">
        <v>-62.211111109999997</v>
      </c>
      <c r="BU20">
        <v>12.2</v>
      </c>
      <c r="BV20">
        <v>-104.9611111</v>
      </c>
      <c r="BW20">
        <v>-16.7</v>
      </c>
      <c r="BX20">
        <v>8.9875000000000007</v>
      </c>
      <c r="BY20">
        <v>1.5375000000000001</v>
      </c>
      <c r="BZ20">
        <v>-17.7</v>
      </c>
      <c r="CA20">
        <v>35.774999999999999</v>
      </c>
      <c r="CB20">
        <v>-20.737500000000001</v>
      </c>
      <c r="CC20">
        <v>-6.3468926550000004</v>
      </c>
      <c r="CD20">
        <v>13.253107345</v>
      </c>
      <c r="CE20">
        <v>1.2531073446000001</v>
      </c>
      <c r="CF20">
        <v>28.403107344999999</v>
      </c>
      <c r="CG20" s="13">
        <v>382.35593219999998</v>
      </c>
      <c r="CH20" s="9">
        <v>85.55</v>
      </c>
      <c r="CI20" s="9">
        <v>-115.93888889999999</v>
      </c>
      <c r="CJ20" s="9">
        <v>26</v>
      </c>
      <c r="CK20" s="9">
        <v>-213.82777780000001</v>
      </c>
      <c r="CL20" s="9">
        <v>-28.037500000000001</v>
      </c>
      <c r="CM20" s="9">
        <v>15.425000000000001</v>
      </c>
      <c r="CN20" s="9">
        <v>0.5</v>
      </c>
      <c r="CO20" s="9">
        <v>-52.487499999999997</v>
      </c>
      <c r="CP20" s="9">
        <v>67.037499999999994</v>
      </c>
      <c r="CQ20" s="9">
        <v>-43.6</v>
      </c>
      <c r="CR20" s="9">
        <v>-6.3652542370000003</v>
      </c>
      <c r="CS20" s="9">
        <v>27.834745763000001</v>
      </c>
      <c r="CT20" s="9">
        <v>5.1847457627000004</v>
      </c>
      <c r="CU20" s="9">
        <v>63.434745763000002</v>
      </c>
      <c r="CV20" s="13">
        <v>12.829813559</v>
      </c>
      <c r="CW20" s="9">
        <v>-3.4458888889999999</v>
      </c>
      <c r="CX20" s="9">
        <v>6.0168888888999996</v>
      </c>
      <c r="CY20" s="9">
        <v>0.49877777779999999</v>
      </c>
      <c r="CZ20" s="9">
        <v>11.765166667000001</v>
      </c>
      <c r="DA20" s="9">
        <v>-0.58956249999999999</v>
      </c>
      <c r="DB20" s="9">
        <v>-0.51981250000000001</v>
      </c>
      <c r="DC20" s="9">
        <v>3.2437500000000001E-2</v>
      </c>
      <c r="DD20" s="9">
        <v>-2.4668125000000001</v>
      </c>
      <c r="DE20" s="9">
        <v>2.8744375</v>
      </c>
      <c r="DF20" s="9">
        <v>1.8526875</v>
      </c>
      <c r="DG20" s="9">
        <v>1.8307175141000001</v>
      </c>
      <c r="DH20" s="9">
        <v>9.0717514099999993E-2</v>
      </c>
      <c r="DI20" s="9">
        <v>-0.31928248599999998</v>
      </c>
      <c r="DJ20" s="9">
        <v>2.9382175141000002</v>
      </c>
    </row>
    <row r="21" spans="1:114" x14ac:dyDescent="0.15">
      <c r="A21" s="9">
        <f t="array" ref="A21">SMALL(IF($AB$1:$AB$900=$D$7,ROW($AB$1:$AB$900)),ROW(2:2))</f>
        <v>23</v>
      </c>
      <c r="B21" s="9" t="str">
        <f t="array" ref="B21">IF(ISERROR(INDEX($S$2:$S$900,A21-1)),"",INDEX($S$2:$S$900,A21-1))</f>
        <v>CP11TT 20° Flat Fan</v>
      </c>
      <c r="C21" s="9">
        <f t="array" ref="C21">IF(ISERROR(INDEX($U$2:$U$900,A21-1)),"",INDEX($U$2:$U$900,A21-1))</f>
        <v>10</v>
      </c>
      <c r="D21" s="9">
        <f t="array" ref="D21">IF(ISERROR(INDEX($V$2:$V$900,A21-1)),"",INDEX($V$2:$V$900,A21-1))</f>
        <v>0</v>
      </c>
      <c r="E21" s="9">
        <f t="array" ref="E21">IF(ISERROR(INDEX($Z$2:$Z$900,A21-1)),"",INDEX($Z$2:$Z$900,A21-1))</f>
        <v>41</v>
      </c>
      <c r="F21" s="9">
        <f t="array" ref="F21">IF(ISERROR(INDEX($Y$2:$Y$900,A21-1)),"",INDEX($Y$2:$Y$900,A21-1))</f>
        <v>1.2523551271066937</v>
      </c>
      <c r="G21" s="9">
        <f t="array" ref="G21">IF(ISERROR(INDEX($AI$2:$AI$900,A21-1)),"",INDEX($AI$2:$AI$900,A21-1))</f>
        <v>194</v>
      </c>
      <c r="H21" s="9">
        <f t="array" ref="H21">IF(ISERROR(INDEX($AJ$2:$AJ$900,A21-1)),"",INDEX($AJ$2:$AJ$900,A21-1))</f>
        <v>409</v>
      </c>
      <c r="I21" s="9">
        <f t="array" ref="I21">IF(ISERROR(INDEX($AK$2:$AK$900,A21-1)),"",INDEX($AK$2:$AK$900,A21-1))</f>
        <v>829</v>
      </c>
      <c r="J21" s="9">
        <f t="array" ref="J21">IF(ISERROR(INDEX($AL$2:$AL$900,A21-1)),"",INDEX($AL$2:$AL$900,A21-1))</f>
        <v>1.2000000000000002</v>
      </c>
      <c r="K21" s="9" t="str">
        <f t="array" ref="K21">IF(ISERROR(INDEX($AE$2:$AE$900,A21-1)),"",INDEX($AE$2:$AE$900,A21-1))</f>
        <v>COARSE</v>
      </c>
      <c r="L21" s="9">
        <f t="shared" ref="L21:L84" si="24">IF(ISERROR(ROUNDUP((I21-G21)/H21,1))," ",ROUNDUP((I21-G21)/H21,1))</f>
        <v>1.6</v>
      </c>
      <c r="S21" s="9" t="s">
        <v>41</v>
      </c>
      <c r="T21" s="9" t="s">
        <v>92</v>
      </c>
      <c r="U21" s="9">
        <v>8</v>
      </c>
      <c r="V21" s="2">
        <v>75</v>
      </c>
      <c r="W21" s="9">
        <v>0.124635</v>
      </c>
      <c r="X21" s="9">
        <v>0.50334000000000001</v>
      </c>
      <c r="Y21" s="9">
        <f t="shared" si="4"/>
        <v>0.97871144821657308</v>
      </c>
      <c r="Z21" s="9">
        <f t="shared" si="5"/>
        <v>53</v>
      </c>
      <c r="AA21" s="8">
        <f t="shared" si="6"/>
        <v>60</v>
      </c>
      <c r="AB21" s="8" t="b">
        <f t="shared" si="7"/>
        <v>0</v>
      </c>
      <c r="AC21" s="21" t="str">
        <f t="shared" si="8"/>
        <v>NO</v>
      </c>
      <c r="AD21" s="21" t="str">
        <f t="shared" si="9"/>
        <v>YES</v>
      </c>
      <c r="AE21" s="8" t="str">
        <f t="shared" si="10"/>
        <v>FINE</v>
      </c>
      <c r="AF21" s="8">
        <f t="shared" si="11"/>
        <v>2</v>
      </c>
      <c r="AG21" s="8">
        <f t="shared" si="12"/>
        <v>2</v>
      </c>
      <c r="AH21" s="8">
        <f t="shared" si="13"/>
        <v>2</v>
      </c>
      <c r="AI21" s="21">
        <f t="shared" si="14"/>
        <v>76</v>
      </c>
      <c r="AJ21" s="21">
        <f t="shared" si="15"/>
        <v>215</v>
      </c>
      <c r="AK21" s="21">
        <f t="shared" si="16"/>
        <v>327</v>
      </c>
      <c r="AL21" s="21">
        <f t="shared" si="17"/>
        <v>16.900000000000002</v>
      </c>
      <c r="AM21" s="21">
        <f t="shared" si="18"/>
        <v>76</v>
      </c>
      <c r="AN21" s="21">
        <f t="shared" si="19"/>
        <v>215</v>
      </c>
      <c r="AO21" s="21">
        <f t="shared" si="20"/>
        <v>327</v>
      </c>
      <c r="AP21" s="21">
        <f t="shared" si="21"/>
        <v>16.900000000000002</v>
      </c>
      <c r="AQ21" s="8">
        <f t="shared" si="1"/>
        <v>-0.5</v>
      </c>
      <c r="AR21" s="8">
        <f t="shared" si="23"/>
        <v>-1</v>
      </c>
      <c r="AS21" s="8">
        <f t="shared" si="2"/>
        <v>0</v>
      </c>
      <c r="AT21" s="8">
        <f t="shared" si="3"/>
        <v>0.66666666666666663</v>
      </c>
      <c r="AU21" s="9">
        <v>12</v>
      </c>
      <c r="AV21" s="9">
        <v>8</v>
      </c>
      <c r="AW21" s="9">
        <v>150</v>
      </c>
      <c r="AX21" s="9">
        <v>30</v>
      </c>
      <c r="AY21" s="9">
        <v>60</v>
      </c>
      <c r="AZ21" s="9">
        <v>30</v>
      </c>
      <c r="BA21" s="9">
        <v>45</v>
      </c>
      <c r="BB21" s="9">
        <v>45</v>
      </c>
      <c r="BC21" s="13">
        <v>87.494915254000006</v>
      </c>
      <c r="BD21" s="9">
        <v>14.505555555999999</v>
      </c>
      <c r="BE21" s="9">
        <v>-28.455555560000001</v>
      </c>
      <c r="BF21" s="9">
        <v>6.2888888888999999</v>
      </c>
      <c r="BG21" s="9">
        <v>-49.25</v>
      </c>
      <c r="BH21" s="9">
        <v>-6.1124999999999998</v>
      </c>
      <c r="BI21" s="9">
        <v>3.3125</v>
      </c>
      <c r="BJ21" s="9">
        <v>1.9125000000000001</v>
      </c>
      <c r="BK21" s="9">
        <v>-4.55</v>
      </c>
      <c r="BL21" s="9">
        <v>14.6</v>
      </c>
      <c r="BM21" s="9">
        <v>-6.125</v>
      </c>
      <c r="BN21" s="9">
        <v>-4.8274011300000002</v>
      </c>
      <c r="BO21" s="9">
        <v>4.8225988701000002</v>
      </c>
      <c r="BP21" s="9">
        <v>0.92259887009999997</v>
      </c>
      <c r="BQ21" s="9">
        <v>15.67259887</v>
      </c>
      <c r="BR21" s="7">
        <v>217.38305084999999</v>
      </c>
      <c r="BS21">
        <v>34.122222221999998</v>
      </c>
      <c r="BT21">
        <v>-62.211111109999997</v>
      </c>
      <c r="BU21">
        <v>12.2</v>
      </c>
      <c r="BV21">
        <v>-104.9611111</v>
      </c>
      <c r="BW21">
        <v>-16.7</v>
      </c>
      <c r="BX21">
        <v>8.9875000000000007</v>
      </c>
      <c r="BY21">
        <v>1.5375000000000001</v>
      </c>
      <c r="BZ21">
        <v>-17.7</v>
      </c>
      <c r="CA21">
        <v>35.774999999999999</v>
      </c>
      <c r="CB21">
        <v>-20.737500000000001</v>
      </c>
      <c r="CC21">
        <v>-6.3468926550000004</v>
      </c>
      <c r="CD21">
        <v>13.253107345</v>
      </c>
      <c r="CE21">
        <v>1.2531073446000001</v>
      </c>
      <c r="CF21">
        <v>28.403107344999999</v>
      </c>
      <c r="CG21" s="13">
        <v>382.35593219999998</v>
      </c>
      <c r="CH21" s="9">
        <v>85.55</v>
      </c>
      <c r="CI21" s="9">
        <v>-115.93888889999999</v>
      </c>
      <c r="CJ21" s="9">
        <v>26</v>
      </c>
      <c r="CK21" s="9">
        <v>-213.82777780000001</v>
      </c>
      <c r="CL21" s="9">
        <v>-28.037500000000001</v>
      </c>
      <c r="CM21" s="9">
        <v>15.425000000000001</v>
      </c>
      <c r="CN21" s="9">
        <v>0.5</v>
      </c>
      <c r="CO21" s="9">
        <v>-52.487499999999997</v>
      </c>
      <c r="CP21" s="9">
        <v>67.037499999999994</v>
      </c>
      <c r="CQ21" s="9">
        <v>-43.6</v>
      </c>
      <c r="CR21" s="9">
        <v>-6.3652542370000003</v>
      </c>
      <c r="CS21" s="9">
        <v>27.834745763000001</v>
      </c>
      <c r="CT21" s="9">
        <v>5.1847457627000004</v>
      </c>
      <c r="CU21" s="9">
        <v>63.434745763000002</v>
      </c>
      <c r="CV21" s="13">
        <v>12.829813559</v>
      </c>
      <c r="CW21" s="9">
        <v>-3.4458888889999999</v>
      </c>
      <c r="CX21" s="9">
        <v>6.0168888888999996</v>
      </c>
      <c r="CY21" s="9">
        <v>0.49877777779999999</v>
      </c>
      <c r="CZ21" s="9">
        <v>11.765166667000001</v>
      </c>
      <c r="DA21" s="9">
        <v>-0.58956249999999999</v>
      </c>
      <c r="DB21" s="9">
        <v>-0.51981250000000001</v>
      </c>
      <c r="DC21" s="9">
        <v>3.2437500000000001E-2</v>
      </c>
      <c r="DD21" s="9">
        <v>-2.4668125000000001</v>
      </c>
      <c r="DE21" s="9">
        <v>2.8744375</v>
      </c>
      <c r="DF21" s="9">
        <v>1.8526875</v>
      </c>
      <c r="DG21" s="9">
        <v>1.8307175141000001</v>
      </c>
      <c r="DH21" s="9">
        <v>9.0717514099999993E-2</v>
      </c>
      <c r="DI21" s="9">
        <v>-0.31928248599999998</v>
      </c>
      <c r="DJ21" s="9">
        <v>2.9382175141000002</v>
      </c>
    </row>
    <row r="22" spans="1:114" x14ac:dyDescent="0.15">
      <c r="A22" s="9">
        <f t="array" ref="A22">SMALL(IF($AB$1:$AB$900=$D$7,ROW($AB$1:$AB$900)),ROW(3:3))</f>
        <v>24</v>
      </c>
      <c r="B22" s="9" t="str">
        <f t="array" ref="B22">IF(ISERROR(INDEX($S$2:$S$900,A22-1)),"",INDEX($S$2:$S$900,A22-1))</f>
        <v>CP11TT 20° Flat Fan</v>
      </c>
      <c r="C22" s="9">
        <f t="array" ref="C22">IF(ISERROR(INDEX($U$2:$U$900,A22-1)),"",INDEX($U$2:$U$900,A22-1))</f>
        <v>10</v>
      </c>
      <c r="D22" s="9">
        <f t="array" ref="D22">IF(ISERROR(INDEX($V$2:$V$900,A22-1)),"",INDEX($V$2:$V$900,A22-1))</f>
        <v>15</v>
      </c>
      <c r="E22" s="9">
        <f t="array" ref="E22">IF(ISERROR(INDEX($Z$2:$Z$900,A22-1)),"",INDEX($Z$2:$Z$900,A22-1))</f>
        <v>41</v>
      </c>
      <c r="F22" s="9">
        <f t="array" ref="F22">IF(ISERROR(INDEX($Y$2:$Y$900,A22-1)),"",INDEX($Y$2:$Y$900,A22-1))</f>
        <v>1.2523551271066937</v>
      </c>
      <c r="G22" s="9">
        <f t="array" ref="G22">IF(ISERROR(INDEX($AI$2:$AI$900,A22-1)),"",INDEX($AI$2:$AI$900,A22-1))</f>
        <v>165</v>
      </c>
      <c r="H22" s="9">
        <f t="array" ref="H22">IF(ISERROR(INDEX($AJ$2:$AJ$900,A22-1)),"",INDEX($AJ$2:$AJ$900,A22-1))</f>
        <v>360</v>
      </c>
      <c r="I22" s="9">
        <f t="array" ref="I22">IF(ISERROR(INDEX($AK$2:$AK$900,A22-1)),"",INDEX($AK$2:$AK$900,A22-1))</f>
        <v>705</v>
      </c>
      <c r="J22" s="9">
        <f t="array" ref="J22">IF(ISERROR(INDEX($AL$2:$AL$900,A22-1)),"",INDEX($AL$2:$AL$900,A22-1))</f>
        <v>2.7</v>
      </c>
      <c r="K22" s="9" t="str">
        <f t="array" ref="K22">IF(ISERROR(INDEX($AE$2:$AE$900,A22-1)),"",INDEX($AE$2:$AE$900,A22-1))</f>
        <v>COARSE</v>
      </c>
      <c r="L22" s="9">
        <f t="shared" si="24"/>
        <v>1.5</v>
      </c>
      <c r="S22" s="9" t="s">
        <v>41</v>
      </c>
      <c r="T22" s="9" t="s">
        <v>92</v>
      </c>
      <c r="U22" s="9">
        <v>8</v>
      </c>
      <c r="V22" s="2">
        <v>90</v>
      </c>
      <c r="W22" s="9">
        <v>0.124635</v>
      </c>
      <c r="X22" s="9">
        <v>0.50334000000000001</v>
      </c>
      <c r="Y22" s="9">
        <f t="shared" si="4"/>
        <v>0.97871144821657308</v>
      </c>
      <c r="Z22" s="9">
        <f t="shared" si="5"/>
        <v>53</v>
      </c>
      <c r="AA22" s="8">
        <f t="shared" si="6"/>
        <v>60</v>
      </c>
      <c r="AB22" s="8" t="b">
        <f t="shared" si="7"/>
        <v>0</v>
      </c>
      <c r="AC22" s="21" t="str">
        <f t="shared" si="8"/>
        <v>NO</v>
      </c>
      <c r="AD22" s="21" t="str">
        <f t="shared" si="9"/>
        <v>YES</v>
      </c>
      <c r="AE22" s="8" t="str">
        <f t="shared" si="10"/>
        <v>FINE</v>
      </c>
      <c r="AF22" s="8">
        <f t="shared" si="11"/>
        <v>2</v>
      </c>
      <c r="AG22" s="8">
        <f t="shared" si="12"/>
        <v>2</v>
      </c>
      <c r="AH22" s="8">
        <f t="shared" si="13"/>
        <v>2</v>
      </c>
      <c r="AI22" s="21">
        <f t="shared" si="14"/>
        <v>64</v>
      </c>
      <c r="AJ22" s="21">
        <f t="shared" si="15"/>
        <v>199</v>
      </c>
      <c r="AK22" s="21">
        <f t="shared" si="16"/>
        <v>277</v>
      </c>
      <c r="AL22" s="21">
        <f t="shared" si="17"/>
        <v>21.900000000000002</v>
      </c>
      <c r="AM22" s="21">
        <f t="shared" si="18"/>
        <v>64</v>
      </c>
      <c r="AN22" s="21">
        <f t="shared" si="19"/>
        <v>199</v>
      </c>
      <c r="AO22" s="21">
        <f t="shared" si="20"/>
        <v>277</v>
      </c>
      <c r="AP22" s="21">
        <f t="shared" si="21"/>
        <v>21.900000000000002</v>
      </c>
      <c r="AQ22" s="8">
        <f t="shared" si="1"/>
        <v>-0.5</v>
      </c>
      <c r="AR22" s="8">
        <f t="shared" si="23"/>
        <v>-1</v>
      </c>
      <c r="AS22" s="8">
        <f t="shared" si="2"/>
        <v>0</v>
      </c>
      <c r="AT22" s="8">
        <f t="shared" si="3"/>
        <v>1</v>
      </c>
      <c r="AU22" s="9">
        <v>12</v>
      </c>
      <c r="AV22" s="9">
        <v>8</v>
      </c>
      <c r="AW22" s="9">
        <v>150</v>
      </c>
      <c r="AX22" s="9">
        <v>30</v>
      </c>
      <c r="AY22" s="9">
        <v>60</v>
      </c>
      <c r="AZ22" s="9">
        <v>30</v>
      </c>
      <c r="BA22" s="9">
        <v>45</v>
      </c>
      <c r="BB22" s="9">
        <v>45</v>
      </c>
      <c r="BC22" s="13">
        <v>87.494915254000006</v>
      </c>
      <c r="BD22" s="9">
        <v>14.505555555999999</v>
      </c>
      <c r="BE22" s="9">
        <v>-28.455555560000001</v>
      </c>
      <c r="BF22" s="9">
        <v>6.2888888888999999</v>
      </c>
      <c r="BG22" s="9">
        <v>-49.25</v>
      </c>
      <c r="BH22" s="9">
        <v>-6.1124999999999998</v>
      </c>
      <c r="BI22" s="9">
        <v>3.3125</v>
      </c>
      <c r="BJ22" s="9">
        <v>1.9125000000000001</v>
      </c>
      <c r="BK22" s="9">
        <v>-4.55</v>
      </c>
      <c r="BL22" s="9">
        <v>14.6</v>
      </c>
      <c r="BM22" s="9">
        <v>-6.125</v>
      </c>
      <c r="BN22" s="9">
        <v>-4.8274011300000002</v>
      </c>
      <c r="BO22" s="9">
        <v>4.8225988701000002</v>
      </c>
      <c r="BP22" s="9">
        <v>0.92259887009999997</v>
      </c>
      <c r="BQ22" s="9">
        <v>15.67259887</v>
      </c>
      <c r="BR22" s="7">
        <v>217.38305084999999</v>
      </c>
      <c r="BS22">
        <v>34.122222221999998</v>
      </c>
      <c r="BT22">
        <v>-62.211111109999997</v>
      </c>
      <c r="BU22">
        <v>12.2</v>
      </c>
      <c r="BV22">
        <v>-104.9611111</v>
      </c>
      <c r="BW22">
        <v>-16.7</v>
      </c>
      <c r="BX22">
        <v>8.9875000000000007</v>
      </c>
      <c r="BY22">
        <v>1.5375000000000001</v>
      </c>
      <c r="BZ22">
        <v>-17.7</v>
      </c>
      <c r="CA22">
        <v>35.774999999999999</v>
      </c>
      <c r="CB22">
        <v>-20.737500000000001</v>
      </c>
      <c r="CC22">
        <v>-6.3468926550000004</v>
      </c>
      <c r="CD22">
        <v>13.253107345</v>
      </c>
      <c r="CE22">
        <v>1.2531073446000001</v>
      </c>
      <c r="CF22">
        <v>28.403107344999999</v>
      </c>
      <c r="CG22" s="13">
        <v>382.35593219999998</v>
      </c>
      <c r="CH22" s="9">
        <v>85.55</v>
      </c>
      <c r="CI22" s="9">
        <v>-115.93888889999999</v>
      </c>
      <c r="CJ22" s="9">
        <v>26</v>
      </c>
      <c r="CK22" s="9">
        <v>-213.82777780000001</v>
      </c>
      <c r="CL22" s="9">
        <v>-28.037500000000001</v>
      </c>
      <c r="CM22" s="9">
        <v>15.425000000000001</v>
      </c>
      <c r="CN22" s="9">
        <v>0.5</v>
      </c>
      <c r="CO22" s="9">
        <v>-52.487499999999997</v>
      </c>
      <c r="CP22" s="9">
        <v>67.037499999999994</v>
      </c>
      <c r="CQ22" s="9">
        <v>-43.6</v>
      </c>
      <c r="CR22" s="9">
        <v>-6.3652542370000003</v>
      </c>
      <c r="CS22" s="9">
        <v>27.834745763000001</v>
      </c>
      <c r="CT22" s="9">
        <v>5.1847457627000004</v>
      </c>
      <c r="CU22" s="9">
        <v>63.434745763000002</v>
      </c>
      <c r="CV22" s="13">
        <v>12.829813559</v>
      </c>
      <c r="CW22" s="9">
        <v>-3.4458888889999999</v>
      </c>
      <c r="CX22" s="9">
        <v>6.0168888888999996</v>
      </c>
      <c r="CY22" s="9">
        <v>0.49877777779999999</v>
      </c>
      <c r="CZ22" s="9">
        <v>11.765166667000001</v>
      </c>
      <c r="DA22" s="9">
        <v>-0.58956249999999999</v>
      </c>
      <c r="DB22" s="9">
        <v>-0.51981250000000001</v>
      </c>
      <c r="DC22" s="9">
        <v>3.2437500000000001E-2</v>
      </c>
      <c r="DD22" s="9">
        <v>-2.4668125000000001</v>
      </c>
      <c r="DE22" s="9">
        <v>2.8744375</v>
      </c>
      <c r="DF22" s="9">
        <v>1.8526875</v>
      </c>
      <c r="DG22" s="9">
        <v>1.8307175141000001</v>
      </c>
      <c r="DH22" s="9">
        <v>9.0717514099999993E-2</v>
      </c>
      <c r="DI22" s="9">
        <v>-0.31928248599999998</v>
      </c>
      <c r="DJ22" s="9">
        <v>2.9382175141000002</v>
      </c>
    </row>
    <row r="23" spans="1:114" x14ac:dyDescent="0.15">
      <c r="A23" s="9">
        <f t="array" ref="A23">SMALL(IF($AB$1:$AB$900=$D$7,ROW($AB$1:$AB$900)),ROW(4:4))</f>
        <v>30</v>
      </c>
      <c r="B23" s="9" t="str">
        <f t="array" ref="B23">IF(ISERROR(INDEX($S$2:$S$900,A23-1)),"",INDEX($S$2:$S$900,A23-1))</f>
        <v>CP11TT 20° Flat Fan</v>
      </c>
      <c r="C23" s="9">
        <f t="array" ref="C23">IF(ISERROR(INDEX($U$2:$U$900,A23-1)),"",INDEX($U$2:$U$900,A23-1))</f>
        <v>12</v>
      </c>
      <c r="D23" s="9">
        <f t="array" ref="D23">IF(ISERROR(INDEX($V$2:$V$900,A23-1)),"",INDEX($V$2:$V$900,A23-1))</f>
        <v>0</v>
      </c>
      <c r="E23" s="9">
        <f t="array" ref="E23">IF(ISERROR(INDEX($Z$2:$Z$900,A23-1)),"",INDEX($Z$2:$Z$900,A23-1))</f>
        <v>34</v>
      </c>
      <c r="F23" s="9">
        <f t="array" ref="F23">IF(ISERROR(INDEX($Y$2:$Y$900,A23-1)),"",INDEX($Y$2:$Y$900,A23-1))</f>
        <v>1.501032292307888</v>
      </c>
      <c r="G23" s="9">
        <f t="array" ref="G23">IF(ISERROR(INDEX($AI$2:$AI$900,A23-1)),"",INDEX($AI$2:$AI$900,A23-1))</f>
        <v>201</v>
      </c>
      <c r="H23" s="9">
        <f t="array" ref="H23">IF(ISERROR(INDEX($AJ$2:$AJ$900,A23-1)),"",INDEX($AJ$2:$AJ$900,A23-1))</f>
        <v>427</v>
      </c>
      <c r="I23" s="9">
        <f t="array" ref="I23">IF(ISERROR(INDEX($AK$2:$AK$900,A23-1)),"",INDEX($AK$2:$AK$900,A23-1))</f>
        <v>871</v>
      </c>
      <c r="J23" s="9">
        <f t="array" ref="J23">IF(ISERROR(INDEX($AL$2:$AL$900,A23-1)),"",INDEX($AL$2:$AL$900,A23-1))</f>
        <v>1</v>
      </c>
      <c r="K23" s="9" t="str">
        <f t="array" ref="K23">IF(ISERROR(INDEX($AE$2:$AE$900,A23-1)),"",INDEX($AE$2:$AE$900,A23-1))</f>
        <v>COARSE</v>
      </c>
      <c r="L23" s="9">
        <f t="shared" si="24"/>
        <v>1.6</v>
      </c>
      <c r="S23" s="9" t="s">
        <v>41</v>
      </c>
      <c r="T23" s="9" t="s">
        <v>92</v>
      </c>
      <c r="U23" s="9">
        <v>10</v>
      </c>
      <c r="V23" s="2">
        <v>0</v>
      </c>
      <c r="W23" s="9">
        <v>0.14959</v>
      </c>
      <c r="X23" s="9">
        <v>0.51898</v>
      </c>
      <c r="Y23" s="9">
        <f t="shared" si="4"/>
        <v>1.2523551271066937</v>
      </c>
      <c r="Z23" s="9">
        <f t="shared" si="5"/>
        <v>41</v>
      </c>
      <c r="AA23" s="8">
        <f t="shared" si="6"/>
        <v>60</v>
      </c>
      <c r="AB23" s="8" t="b">
        <f t="shared" si="7"/>
        <v>1</v>
      </c>
      <c r="AC23" s="21" t="str">
        <f t="shared" si="8"/>
        <v>YES</v>
      </c>
      <c r="AD23" s="21" t="str">
        <f t="shared" si="9"/>
        <v>YES</v>
      </c>
      <c r="AE23" s="8" t="str">
        <f t="shared" si="10"/>
        <v>COARSE</v>
      </c>
      <c r="AF23" s="8">
        <f t="shared" si="11"/>
        <v>4</v>
      </c>
      <c r="AG23" s="8">
        <f t="shared" si="12"/>
        <v>5</v>
      </c>
      <c r="AH23" s="8">
        <f t="shared" si="13"/>
        <v>4</v>
      </c>
      <c r="AI23" s="21">
        <f t="shared" si="14"/>
        <v>194</v>
      </c>
      <c r="AJ23" s="21">
        <f t="shared" si="15"/>
        <v>409</v>
      </c>
      <c r="AK23" s="21">
        <f t="shared" si="16"/>
        <v>829</v>
      </c>
      <c r="AL23" s="21">
        <f t="shared" si="17"/>
        <v>1.2000000000000002</v>
      </c>
      <c r="AM23" s="21">
        <f t="shared" si="18"/>
        <v>194</v>
      </c>
      <c r="AN23" s="21">
        <f t="shared" si="19"/>
        <v>409</v>
      </c>
      <c r="AO23" s="21">
        <f t="shared" si="20"/>
        <v>829</v>
      </c>
      <c r="AP23" s="21">
        <f t="shared" si="21"/>
        <v>1.2000000000000002</v>
      </c>
      <c r="AQ23" s="8">
        <f t="shared" si="1"/>
        <v>-0.25</v>
      </c>
      <c r="AR23" s="8">
        <f t="shared" si="23"/>
        <v>-1</v>
      </c>
      <c r="AS23" s="8">
        <f t="shared" si="2"/>
        <v>0</v>
      </c>
      <c r="AT23" s="8">
        <f t="shared" si="3"/>
        <v>-1</v>
      </c>
      <c r="AU23" s="9">
        <v>12</v>
      </c>
      <c r="AV23" s="9">
        <v>8</v>
      </c>
      <c r="AW23" s="9">
        <v>150</v>
      </c>
      <c r="AX23" s="9">
        <v>30</v>
      </c>
      <c r="AY23" s="9">
        <v>60</v>
      </c>
      <c r="AZ23" s="9">
        <v>30</v>
      </c>
      <c r="BA23" s="9">
        <v>45</v>
      </c>
      <c r="BB23" s="9">
        <v>45</v>
      </c>
      <c r="BC23" s="13">
        <v>87.494915254000006</v>
      </c>
      <c r="BD23" s="9">
        <v>14.505555555999999</v>
      </c>
      <c r="BE23" s="9">
        <v>-28.455555560000001</v>
      </c>
      <c r="BF23" s="9">
        <v>6.2888888888999999</v>
      </c>
      <c r="BG23" s="9">
        <v>-49.25</v>
      </c>
      <c r="BH23" s="9">
        <v>-6.1124999999999998</v>
      </c>
      <c r="BI23" s="9">
        <v>3.3125</v>
      </c>
      <c r="BJ23" s="9">
        <v>1.9125000000000001</v>
      </c>
      <c r="BK23" s="9">
        <v>-4.55</v>
      </c>
      <c r="BL23" s="9">
        <v>14.6</v>
      </c>
      <c r="BM23" s="9">
        <v>-6.125</v>
      </c>
      <c r="BN23" s="9">
        <v>-4.8274011300000002</v>
      </c>
      <c r="BO23" s="9">
        <v>4.8225988701000002</v>
      </c>
      <c r="BP23" s="9">
        <v>0.92259887009999997</v>
      </c>
      <c r="BQ23" s="9">
        <v>15.67259887</v>
      </c>
      <c r="BR23" s="7">
        <v>217.38305084999999</v>
      </c>
      <c r="BS23">
        <v>34.122222221999998</v>
      </c>
      <c r="BT23">
        <v>-62.211111109999997</v>
      </c>
      <c r="BU23">
        <v>12.2</v>
      </c>
      <c r="BV23">
        <v>-104.9611111</v>
      </c>
      <c r="BW23">
        <v>-16.7</v>
      </c>
      <c r="BX23">
        <v>8.9875000000000007</v>
      </c>
      <c r="BY23">
        <v>1.5375000000000001</v>
      </c>
      <c r="BZ23">
        <v>-17.7</v>
      </c>
      <c r="CA23">
        <v>35.774999999999999</v>
      </c>
      <c r="CB23">
        <v>-20.737500000000001</v>
      </c>
      <c r="CC23">
        <v>-6.3468926550000004</v>
      </c>
      <c r="CD23">
        <v>13.253107345</v>
      </c>
      <c r="CE23">
        <v>1.2531073446000001</v>
      </c>
      <c r="CF23">
        <v>28.403107344999999</v>
      </c>
      <c r="CG23" s="13">
        <v>382.35593219999998</v>
      </c>
      <c r="CH23" s="9">
        <v>85.55</v>
      </c>
      <c r="CI23" s="9">
        <v>-115.93888889999999</v>
      </c>
      <c r="CJ23" s="9">
        <v>26</v>
      </c>
      <c r="CK23" s="9">
        <v>-213.82777780000001</v>
      </c>
      <c r="CL23" s="9">
        <v>-28.037500000000001</v>
      </c>
      <c r="CM23" s="9">
        <v>15.425000000000001</v>
      </c>
      <c r="CN23" s="9">
        <v>0.5</v>
      </c>
      <c r="CO23" s="9">
        <v>-52.487499999999997</v>
      </c>
      <c r="CP23" s="9">
        <v>67.037499999999994</v>
      </c>
      <c r="CQ23" s="9">
        <v>-43.6</v>
      </c>
      <c r="CR23" s="9">
        <v>-6.3652542370000003</v>
      </c>
      <c r="CS23" s="9">
        <v>27.834745763000001</v>
      </c>
      <c r="CT23" s="9">
        <v>5.1847457627000004</v>
      </c>
      <c r="CU23" s="9">
        <v>63.434745763000002</v>
      </c>
      <c r="CV23" s="13">
        <v>12.829813559</v>
      </c>
      <c r="CW23" s="9">
        <v>-3.4458888889999999</v>
      </c>
      <c r="CX23" s="9">
        <v>6.0168888888999996</v>
      </c>
      <c r="CY23" s="9">
        <v>0.49877777779999999</v>
      </c>
      <c r="CZ23" s="9">
        <v>11.765166667000001</v>
      </c>
      <c r="DA23" s="9">
        <v>-0.58956249999999999</v>
      </c>
      <c r="DB23" s="9">
        <v>-0.51981250000000001</v>
      </c>
      <c r="DC23" s="9">
        <v>3.2437500000000001E-2</v>
      </c>
      <c r="DD23" s="9">
        <v>-2.4668125000000001</v>
      </c>
      <c r="DE23" s="9">
        <v>2.8744375</v>
      </c>
      <c r="DF23" s="9">
        <v>1.8526875</v>
      </c>
      <c r="DG23" s="9">
        <v>1.8307175141000001</v>
      </c>
      <c r="DH23" s="9">
        <v>9.0717514099999993E-2</v>
      </c>
      <c r="DI23" s="9">
        <v>-0.31928248599999998</v>
      </c>
      <c r="DJ23" s="9">
        <v>2.9382175141000002</v>
      </c>
    </row>
    <row r="24" spans="1:114" x14ac:dyDescent="0.15">
      <c r="A24" s="9">
        <f t="array" ref="A24">SMALL(IF($AB$1:$AB$900=$D$7,ROW($AB$1:$AB$900)),ROW(5:5))</f>
        <v>31</v>
      </c>
      <c r="B24" s="9" t="str">
        <f t="array" ref="B24">IF(ISERROR(INDEX($S$2:$S$900,A24-1)),"",INDEX($S$2:$S$900,A24-1))</f>
        <v>CP11TT 20° Flat Fan</v>
      </c>
      <c r="C24" s="9">
        <f t="array" ref="C24">IF(ISERROR(INDEX($U$2:$U$900,A24-1)),"",INDEX($U$2:$U$900,A24-1))</f>
        <v>12</v>
      </c>
      <c r="D24" s="9">
        <f t="array" ref="D24">IF(ISERROR(INDEX($V$2:$V$900,A24-1)),"",INDEX($V$2:$V$900,A24-1))</f>
        <v>15</v>
      </c>
      <c r="E24" s="9">
        <f t="array" ref="E24">IF(ISERROR(INDEX($Z$2:$Z$900,A24-1)),"",INDEX($Z$2:$Z$900,A24-1))</f>
        <v>34</v>
      </c>
      <c r="F24" s="9">
        <f t="array" ref="F24">IF(ISERROR(INDEX($Y$2:$Y$900,A24-1)),"",INDEX($Y$2:$Y$900,A24-1))</f>
        <v>1.501032292307888</v>
      </c>
      <c r="G24" s="9">
        <f t="array" ref="G24">IF(ISERROR(INDEX($AI$2:$AI$900,A24-1)),"",INDEX($AI$2:$AI$900,A24-1))</f>
        <v>171</v>
      </c>
      <c r="H24" s="9">
        <f t="array" ref="H24">IF(ISERROR(INDEX($AJ$2:$AJ$900,A24-1)),"",INDEX($AJ$2:$AJ$900,A24-1))</f>
        <v>376</v>
      </c>
      <c r="I24" s="9">
        <f t="array" ref="I24">IF(ISERROR(INDEX($AK$2:$AK$900,A24-1)),"",INDEX($AK$2:$AK$900,A24-1))</f>
        <v>742</v>
      </c>
      <c r="J24" s="9">
        <f t="array" ref="J24">IF(ISERROR(INDEX($AL$2:$AL$900,A24-1)),"",INDEX($AL$2:$AL$900,A24-1))</f>
        <v>2.3000000000000003</v>
      </c>
      <c r="K24" s="9" t="str">
        <f t="array" ref="K24">IF(ISERROR(INDEX($AE$2:$AE$900,A24-1)),"",INDEX($AE$2:$AE$900,A24-1))</f>
        <v>COARSE</v>
      </c>
      <c r="L24" s="9">
        <f t="shared" si="24"/>
        <v>1.6</v>
      </c>
      <c r="S24" s="9" t="s">
        <v>41</v>
      </c>
      <c r="T24" s="9" t="s">
        <v>92</v>
      </c>
      <c r="U24" s="9">
        <v>10</v>
      </c>
      <c r="V24" s="2">
        <v>15</v>
      </c>
      <c r="W24" s="9">
        <v>0.14959</v>
      </c>
      <c r="X24" s="9">
        <v>0.51898</v>
      </c>
      <c r="Y24" s="9">
        <f t="shared" si="4"/>
        <v>1.2523551271066937</v>
      </c>
      <c r="Z24" s="9">
        <f t="shared" si="5"/>
        <v>41</v>
      </c>
      <c r="AA24" s="8">
        <f t="shared" si="6"/>
        <v>60</v>
      </c>
      <c r="AB24" s="8" t="b">
        <f t="shared" si="7"/>
        <v>1</v>
      </c>
      <c r="AC24" s="21" t="str">
        <f t="shared" si="8"/>
        <v>YES</v>
      </c>
      <c r="AD24" s="21" t="str">
        <f t="shared" si="9"/>
        <v>YES</v>
      </c>
      <c r="AE24" s="8" t="str">
        <f t="shared" si="10"/>
        <v>COARSE</v>
      </c>
      <c r="AF24" s="8">
        <f t="shared" si="11"/>
        <v>4</v>
      </c>
      <c r="AG24" s="8">
        <f t="shared" si="12"/>
        <v>4</v>
      </c>
      <c r="AH24" s="8">
        <f t="shared" si="13"/>
        <v>4</v>
      </c>
      <c r="AI24" s="21">
        <f t="shared" si="14"/>
        <v>165</v>
      </c>
      <c r="AJ24" s="21">
        <f t="shared" si="15"/>
        <v>360</v>
      </c>
      <c r="AK24" s="21">
        <f t="shared" si="16"/>
        <v>705</v>
      </c>
      <c r="AL24" s="21">
        <f t="shared" si="17"/>
        <v>2.7</v>
      </c>
      <c r="AM24" s="21">
        <f t="shared" si="18"/>
        <v>165</v>
      </c>
      <c r="AN24" s="21">
        <f t="shared" si="19"/>
        <v>360</v>
      </c>
      <c r="AO24" s="21">
        <f t="shared" si="20"/>
        <v>705</v>
      </c>
      <c r="AP24" s="21">
        <f t="shared" si="21"/>
        <v>2.7</v>
      </c>
      <c r="AQ24" s="8">
        <f t="shared" si="1"/>
        <v>-0.25</v>
      </c>
      <c r="AR24" s="8">
        <f t="shared" si="23"/>
        <v>-1</v>
      </c>
      <c r="AS24" s="8">
        <f t="shared" si="2"/>
        <v>0</v>
      </c>
      <c r="AT24" s="8">
        <f t="shared" si="3"/>
        <v>-0.66666666666666663</v>
      </c>
      <c r="AU24" s="9">
        <v>12</v>
      </c>
      <c r="AV24" s="9">
        <v>8</v>
      </c>
      <c r="AW24" s="9">
        <v>150</v>
      </c>
      <c r="AX24" s="9">
        <v>30</v>
      </c>
      <c r="AY24" s="9">
        <v>60</v>
      </c>
      <c r="AZ24" s="9">
        <v>30</v>
      </c>
      <c r="BA24" s="9">
        <v>45</v>
      </c>
      <c r="BB24" s="9">
        <v>45</v>
      </c>
      <c r="BC24" s="13">
        <v>87.494915254000006</v>
      </c>
      <c r="BD24" s="9">
        <v>14.505555555999999</v>
      </c>
      <c r="BE24" s="9">
        <v>-28.455555560000001</v>
      </c>
      <c r="BF24" s="9">
        <v>6.2888888888999999</v>
      </c>
      <c r="BG24" s="9">
        <v>-49.25</v>
      </c>
      <c r="BH24" s="9">
        <v>-6.1124999999999998</v>
      </c>
      <c r="BI24" s="9">
        <v>3.3125</v>
      </c>
      <c r="BJ24" s="9">
        <v>1.9125000000000001</v>
      </c>
      <c r="BK24" s="9">
        <v>-4.55</v>
      </c>
      <c r="BL24" s="9">
        <v>14.6</v>
      </c>
      <c r="BM24" s="9">
        <v>-6.125</v>
      </c>
      <c r="BN24" s="9">
        <v>-4.8274011300000002</v>
      </c>
      <c r="BO24" s="9">
        <v>4.8225988701000002</v>
      </c>
      <c r="BP24" s="9">
        <v>0.92259887009999997</v>
      </c>
      <c r="BQ24" s="9">
        <v>15.67259887</v>
      </c>
      <c r="BR24" s="7">
        <v>217.38305084999999</v>
      </c>
      <c r="BS24">
        <v>34.122222221999998</v>
      </c>
      <c r="BT24">
        <v>-62.211111109999997</v>
      </c>
      <c r="BU24">
        <v>12.2</v>
      </c>
      <c r="BV24">
        <v>-104.9611111</v>
      </c>
      <c r="BW24">
        <v>-16.7</v>
      </c>
      <c r="BX24">
        <v>8.9875000000000007</v>
      </c>
      <c r="BY24">
        <v>1.5375000000000001</v>
      </c>
      <c r="BZ24">
        <v>-17.7</v>
      </c>
      <c r="CA24">
        <v>35.774999999999999</v>
      </c>
      <c r="CB24">
        <v>-20.737500000000001</v>
      </c>
      <c r="CC24">
        <v>-6.3468926550000004</v>
      </c>
      <c r="CD24">
        <v>13.253107345</v>
      </c>
      <c r="CE24">
        <v>1.2531073446000001</v>
      </c>
      <c r="CF24">
        <v>28.403107344999999</v>
      </c>
      <c r="CG24" s="13">
        <v>382.35593219999998</v>
      </c>
      <c r="CH24" s="9">
        <v>85.55</v>
      </c>
      <c r="CI24" s="9">
        <v>-115.93888889999999</v>
      </c>
      <c r="CJ24" s="9">
        <v>26</v>
      </c>
      <c r="CK24" s="9">
        <v>-213.82777780000001</v>
      </c>
      <c r="CL24" s="9">
        <v>-28.037500000000001</v>
      </c>
      <c r="CM24" s="9">
        <v>15.425000000000001</v>
      </c>
      <c r="CN24" s="9">
        <v>0.5</v>
      </c>
      <c r="CO24" s="9">
        <v>-52.487499999999997</v>
      </c>
      <c r="CP24" s="9">
        <v>67.037499999999994</v>
      </c>
      <c r="CQ24" s="9">
        <v>-43.6</v>
      </c>
      <c r="CR24" s="9">
        <v>-6.3652542370000003</v>
      </c>
      <c r="CS24" s="9">
        <v>27.834745763000001</v>
      </c>
      <c r="CT24" s="9">
        <v>5.1847457627000004</v>
      </c>
      <c r="CU24" s="9">
        <v>63.434745763000002</v>
      </c>
      <c r="CV24" s="13">
        <v>12.829813559</v>
      </c>
      <c r="CW24" s="9">
        <v>-3.4458888889999999</v>
      </c>
      <c r="CX24" s="9">
        <v>6.0168888888999996</v>
      </c>
      <c r="CY24" s="9">
        <v>0.49877777779999999</v>
      </c>
      <c r="CZ24" s="9">
        <v>11.765166667000001</v>
      </c>
      <c r="DA24" s="9">
        <v>-0.58956249999999999</v>
      </c>
      <c r="DB24" s="9">
        <v>-0.51981250000000001</v>
      </c>
      <c r="DC24" s="9">
        <v>3.2437500000000001E-2</v>
      </c>
      <c r="DD24" s="9">
        <v>-2.4668125000000001</v>
      </c>
      <c r="DE24" s="9">
        <v>2.8744375</v>
      </c>
      <c r="DF24" s="9">
        <v>1.8526875</v>
      </c>
      <c r="DG24" s="9">
        <v>1.8307175141000001</v>
      </c>
      <c r="DH24" s="9">
        <v>9.0717514099999993E-2</v>
      </c>
      <c r="DI24" s="9">
        <v>-0.31928248599999998</v>
      </c>
      <c r="DJ24" s="9">
        <v>2.9382175141000002</v>
      </c>
    </row>
    <row r="25" spans="1:114" x14ac:dyDescent="0.15">
      <c r="A25" s="9">
        <f t="array" ref="A25">SMALL(IF($AB$1:$AB$900=$D$7,ROW($AB$1:$AB$900)),ROW(6:6))</f>
        <v>38</v>
      </c>
      <c r="B25" s="9" t="str">
        <f t="array" ref="B25">IF(ISERROR(INDEX($S$2:$S$900,A25-1)),"",INDEX($S$2:$S$900,A25-1))</f>
        <v>CP11TT 20° Flat Fan</v>
      </c>
      <c r="C25" s="9">
        <f t="array" ref="C25">IF(ISERROR(INDEX($U$2:$U$900,A25-1)),"",INDEX($U$2:$U$900,A25-1))</f>
        <v>15</v>
      </c>
      <c r="D25" s="9">
        <f t="array" ref="D25">IF(ISERROR(INDEX($V$2:$V$900,A25-1)),"",INDEX($V$2:$V$900,A25-1))</f>
        <v>15</v>
      </c>
      <c r="E25" s="9">
        <f t="array" ref="E25">IF(ISERROR(INDEX($Z$2:$Z$900,A25-1)),"",INDEX($Z$2:$Z$900,A25-1))</f>
        <v>28</v>
      </c>
      <c r="F25" s="9">
        <f t="array" ref="F25">IF(ISERROR(INDEX($Y$2:$Y$900,A25-1)),"",INDEX($Y$2:$Y$900,A25-1))</f>
        <v>1.8401304564686636</v>
      </c>
      <c r="G25" s="9">
        <f t="array" ref="G25">IF(ISERROR(INDEX($AI$2:$AI$900,A25-1)),"",INDEX($AI$2:$AI$900,A25-1))</f>
        <v>179</v>
      </c>
      <c r="H25" s="9">
        <f t="array" ref="H25">IF(ISERROR(INDEX($AJ$2:$AJ$900,A25-1)),"",INDEX($AJ$2:$AJ$900,A25-1))</f>
        <v>399</v>
      </c>
      <c r="I25" s="9">
        <f t="array" ref="I25">IF(ISERROR(INDEX($AK$2:$AK$900,A25-1)),"",INDEX($AK$2:$AK$900,A25-1))</f>
        <v>797</v>
      </c>
      <c r="J25" s="9">
        <f t="array" ref="J25">IF(ISERROR(INDEX($AL$2:$AL$900,A25-1)),"",INDEX($AL$2:$AL$900,A25-1))</f>
        <v>2.1</v>
      </c>
      <c r="K25" s="9" t="str">
        <f t="array" ref="K25">IF(ISERROR(INDEX($AE$2:$AE$900,A25-1)),"",INDEX($AE$2:$AE$900,A25-1))</f>
        <v>COARSE</v>
      </c>
      <c r="L25" s="9">
        <f t="shared" si="24"/>
        <v>1.6</v>
      </c>
      <c r="S25" s="9" t="s">
        <v>41</v>
      </c>
      <c r="T25" s="9" t="s">
        <v>92</v>
      </c>
      <c r="U25" s="9">
        <v>10</v>
      </c>
      <c r="V25" s="2">
        <v>30</v>
      </c>
      <c r="W25" s="9">
        <v>0.14959</v>
      </c>
      <c r="X25" s="9">
        <v>0.51898</v>
      </c>
      <c r="Y25" s="9">
        <f t="shared" si="4"/>
        <v>1.2523551271066937</v>
      </c>
      <c r="Z25" s="9">
        <f t="shared" si="5"/>
        <v>41</v>
      </c>
      <c r="AA25" s="8">
        <f t="shared" si="6"/>
        <v>60</v>
      </c>
      <c r="AB25" s="8" t="b">
        <f t="shared" si="7"/>
        <v>0</v>
      </c>
      <c r="AC25" s="21" t="str">
        <f t="shared" si="8"/>
        <v>NO</v>
      </c>
      <c r="AD25" s="21" t="str">
        <f t="shared" si="9"/>
        <v>YES</v>
      </c>
      <c r="AE25" s="8" t="str">
        <f t="shared" si="10"/>
        <v>MEDIUM</v>
      </c>
      <c r="AF25" s="8">
        <f t="shared" si="11"/>
        <v>3</v>
      </c>
      <c r="AG25" s="8">
        <f t="shared" si="12"/>
        <v>3</v>
      </c>
      <c r="AH25" s="8">
        <f t="shared" si="13"/>
        <v>3</v>
      </c>
      <c r="AI25" s="21">
        <f t="shared" si="14"/>
        <v>138</v>
      </c>
      <c r="AJ25" s="21">
        <f t="shared" si="15"/>
        <v>317</v>
      </c>
      <c r="AK25" s="21">
        <f t="shared" si="16"/>
        <v>594</v>
      </c>
      <c r="AL25" s="21">
        <f t="shared" si="17"/>
        <v>4.8999999999999995</v>
      </c>
      <c r="AM25" s="21">
        <f t="shared" si="18"/>
        <v>138</v>
      </c>
      <c r="AN25" s="21">
        <f t="shared" si="19"/>
        <v>317</v>
      </c>
      <c r="AO25" s="21">
        <f t="shared" si="20"/>
        <v>594</v>
      </c>
      <c r="AP25" s="21">
        <f t="shared" si="21"/>
        <v>4.8999999999999995</v>
      </c>
      <c r="AQ25" s="8">
        <f t="shared" si="1"/>
        <v>-0.25</v>
      </c>
      <c r="AR25" s="8">
        <f t="shared" si="23"/>
        <v>-1</v>
      </c>
      <c r="AS25" s="8">
        <f t="shared" si="2"/>
        <v>0</v>
      </c>
      <c r="AT25" s="8">
        <f t="shared" si="3"/>
        <v>-0.33333333333333331</v>
      </c>
      <c r="AU25" s="9">
        <v>12</v>
      </c>
      <c r="AV25" s="9">
        <v>8</v>
      </c>
      <c r="AW25" s="9">
        <v>150</v>
      </c>
      <c r="AX25" s="9">
        <v>30</v>
      </c>
      <c r="AY25" s="9">
        <v>60</v>
      </c>
      <c r="AZ25" s="9">
        <v>30</v>
      </c>
      <c r="BA25" s="9">
        <v>45</v>
      </c>
      <c r="BB25" s="9">
        <v>45</v>
      </c>
      <c r="BC25" s="13">
        <v>87.494915254000006</v>
      </c>
      <c r="BD25" s="9">
        <v>14.505555555999999</v>
      </c>
      <c r="BE25" s="9">
        <v>-28.455555560000001</v>
      </c>
      <c r="BF25" s="9">
        <v>6.2888888888999999</v>
      </c>
      <c r="BG25" s="9">
        <v>-49.25</v>
      </c>
      <c r="BH25" s="9">
        <v>-6.1124999999999998</v>
      </c>
      <c r="BI25" s="9">
        <v>3.3125</v>
      </c>
      <c r="BJ25" s="9">
        <v>1.9125000000000001</v>
      </c>
      <c r="BK25" s="9">
        <v>-4.55</v>
      </c>
      <c r="BL25" s="9">
        <v>14.6</v>
      </c>
      <c r="BM25" s="9">
        <v>-6.125</v>
      </c>
      <c r="BN25" s="9">
        <v>-4.8274011300000002</v>
      </c>
      <c r="BO25" s="9">
        <v>4.8225988701000002</v>
      </c>
      <c r="BP25" s="9">
        <v>0.92259887009999997</v>
      </c>
      <c r="BQ25" s="9">
        <v>15.67259887</v>
      </c>
      <c r="BR25" s="7">
        <v>217.38305084999999</v>
      </c>
      <c r="BS25">
        <v>34.122222221999998</v>
      </c>
      <c r="BT25">
        <v>-62.211111109999997</v>
      </c>
      <c r="BU25">
        <v>12.2</v>
      </c>
      <c r="BV25">
        <v>-104.9611111</v>
      </c>
      <c r="BW25">
        <v>-16.7</v>
      </c>
      <c r="BX25">
        <v>8.9875000000000007</v>
      </c>
      <c r="BY25">
        <v>1.5375000000000001</v>
      </c>
      <c r="BZ25">
        <v>-17.7</v>
      </c>
      <c r="CA25">
        <v>35.774999999999999</v>
      </c>
      <c r="CB25">
        <v>-20.737500000000001</v>
      </c>
      <c r="CC25">
        <v>-6.3468926550000004</v>
      </c>
      <c r="CD25">
        <v>13.253107345</v>
      </c>
      <c r="CE25">
        <v>1.2531073446000001</v>
      </c>
      <c r="CF25">
        <v>28.403107344999999</v>
      </c>
      <c r="CG25" s="13">
        <v>382.35593219999998</v>
      </c>
      <c r="CH25" s="9">
        <v>85.55</v>
      </c>
      <c r="CI25" s="9">
        <v>-115.93888889999999</v>
      </c>
      <c r="CJ25" s="9">
        <v>26</v>
      </c>
      <c r="CK25" s="9">
        <v>-213.82777780000001</v>
      </c>
      <c r="CL25" s="9">
        <v>-28.037500000000001</v>
      </c>
      <c r="CM25" s="9">
        <v>15.425000000000001</v>
      </c>
      <c r="CN25" s="9">
        <v>0.5</v>
      </c>
      <c r="CO25" s="9">
        <v>-52.487499999999997</v>
      </c>
      <c r="CP25" s="9">
        <v>67.037499999999994</v>
      </c>
      <c r="CQ25" s="9">
        <v>-43.6</v>
      </c>
      <c r="CR25" s="9">
        <v>-6.3652542370000003</v>
      </c>
      <c r="CS25" s="9">
        <v>27.834745763000001</v>
      </c>
      <c r="CT25" s="9">
        <v>5.1847457627000004</v>
      </c>
      <c r="CU25" s="9">
        <v>63.434745763000002</v>
      </c>
      <c r="CV25" s="13">
        <v>12.829813559</v>
      </c>
      <c r="CW25" s="9">
        <v>-3.4458888889999999</v>
      </c>
      <c r="CX25" s="9">
        <v>6.0168888888999996</v>
      </c>
      <c r="CY25" s="9">
        <v>0.49877777779999999</v>
      </c>
      <c r="CZ25" s="9">
        <v>11.765166667000001</v>
      </c>
      <c r="DA25" s="9">
        <v>-0.58956249999999999</v>
      </c>
      <c r="DB25" s="9">
        <v>-0.51981250000000001</v>
      </c>
      <c r="DC25" s="9">
        <v>3.2437500000000001E-2</v>
      </c>
      <c r="DD25" s="9">
        <v>-2.4668125000000001</v>
      </c>
      <c r="DE25" s="9">
        <v>2.8744375</v>
      </c>
      <c r="DF25" s="9">
        <v>1.8526875</v>
      </c>
      <c r="DG25" s="9">
        <v>1.8307175141000001</v>
      </c>
      <c r="DH25" s="9">
        <v>9.0717514099999993E-2</v>
      </c>
      <c r="DI25" s="9">
        <v>-0.31928248599999998</v>
      </c>
      <c r="DJ25" s="9">
        <v>2.9382175141000002</v>
      </c>
    </row>
    <row r="26" spans="1:114" x14ac:dyDescent="0.15">
      <c r="A26" s="9">
        <f t="array" ref="A26">SMALL(IF($AB$1:$AB$900=$D$7,ROW($AB$1:$AB$900)),ROW(7:7))</f>
        <v>45</v>
      </c>
      <c r="B26" s="9" t="str">
        <f t="array" ref="B26">IF(ISERROR(INDEX($S$2:$S$900,A26-1)),"",INDEX($S$2:$S$900,A26-1))</f>
        <v>CP11TT 20° Flat Fan</v>
      </c>
      <c r="C26" s="9">
        <f t="array" ref="C26">IF(ISERROR(INDEX($U$2:$U$900,A26-1)),"",INDEX($U$2:$U$900,A26-1))</f>
        <v>20</v>
      </c>
      <c r="D26" s="9">
        <f t="array" ref="D26">IF(ISERROR(INDEX($V$2:$V$900,A26-1)),"",INDEX($V$2:$V$900,A26-1))</f>
        <v>15</v>
      </c>
      <c r="E26" s="9">
        <f t="array" ref="E26">IF(ISERROR(INDEX($Z$2:$Z$900,A26-1)),"",INDEX($Z$2:$Z$900,A26-1))</f>
        <v>21</v>
      </c>
      <c r="F26" s="9">
        <f t="array" ref="F26">IF(ISERROR(INDEX($Y$2:$Y$900,A26-1)),"",INDEX($Y$2:$Y$900,A26-1))</f>
        <v>2.4518721466363775</v>
      </c>
      <c r="G26" s="9">
        <f t="array" ref="G26">IF(ISERROR(INDEX($AI$2:$AI$900,A26-1)),"",INDEX($AI$2:$AI$900,A26-1))</f>
        <v>190</v>
      </c>
      <c r="H26" s="9">
        <f t="array" ref="H26">IF(ISERROR(INDEX($AJ$2:$AJ$900,A26-1)),"",INDEX($AJ$2:$AJ$900,A26-1))</f>
        <v>432</v>
      </c>
      <c r="I26" s="9">
        <f t="array" ref="I26">IF(ISERROR(INDEX($AK$2:$AK$900,A26-1)),"",INDEX($AK$2:$AK$900,A26-1))</f>
        <v>884</v>
      </c>
      <c r="J26" s="9">
        <f t="array" ref="J26">IF(ISERROR(INDEX($AL$2:$AL$900,A26-1)),"",INDEX($AL$2:$AL$900,A26-1))</f>
        <v>3</v>
      </c>
      <c r="K26" s="9" t="str">
        <f t="array" ref="K26">IF(ISERROR(INDEX($AE$2:$AE$900,A26-1)),"",INDEX($AE$2:$AE$900,A26-1))</f>
        <v>COARSE</v>
      </c>
      <c r="L26" s="9">
        <f t="shared" si="24"/>
        <v>1.7000000000000002</v>
      </c>
      <c r="S26" s="9" t="s">
        <v>41</v>
      </c>
      <c r="T26" s="9" t="s">
        <v>92</v>
      </c>
      <c r="U26" s="9">
        <v>10</v>
      </c>
      <c r="V26" s="2">
        <v>45</v>
      </c>
      <c r="W26" s="9">
        <v>0.14959</v>
      </c>
      <c r="X26" s="9">
        <v>0.51898</v>
      </c>
      <c r="Y26" s="9">
        <f t="shared" si="4"/>
        <v>1.2523551271066937</v>
      </c>
      <c r="Z26" s="9">
        <f t="shared" si="5"/>
        <v>41</v>
      </c>
      <c r="AA26" s="8">
        <f t="shared" si="6"/>
        <v>60</v>
      </c>
      <c r="AB26" s="8" t="b">
        <f t="shared" si="7"/>
        <v>0</v>
      </c>
      <c r="AC26" s="21" t="str">
        <f t="shared" si="8"/>
        <v>NO</v>
      </c>
      <c r="AD26" s="21" t="str">
        <f t="shared" si="9"/>
        <v>YES</v>
      </c>
      <c r="AE26" s="8" t="str">
        <f t="shared" si="10"/>
        <v>MEDIUM</v>
      </c>
      <c r="AF26" s="8">
        <f t="shared" si="11"/>
        <v>3</v>
      </c>
      <c r="AG26" s="8">
        <f t="shared" si="12"/>
        <v>3</v>
      </c>
      <c r="AH26" s="8">
        <f t="shared" si="13"/>
        <v>3</v>
      </c>
      <c r="AI26" s="21">
        <f t="shared" si="14"/>
        <v>116</v>
      </c>
      <c r="AJ26" s="21">
        <f t="shared" si="15"/>
        <v>280</v>
      </c>
      <c r="AK26" s="21">
        <f t="shared" si="16"/>
        <v>498</v>
      </c>
      <c r="AL26" s="21">
        <f t="shared" si="17"/>
        <v>7.8</v>
      </c>
      <c r="AM26" s="21">
        <f t="shared" si="18"/>
        <v>116</v>
      </c>
      <c r="AN26" s="21">
        <f t="shared" si="19"/>
        <v>280</v>
      </c>
      <c r="AO26" s="21">
        <f t="shared" si="20"/>
        <v>498</v>
      </c>
      <c r="AP26" s="21">
        <f t="shared" si="21"/>
        <v>7.8</v>
      </c>
      <c r="AQ26" s="8">
        <f t="shared" si="1"/>
        <v>-0.25</v>
      </c>
      <c r="AR26" s="8">
        <f t="shared" si="23"/>
        <v>-1</v>
      </c>
      <c r="AS26" s="8">
        <f t="shared" si="2"/>
        <v>0</v>
      </c>
      <c r="AT26" s="8">
        <f t="shared" si="3"/>
        <v>0</v>
      </c>
      <c r="AU26" s="9">
        <v>12</v>
      </c>
      <c r="AV26" s="9">
        <v>8</v>
      </c>
      <c r="AW26" s="9">
        <v>150</v>
      </c>
      <c r="AX26" s="9">
        <v>30</v>
      </c>
      <c r="AY26" s="9">
        <v>60</v>
      </c>
      <c r="AZ26" s="9">
        <v>30</v>
      </c>
      <c r="BA26" s="9">
        <v>45</v>
      </c>
      <c r="BB26" s="9">
        <v>45</v>
      </c>
      <c r="BC26" s="13">
        <v>87.494915254000006</v>
      </c>
      <c r="BD26" s="9">
        <v>14.505555555999999</v>
      </c>
      <c r="BE26" s="9">
        <v>-28.455555560000001</v>
      </c>
      <c r="BF26" s="9">
        <v>6.2888888888999999</v>
      </c>
      <c r="BG26" s="9">
        <v>-49.25</v>
      </c>
      <c r="BH26" s="9">
        <v>-6.1124999999999998</v>
      </c>
      <c r="BI26" s="9">
        <v>3.3125</v>
      </c>
      <c r="BJ26" s="9">
        <v>1.9125000000000001</v>
      </c>
      <c r="BK26" s="9">
        <v>-4.55</v>
      </c>
      <c r="BL26" s="9">
        <v>14.6</v>
      </c>
      <c r="BM26" s="9">
        <v>-6.125</v>
      </c>
      <c r="BN26" s="9">
        <v>-4.8274011300000002</v>
      </c>
      <c r="BO26" s="9">
        <v>4.8225988701000002</v>
      </c>
      <c r="BP26" s="9">
        <v>0.92259887009999997</v>
      </c>
      <c r="BQ26" s="9">
        <v>15.67259887</v>
      </c>
      <c r="BR26" s="7">
        <v>217.38305084999999</v>
      </c>
      <c r="BS26">
        <v>34.122222221999998</v>
      </c>
      <c r="BT26">
        <v>-62.211111109999997</v>
      </c>
      <c r="BU26">
        <v>12.2</v>
      </c>
      <c r="BV26">
        <v>-104.9611111</v>
      </c>
      <c r="BW26">
        <v>-16.7</v>
      </c>
      <c r="BX26">
        <v>8.9875000000000007</v>
      </c>
      <c r="BY26">
        <v>1.5375000000000001</v>
      </c>
      <c r="BZ26">
        <v>-17.7</v>
      </c>
      <c r="CA26">
        <v>35.774999999999999</v>
      </c>
      <c r="CB26">
        <v>-20.737500000000001</v>
      </c>
      <c r="CC26">
        <v>-6.3468926550000004</v>
      </c>
      <c r="CD26">
        <v>13.253107345</v>
      </c>
      <c r="CE26">
        <v>1.2531073446000001</v>
      </c>
      <c r="CF26">
        <v>28.403107344999999</v>
      </c>
      <c r="CG26" s="13">
        <v>382.35593219999998</v>
      </c>
      <c r="CH26" s="9">
        <v>85.55</v>
      </c>
      <c r="CI26" s="9">
        <v>-115.93888889999999</v>
      </c>
      <c r="CJ26" s="9">
        <v>26</v>
      </c>
      <c r="CK26" s="9">
        <v>-213.82777780000001</v>
      </c>
      <c r="CL26" s="9">
        <v>-28.037500000000001</v>
      </c>
      <c r="CM26" s="9">
        <v>15.425000000000001</v>
      </c>
      <c r="CN26" s="9">
        <v>0.5</v>
      </c>
      <c r="CO26" s="9">
        <v>-52.487499999999997</v>
      </c>
      <c r="CP26" s="9">
        <v>67.037499999999994</v>
      </c>
      <c r="CQ26" s="9">
        <v>-43.6</v>
      </c>
      <c r="CR26" s="9">
        <v>-6.3652542370000003</v>
      </c>
      <c r="CS26" s="9">
        <v>27.834745763000001</v>
      </c>
      <c r="CT26" s="9">
        <v>5.1847457627000004</v>
      </c>
      <c r="CU26" s="9">
        <v>63.434745763000002</v>
      </c>
      <c r="CV26" s="13">
        <v>12.829813559</v>
      </c>
      <c r="CW26" s="9">
        <v>-3.4458888889999999</v>
      </c>
      <c r="CX26" s="9">
        <v>6.0168888888999996</v>
      </c>
      <c r="CY26" s="9">
        <v>0.49877777779999999</v>
      </c>
      <c r="CZ26" s="9">
        <v>11.765166667000001</v>
      </c>
      <c r="DA26" s="9">
        <v>-0.58956249999999999</v>
      </c>
      <c r="DB26" s="9">
        <v>-0.51981250000000001</v>
      </c>
      <c r="DC26" s="9">
        <v>3.2437500000000001E-2</v>
      </c>
      <c r="DD26" s="9">
        <v>-2.4668125000000001</v>
      </c>
      <c r="DE26" s="9">
        <v>2.8744375</v>
      </c>
      <c r="DF26" s="9">
        <v>1.8526875</v>
      </c>
      <c r="DG26" s="9">
        <v>1.8307175141000001</v>
      </c>
      <c r="DH26" s="9">
        <v>9.0717514099999993E-2</v>
      </c>
      <c r="DI26" s="9">
        <v>-0.31928248599999998</v>
      </c>
      <c r="DJ26" s="9">
        <v>2.9382175141000002</v>
      </c>
    </row>
    <row r="27" spans="1:114" x14ac:dyDescent="0.15">
      <c r="A27" s="9">
        <f t="array" ref="A27">SMALL(IF($AB$1:$AB$900=$D$7,ROW($AB$1:$AB$900)),ROW(8:8))</f>
        <v>46</v>
      </c>
      <c r="B27" s="9" t="str">
        <f t="array" ref="B27">IF(ISERROR(INDEX($S$2:$S$900,A27-1)),"",INDEX($S$2:$S$900,A27-1))</f>
        <v>CP11TT 20° Flat Fan</v>
      </c>
      <c r="C27" s="9">
        <f t="array" ref="C27">IF(ISERROR(INDEX($U$2:$U$900,A27-1)),"",INDEX($U$2:$U$900,A27-1))</f>
        <v>20</v>
      </c>
      <c r="D27" s="9">
        <f t="array" ref="D27">IF(ISERROR(INDEX($V$2:$V$900,A27-1)),"",INDEX($V$2:$V$900,A27-1))</f>
        <v>30</v>
      </c>
      <c r="E27" s="9">
        <f t="array" ref="E27">IF(ISERROR(INDEX($Z$2:$Z$900,A27-1)),"",INDEX($Z$2:$Z$900,A27-1))</f>
        <v>21</v>
      </c>
      <c r="F27" s="9">
        <f t="array" ref="F27">IF(ISERROR(INDEX($Y$2:$Y$900,A27-1)),"",INDEX($Y$2:$Y$900,A27-1))</f>
        <v>2.4518721466363775</v>
      </c>
      <c r="G27" s="9">
        <f t="array" ref="G27">IF(ISERROR(INDEX($AI$2:$AI$900,A27-1)),"",INDEX($AI$2:$AI$900,A27-1))</f>
        <v>162</v>
      </c>
      <c r="H27" s="9">
        <f t="array" ref="H27">IF(ISERROR(INDEX($AJ$2:$AJ$900,A27-1)),"",INDEX($AJ$2:$AJ$900,A27-1))</f>
        <v>382</v>
      </c>
      <c r="I27" s="9">
        <f t="array" ref="I27">IF(ISERROR(INDEX($AK$2:$AK$900,A27-1)),"",INDEX($AK$2:$AK$900,A27-1))</f>
        <v>752</v>
      </c>
      <c r="J27" s="9">
        <f t="array" ref="J27">IF(ISERROR(INDEX($AL$2:$AL$900,A27-1)),"",INDEX($AL$2:$AL$900,A27-1))</f>
        <v>4.0999999999999996</v>
      </c>
      <c r="K27" s="9" t="str">
        <f t="array" ref="K27">IF(ISERROR(INDEX($AE$2:$AE$900,A27-1)),"",INDEX($AE$2:$AE$900,A27-1))</f>
        <v>COARSE</v>
      </c>
      <c r="L27" s="9">
        <f t="shared" si="24"/>
        <v>1.6</v>
      </c>
      <c r="S27" s="9" t="s">
        <v>41</v>
      </c>
      <c r="T27" s="9" t="s">
        <v>92</v>
      </c>
      <c r="U27" s="9">
        <v>10</v>
      </c>
      <c r="V27" s="2">
        <v>60</v>
      </c>
      <c r="W27" s="9">
        <v>0.14959</v>
      </c>
      <c r="X27" s="9">
        <v>0.51898</v>
      </c>
      <c r="Y27" s="9">
        <f t="shared" si="4"/>
        <v>1.2523551271066937</v>
      </c>
      <c r="Z27" s="9">
        <f t="shared" si="5"/>
        <v>41</v>
      </c>
      <c r="AA27" s="8">
        <f t="shared" si="6"/>
        <v>60</v>
      </c>
      <c r="AB27" s="8" t="b">
        <f t="shared" si="7"/>
        <v>0</v>
      </c>
      <c r="AC27" s="21" t="str">
        <f t="shared" si="8"/>
        <v>NO</v>
      </c>
      <c r="AD27" s="21" t="str">
        <f t="shared" si="9"/>
        <v>YES</v>
      </c>
      <c r="AE27" s="8" t="str">
        <f t="shared" si="10"/>
        <v>FINE</v>
      </c>
      <c r="AF27" s="8">
        <f t="shared" si="11"/>
        <v>2</v>
      </c>
      <c r="AG27" s="8">
        <f t="shared" si="12"/>
        <v>2</v>
      </c>
      <c r="AH27" s="8">
        <f t="shared" si="13"/>
        <v>3</v>
      </c>
      <c r="AI27" s="21">
        <f t="shared" si="14"/>
        <v>97</v>
      </c>
      <c r="AJ27" s="21">
        <f t="shared" si="15"/>
        <v>250</v>
      </c>
      <c r="AK27" s="21">
        <f t="shared" si="16"/>
        <v>416</v>
      </c>
      <c r="AL27" s="21">
        <f t="shared" si="17"/>
        <v>11.299999999999999</v>
      </c>
      <c r="AM27" s="21">
        <f t="shared" si="18"/>
        <v>97</v>
      </c>
      <c r="AN27" s="21">
        <f t="shared" si="19"/>
        <v>250</v>
      </c>
      <c r="AO27" s="21">
        <f t="shared" si="20"/>
        <v>416</v>
      </c>
      <c r="AP27" s="21">
        <f t="shared" si="21"/>
        <v>11.299999999999999</v>
      </c>
      <c r="AQ27" s="8">
        <f t="shared" si="1"/>
        <v>-0.25</v>
      </c>
      <c r="AR27" s="8">
        <f t="shared" si="23"/>
        <v>-1</v>
      </c>
      <c r="AS27" s="8">
        <f t="shared" si="2"/>
        <v>0</v>
      </c>
      <c r="AT27" s="8">
        <f t="shared" si="3"/>
        <v>0.33333333333333331</v>
      </c>
      <c r="AU27" s="9">
        <v>12</v>
      </c>
      <c r="AV27" s="9">
        <v>8</v>
      </c>
      <c r="AW27" s="9">
        <v>150</v>
      </c>
      <c r="AX27" s="9">
        <v>30</v>
      </c>
      <c r="AY27" s="9">
        <v>60</v>
      </c>
      <c r="AZ27" s="9">
        <v>30</v>
      </c>
      <c r="BA27" s="9">
        <v>45</v>
      </c>
      <c r="BB27" s="9">
        <v>45</v>
      </c>
      <c r="BC27" s="13">
        <v>87.494915254000006</v>
      </c>
      <c r="BD27" s="9">
        <v>14.505555555999999</v>
      </c>
      <c r="BE27" s="9">
        <v>-28.455555560000001</v>
      </c>
      <c r="BF27" s="9">
        <v>6.2888888888999999</v>
      </c>
      <c r="BG27" s="9">
        <v>-49.25</v>
      </c>
      <c r="BH27" s="9">
        <v>-6.1124999999999998</v>
      </c>
      <c r="BI27" s="9">
        <v>3.3125</v>
      </c>
      <c r="BJ27" s="9">
        <v>1.9125000000000001</v>
      </c>
      <c r="BK27" s="9">
        <v>-4.55</v>
      </c>
      <c r="BL27" s="9">
        <v>14.6</v>
      </c>
      <c r="BM27" s="9">
        <v>-6.125</v>
      </c>
      <c r="BN27" s="9">
        <v>-4.8274011300000002</v>
      </c>
      <c r="BO27" s="9">
        <v>4.8225988701000002</v>
      </c>
      <c r="BP27" s="9">
        <v>0.92259887009999997</v>
      </c>
      <c r="BQ27" s="9">
        <v>15.67259887</v>
      </c>
      <c r="BR27" s="7">
        <v>217.38305084999999</v>
      </c>
      <c r="BS27">
        <v>34.122222221999998</v>
      </c>
      <c r="BT27">
        <v>-62.211111109999997</v>
      </c>
      <c r="BU27">
        <v>12.2</v>
      </c>
      <c r="BV27">
        <v>-104.9611111</v>
      </c>
      <c r="BW27">
        <v>-16.7</v>
      </c>
      <c r="BX27">
        <v>8.9875000000000007</v>
      </c>
      <c r="BY27">
        <v>1.5375000000000001</v>
      </c>
      <c r="BZ27">
        <v>-17.7</v>
      </c>
      <c r="CA27">
        <v>35.774999999999999</v>
      </c>
      <c r="CB27">
        <v>-20.737500000000001</v>
      </c>
      <c r="CC27">
        <v>-6.3468926550000004</v>
      </c>
      <c r="CD27">
        <v>13.253107345</v>
      </c>
      <c r="CE27">
        <v>1.2531073446000001</v>
      </c>
      <c r="CF27">
        <v>28.403107344999999</v>
      </c>
      <c r="CG27" s="13">
        <v>382.35593219999998</v>
      </c>
      <c r="CH27" s="9">
        <v>85.55</v>
      </c>
      <c r="CI27" s="9">
        <v>-115.93888889999999</v>
      </c>
      <c r="CJ27" s="9">
        <v>26</v>
      </c>
      <c r="CK27" s="9">
        <v>-213.82777780000001</v>
      </c>
      <c r="CL27" s="9">
        <v>-28.037500000000001</v>
      </c>
      <c r="CM27" s="9">
        <v>15.425000000000001</v>
      </c>
      <c r="CN27" s="9">
        <v>0.5</v>
      </c>
      <c r="CO27" s="9">
        <v>-52.487499999999997</v>
      </c>
      <c r="CP27" s="9">
        <v>67.037499999999994</v>
      </c>
      <c r="CQ27" s="9">
        <v>-43.6</v>
      </c>
      <c r="CR27" s="9">
        <v>-6.3652542370000003</v>
      </c>
      <c r="CS27" s="9">
        <v>27.834745763000001</v>
      </c>
      <c r="CT27" s="9">
        <v>5.1847457627000004</v>
      </c>
      <c r="CU27" s="9">
        <v>63.434745763000002</v>
      </c>
      <c r="CV27" s="13">
        <v>12.829813559</v>
      </c>
      <c r="CW27" s="9">
        <v>-3.4458888889999999</v>
      </c>
      <c r="CX27" s="9">
        <v>6.0168888888999996</v>
      </c>
      <c r="CY27" s="9">
        <v>0.49877777779999999</v>
      </c>
      <c r="CZ27" s="9">
        <v>11.765166667000001</v>
      </c>
      <c r="DA27" s="9">
        <v>-0.58956249999999999</v>
      </c>
      <c r="DB27" s="9">
        <v>-0.51981250000000001</v>
      </c>
      <c r="DC27" s="9">
        <v>3.2437500000000001E-2</v>
      </c>
      <c r="DD27" s="9">
        <v>-2.4668125000000001</v>
      </c>
      <c r="DE27" s="9">
        <v>2.8744375</v>
      </c>
      <c r="DF27" s="9">
        <v>1.8526875</v>
      </c>
      <c r="DG27" s="9">
        <v>1.8307175141000001</v>
      </c>
      <c r="DH27" s="9">
        <v>9.0717514099999993E-2</v>
      </c>
      <c r="DI27" s="9">
        <v>-0.31928248599999998</v>
      </c>
      <c r="DJ27" s="9">
        <v>2.9382175141000002</v>
      </c>
    </row>
    <row r="28" spans="1:114" x14ac:dyDescent="0.15">
      <c r="A28" s="9">
        <f t="array" ref="A28">SMALL(IF($AB$1:$AB$900=$D$7,ROW($AB$1:$AB$900)),ROW(9:9))</f>
        <v>72</v>
      </c>
      <c r="B28" s="9" t="str">
        <f t="array" ref="B28">IF(ISERROR(INDEX($S$2:$S$900,A28-1)),"",INDEX($S$2:$S$900,A28-1))</f>
        <v>CP11TT 40° Flat Fan</v>
      </c>
      <c r="C28" s="9">
        <f t="array" ref="C28">IF(ISERROR(INDEX($U$2:$U$900,A28-1)),"",INDEX($U$2:$U$900,A28-1))</f>
        <v>10</v>
      </c>
      <c r="D28" s="9">
        <f t="array" ref="D28">IF(ISERROR(INDEX($V$2:$V$900,A28-1)),"",INDEX($V$2:$V$900,A28-1))</f>
        <v>0</v>
      </c>
      <c r="E28" s="9">
        <f t="array" ref="E28">IF(ISERROR(INDEX($Z$2:$Z$900,A28-1)),"",INDEX($Z$2:$Z$900,A28-1))</f>
        <v>41</v>
      </c>
      <c r="F28" s="9">
        <f t="array" ref="F28">IF(ISERROR(INDEX($Y$2:$Y$900,A28-1)),"",INDEX($Y$2:$Y$900,A28-1))</f>
        <v>1.2523551271066937</v>
      </c>
      <c r="G28" s="9">
        <f t="array" ref="G28">IF(ISERROR(INDEX($AI$2:$AI$900,A28-1)),"",INDEX($AI$2:$AI$900,A28-1))</f>
        <v>175</v>
      </c>
      <c r="H28" s="9">
        <f t="array" ref="H28">IF(ISERROR(INDEX($AJ$2:$AJ$900,A28-1)),"",INDEX($AJ$2:$AJ$900,A28-1))</f>
        <v>366</v>
      </c>
      <c r="I28" s="9">
        <f t="array" ref="I28">IF(ISERROR(INDEX($AK$2:$AK$900,A28-1)),"",INDEX($AK$2:$AK$900,A28-1))</f>
        <v>733</v>
      </c>
      <c r="J28" s="9">
        <f t="array" ref="J28">IF(ISERROR(INDEX($AL$2:$AL$900,A28-1)),"",INDEX($AL$2:$AL$900,A28-1))</f>
        <v>0.9</v>
      </c>
      <c r="K28" s="9" t="str">
        <f t="array" ref="K28">IF(ISERROR(INDEX($AE$2:$AE$900,A28-1)),"",INDEX($AE$2:$AE$900,A28-1))</f>
        <v>COARSE</v>
      </c>
      <c r="L28" s="9">
        <f t="shared" si="24"/>
        <v>1.6</v>
      </c>
      <c r="S28" s="9" t="s">
        <v>41</v>
      </c>
      <c r="T28" s="9" t="s">
        <v>92</v>
      </c>
      <c r="U28" s="9">
        <v>10</v>
      </c>
      <c r="V28" s="2">
        <v>75</v>
      </c>
      <c r="W28" s="9">
        <v>0.14959</v>
      </c>
      <c r="X28" s="9">
        <v>0.51898</v>
      </c>
      <c r="Y28" s="9">
        <f t="shared" si="4"/>
        <v>1.2523551271066937</v>
      </c>
      <c r="Z28" s="9">
        <f t="shared" si="5"/>
        <v>41</v>
      </c>
      <c r="AA28" s="8">
        <f t="shared" si="6"/>
        <v>60</v>
      </c>
      <c r="AB28" s="8" t="b">
        <f t="shared" si="7"/>
        <v>0</v>
      </c>
      <c r="AC28" s="21" t="str">
        <f t="shared" si="8"/>
        <v>NO</v>
      </c>
      <c r="AD28" s="21" t="str">
        <f t="shared" si="9"/>
        <v>YES</v>
      </c>
      <c r="AE28" s="8" t="str">
        <f t="shared" si="10"/>
        <v>FINE</v>
      </c>
      <c r="AF28" s="8">
        <f t="shared" si="11"/>
        <v>2</v>
      </c>
      <c r="AG28" s="8">
        <f t="shared" si="12"/>
        <v>2</v>
      </c>
      <c r="AH28" s="8">
        <f t="shared" si="13"/>
        <v>2</v>
      </c>
      <c r="AI28" s="21">
        <f t="shared" si="14"/>
        <v>81</v>
      </c>
      <c r="AJ28" s="21">
        <f t="shared" si="15"/>
        <v>226</v>
      </c>
      <c r="AK28" s="21">
        <f t="shared" si="16"/>
        <v>348</v>
      </c>
      <c r="AL28" s="21">
        <f t="shared" si="17"/>
        <v>15.4</v>
      </c>
      <c r="AM28" s="21">
        <f t="shared" si="18"/>
        <v>81</v>
      </c>
      <c r="AN28" s="21">
        <f t="shared" si="19"/>
        <v>226</v>
      </c>
      <c r="AO28" s="21">
        <f t="shared" si="20"/>
        <v>348</v>
      </c>
      <c r="AP28" s="21">
        <f t="shared" si="21"/>
        <v>15.4</v>
      </c>
      <c r="AQ28" s="8">
        <f t="shared" si="1"/>
        <v>-0.25</v>
      </c>
      <c r="AR28" s="8">
        <f t="shared" si="23"/>
        <v>-1</v>
      </c>
      <c r="AS28" s="8">
        <f t="shared" si="2"/>
        <v>0</v>
      </c>
      <c r="AT28" s="8">
        <f t="shared" si="3"/>
        <v>0.66666666666666663</v>
      </c>
      <c r="AU28" s="9">
        <v>12</v>
      </c>
      <c r="AV28" s="9">
        <v>8</v>
      </c>
      <c r="AW28" s="9">
        <v>150</v>
      </c>
      <c r="AX28" s="9">
        <v>30</v>
      </c>
      <c r="AY28" s="9">
        <v>60</v>
      </c>
      <c r="AZ28" s="9">
        <v>30</v>
      </c>
      <c r="BA28" s="9">
        <v>45</v>
      </c>
      <c r="BB28" s="9">
        <v>45</v>
      </c>
      <c r="BC28" s="13">
        <v>87.494915254000006</v>
      </c>
      <c r="BD28" s="9">
        <v>14.505555555999999</v>
      </c>
      <c r="BE28" s="9">
        <v>-28.455555560000001</v>
      </c>
      <c r="BF28" s="9">
        <v>6.2888888888999999</v>
      </c>
      <c r="BG28" s="9">
        <v>-49.25</v>
      </c>
      <c r="BH28" s="9">
        <v>-6.1124999999999998</v>
      </c>
      <c r="BI28" s="9">
        <v>3.3125</v>
      </c>
      <c r="BJ28" s="9">
        <v>1.9125000000000001</v>
      </c>
      <c r="BK28" s="9">
        <v>-4.55</v>
      </c>
      <c r="BL28" s="9">
        <v>14.6</v>
      </c>
      <c r="BM28" s="9">
        <v>-6.125</v>
      </c>
      <c r="BN28" s="9">
        <v>-4.8274011300000002</v>
      </c>
      <c r="BO28" s="9">
        <v>4.8225988701000002</v>
      </c>
      <c r="BP28" s="9">
        <v>0.92259887009999997</v>
      </c>
      <c r="BQ28" s="9">
        <v>15.67259887</v>
      </c>
      <c r="BR28" s="7">
        <v>217.38305084999999</v>
      </c>
      <c r="BS28">
        <v>34.122222221999998</v>
      </c>
      <c r="BT28">
        <v>-62.211111109999997</v>
      </c>
      <c r="BU28">
        <v>12.2</v>
      </c>
      <c r="BV28">
        <v>-104.9611111</v>
      </c>
      <c r="BW28">
        <v>-16.7</v>
      </c>
      <c r="BX28">
        <v>8.9875000000000007</v>
      </c>
      <c r="BY28">
        <v>1.5375000000000001</v>
      </c>
      <c r="BZ28">
        <v>-17.7</v>
      </c>
      <c r="CA28">
        <v>35.774999999999999</v>
      </c>
      <c r="CB28">
        <v>-20.737500000000001</v>
      </c>
      <c r="CC28">
        <v>-6.3468926550000004</v>
      </c>
      <c r="CD28">
        <v>13.253107345</v>
      </c>
      <c r="CE28">
        <v>1.2531073446000001</v>
      </c>
      <c r="CF28">
        <v>28.403107344999999</v>
      </c>
      <c r="CG28" s="13">
        <v>382.35593219999998</v>
      </c>
      <c r="CH28" s="9">
        <v>85.55</v>
      </c>
      <c r="CI28" s="9">
        <v>-115.93888889999999</v>
      </c>
      <c r="CJ28" s="9">
        <v>26</v>
      </c>
      <c r="CK28" s="9">
        <v>-213.82777780000001</v>
      </c>
      <c r="CL28" s="9">
        <v>-28.037500000000001</v>
      </c>
      <c r="CM28" s="9">
        <v>15.425000000000001</v>
      </c>
      <c r="CN28" s="9">
        <v>0.5</v>
      </c>
      <c r="CO28" s="9">
        <v>-52.487499999999997</v>
      </c>
      <c r="CP28" s="9">
        <v>67.037499999999994</v>
      </c>
      <c r="CQ28" s="9">
        <v>-43.6</v>
      </c>
      <c r="CR28" s="9">
        <v>-6.3652542370000003</v>
      </c>
      <c r="CS28" s="9">
        <v>27.834745763000001</v>
      </c>
      <c r="CT28" s="9">
        <v>5.1847457627000004</v>
      </c>
      <c r="CU28" s="9">
        <v>63.434745763000002</v>
      </c>
      <c r="CV28" s="13">
        <v>12.829813559</v>
      </c>
      <c r="CW28" s="9">
        <v>-3.4458888889999999</v>
      </c>
      <c r="CX28" s="9">
        <v>6.0168888888999996</v>
      </c>
      <c r="CY28" s="9">
        <v>0.49877777779999999</v>
      </c>
      <c r="CZ28" s="9">
        <v>11.765166667000001</v>
      </c>
      <c r="DA28" s="9">
        <v>-0.58956249999999999</v>
      </c>
      <c r="DB28" s="9">
        <v>-0.51981250000000001</v>
      </c>
      <c r="DC28" s="9">
        <v>3.2437500000000001E-2</v>
      </c>
      <c r="DD28" s="9">
        <v>-2.4668125000000001</v>
      </c>
      <c r="DE28" s="9">
        <v>2.8744375</v>
      </c>
      <c r="DF28" s="9">
        <v>1.8526875</v>
      </c>
      <c r="DG28" s="9">
        <v>1.8307175141000001</v>
      </c>
      <c r="DH28" s="9">
        <v>9.0717514099999993E-2</v>
      </c>
      <c r="DI28" s="9">
        <v>-0.31928248599999998</v>
      </c>
      <c r="DJ28" s="9">
        <v>2.9382175141000002</v>
      </c>
    </row>
    <row r="29" spans="1:114" x14ac:dyDescent="0.15">
      <c r="A29" s="9">
        <f t="array" ref="A29">SMALL(IF($AB$1:$AB$900=$D$7,ROW($AB$1:$AB$900)),ROW(10:10))</f>
        <v>79</v>
      </c>
      <c r="B29" s="9" t="str">
        <f t="array" ref="B29">IF(ISERROR(INDEX($S$2:$S$900,A29-1)),"",INDEX($S$2:$S$900,A29-1))</f>
        <v>CP11TT 40° Flat Fan</v>
      </c>
      <c r="C29" s="9">
        <f t="array" ref="C29">IF(ISERROR(INDEX($U$2:$U$900,A29-1)),"",INDEX($U$2:$U$900,A29-1))</f>
        <v>12</v>
      </c>
      <c r="D29" s="9">
        <f t="array" ref="D29">IF(ISERROR(INDEX($V$2:$V$900,A29-1)),"",INDEX($V$2:$V$900,A29-1))</f>
        <v>0</v>
      </c>
      <c r="E29" s="9">
        <f t="array" ref="E29">IF(ISERROR(INDEX($Z$2:$Z$900,A29-1)),"",INDEX($Z$2:$Z$900,A29-1))</f>
        <v>34</v>
      </c>
      <c r="F29" s="9">
        <f t="array" ref="F29">IF(ISERROR(INDEX($Y$2:$Y$900,A29-1)),"",INDEX($Y$2:$Y$900,A29-1))</f>
        <v>1.501032292307888</v>
      </c>
      <c r="G29" s="9">
        <f t="array" ref="G29">IF(ISERROR(INDEX($AI$2:$AI$900,A29-1)),"",INDEX($AI$2:$AI$900,A29-1))</f>
        <v>179</v>
      </c>
      <c r="H29" s="9">
        <f t="array" ref="H29">IF(ISERROR(INDEX($AJ$2:$AJ$900,A29-1)),"",INDEX($AJ$2:$AJ$900,A29-1))</f>
        <v>379</v>
      </c>
      <c r="I29" s="9">
        <f t="array" ref="I29">IF(ISERROR(INDEX($AK$2:$AK$900,A29-1)),"",INDEX($AK$2:$AK$900,A29-1))</f>
        <v>764</v>
      </c>
      <c r="J29" s="9">
        <f t="array" ref="J29">IF(ISERROR(INDEX($AL$2:$AL$900,A29-1)),"",INDEX($AL$2:$AL$900,A29-1))</f>
        <v>0.5</v>
      </c>
      <c r="K29" s="9" t="str">
        <f t="array" ref="K29">IF(ISERROR(INDEX($AE$2:$AE$900,A29-1)),"",INDEX($AE$2:$AE$900,A29-1))</f>
        <v>COARSE</v>
      </c>
      <c r="L29" s="9">
        <f t="shared" si="24"/>
        <v>1.6</v>
      </c>
      <c r="S29" s="9" t="s">
        <v>41</v>
      </c>
      <c r="T29" s="9" t="s">
        <v>92</v>
      </c>
      <c r="U29" s="9">
        <v>10</v>
      </c>
      <c r="V29" s="2">
        <v>90</v>
      </c>
      <c r="W29" s="9">
        <v>0.14959</v>
      </c>
      <c r="X29" s="9">
        <v>0.51898</v>
      </c>
      <c r="Y29" s="9">
        <f t="shared" si="4"/>
        <v>1.2523551271066937</v>
      </c>
      <c r="Z29" s="9">
        <f t="shared" si="5"/>
        <v>41</v>
      </c>
      <c r="AA29" s="8">
        <f t="shared" si="6"/>
        <v>60</v>
      </c>
      <c r="AB29" s="8" t="b">
        <f t="shared" si="7"/>
        <v>0</v>
      </c>
      <c r="AC29" s="21" t="str">
        <f t="shared" si="8"/>
        <v>NO</v>
      </c>
      <c r="AD29" s="21" t="str">
        <f t="shared" si="9"/>
        <v>YES</v>
      </c>
      <c r="AE29" s="8" t="str">
        <f t="shared" si="10"/>
        <v>FINE</v>
      </c>
      <c r="AF29" s="8">
        <f t="shared" si="11"/>
        <v>2</v>
      </c>
      <c r="AG29" s="8">
        <f t="shared" si="12"/>
        <v>2</v>
      </c>
      <c r="AH29" s="8">
        <f t="shared" si="13"/>
        <v>2</v>
      </c>
      <c r="AI29" s="21">
        <f t="shared" si="14"/>
        <v>69</v>
      </c>
      <c r="AJ29" s="21">
        <f t="shared" si="15"/>
        <v>208</v>
      </c>
      <c r="AK29" s="21">
        <f t="shared" si="16"/>
        <v>294</v>
      </c>
      <c r="AL29" s="21">
        <f t="shared" si="17"/>
        <v>20.200000000000003</v>
      </c>
      <c r="AM29" s="21">
        <f t="shared" si="18"/>
        <v>69</v>
      </c>
      <c r="AN29" s="21">
        <f t="shared" si="19"/>
        <v>208</v>
      </c>
      <c r="AO29" s="21">
        <f t="shared" si="20"/>
        <v>294</v>
      </c>
      <c r="AP29" s="21">
        <f t="shared" si="21"/>
        <v>20.200000000000003</v>
      </c>
      <c r="AQ29" s="8">
        <f t="shared" si="1"/>
        <v>-0.25</v>
      </c>
      <c r="AR29" s="8">
        <f t="shared" si="23"/>
        <v>-1</v>
      </c>
      <c r="AS29" s="8">
        <f t="shared" si="2"/>
        <v>0</v>
      </c>
      <c r="AT29" s="8">
        <f t="shared" si="3"/>
        <v>1</v>
      </c>
      <c r="AU29" s="9">
        <v>12</v>
      </c>
      <c r="AV29" s="9">
        <v>8</v>
      </c>
      <c r="AW29" s="9">
        <v>150</v>
      </c>
      <c r="AX29" s="9">
        <v>30</v>
      </c>
      <c r="AY29" s="9">
        <v>60</v>
      </c>
      <c r="AZ29" s="9">
        <v>30</v>
      </c>
      <c r="BA29" s="9">
        <v>45</v>
      </c>
      <c r="BB29" s="9">
        <v>45</v>
      </c>
      <c r="BC29" s="13">
        <v>87.494915254000006</v>
      </c>
      <c r="BD29" s="9">
        <v>14.505555555999999</v>
      </c>
      <c r="BE29" s="9">
        <v>-28.455555560000001</v>
      </c>
      <c r="BF29" s="9">
        <v>6.2888888888999999</v>
      </c>
      <c r="BG29" s="9">
        <v>-49.25</v>
      </c>
      <c r="BH29" s="9">
        <v>-6.1124999999999998</v>
      </c>
      <c r="BI29" s="9">
        <v>3.3125</v>
      </c>
      <c r="BJ29" s="9">
        <v>1.9125000000000001</v>
      </c>
      <c r="BK29" s="9">
        <v>-4.55</v>
      </c>
      <c r="BL29" s="9">
        <v>14.6</v>
      </c>
      <c r="BM29" s="9">
        <v>-6.125</v>
      </c>
      <c r="BN29" s="9">
        <v>-4.8274011300000002</v>
      </c>
      <c r="BO29" s="9">
        <v>4.8225988701000002</v>
      </c>
      <c r="BP29" s="9">
        <v>0.92259887009999997</v>
      </c>
      <c r="BQ29" s="9">
        <v>15.67259887</v>
      </c>
      <c r="BR29" s="7">
        <v>217.38305084999999</v>
      </c>
      <c r="BS29">
        <v>34.122222221999998</v>
      </c>
      <c r="BT29">
        <v>-62.211111109999997</v>
      </c>
      <c r="BU29">
        <v>12.2</v>
      </c>
      <c r="BV29">
        <v>-104.9611111</v>
      </c>
      <c r="BW29">
        <v>-16.7</v>
      </c>
      <c r="BX29">
        <v>8.9875000000000007</v>
      </c>
      <c r="BY29">
        <v>1.5375000000000001</v>
      </c>
      <c r="BZ29">
        <v>-17.7</v>
      </c>
      <c r="CA29">
        <v>35.774999999999999</v>
      </c>
      <c r="CB29">
        <v>-20.737500000000001</v>
      </c>
      <c r="CC29">
        <v>-6.3468926550000004</v>
      </c>
      <c r="CD29">
        <v>13.253107345</v>
      </c>
      <c r="CE29">
        <v>1.2531073446000001</v>
      </c>
      <c r="CF29">
        <v>28.403107344999999</v>
      </c>
      <c r="CG29" s="13">
        <v>382.35593219999998</v>
      </c>
      <c r="CH29" s="9">
        <v>85.55</v>
      </c>
      <c r="CI29" s="9">
        <v>-115.93888889999999</v>
      </c>
      <c r="CJ29" s="9">
        <v>26</v>
      </c>
      <c r="CK29" s="9">
        <v>-213.82777780000001</v>
      </c>
      <c r="CL29" s="9">
        <v>-28.037500000000001</v>
      </c>
      <c r="CM29" s="9">
        <v>15.425000000000001</v>
      </c>
      <c r="CN29" s="9">
        <v>0.5</v>
      </c>
      <c r="CO29" s="9">
        <v>-52.487499999999997</v>
      </c>
      <c r="CP29" s="9">
        <v>67.037499999999994</v>
      </c>
      <c r="CQ29" s="9">
        <v>-43.6</v>
      </c>
      <c r="CR29" s="9">
        <v>-6.3652542370000003</v>
      </c>
      <c r="CS29" s="9">
        <v>27.834745763000001</v>
      </c>
      <c r="CT29" s="9">
        <v>5.1847457627000004</v>
      </c>
      <c r="CU29" s="9">
        <v>63.434745763000002</v>
      </c>
      <c r="CV29" s="13">
        <v>12.829813559</v>
      </c>
      <c r="CW29" s="9">
        <v>-3.4458888889999999</v>
      </c>
      <c r="CX29" s="9">
        <v>6.0168888888999996</v>
      </c>
      <c r="CY29" s="9">
        <v>0.49877777779999999</v>
      </c>
      <c r="CZ29" s="9">
        <v>11.765166667000001</v>
      </c>
      <c r="DA29" s="9">
        <v>-0.58956249999999999</v>
      </c>
      <c r="DB29" s="9">
        <v>-0.51981250000000001</v>
      </c>
      <c r="DC29" s="9">
        <v>3.2437500000000001E-2</v>
      </c>
      <c r="DD29" s="9">
        <v>-2.4668125000000001</v>
      </c>
      <c r="DE29" s="9">
        <v>2.8744375</v>
      </c>
      <c r="DF29" s="9">
        <v>1.8526875</v>
      </c>
      <c r="DG29" s="9">
        <v>1.8307175141000001</v>
      </c>
      <c r="DH29" s="9">
        <v>9.0717514099999993E-2</v>
      </c>
      <c r="DI29" s="9">
        <v>-0.31928248599999998</v>
      </c>
      <c r="DJ29" s="9">
        <v>2.9382175141000002</v>
      </c>
    </row>
    <row r="30" spans="1:114" x14ac:dyDescent="0.15">
      <c r="A30" s="9">
        <f t="array" ref="A30">SMALL(IF($AB$1:$AB$900=$D$7,ROW($AB$1:$AB$900)),ROW(11:11))</f>
        <v>86</v>
      </c>
      <c r="B30" s="9" t="str">
        <f t="array" ref="B30">IF(ISERROR(INDEX($S$2:$S$900,A30-1)),"",INDEX($S$2:$S$900,A30-1))</f>
        <v>CP11TT 40° Flat Fan</v>
      </c>
      <c r="C30" s="9">
        <f t="array" ref="C30">IF(ISERROR(INDEX($U$2:$U$900,A30-1)),"",INDEX($U$2:$U$900,A30-1))</f>
        <v>15</v>
      </c>
      <c r="D30" s="9">
        <f t="array" ref="D30">IF(ISERROR(INDEX($V$2:$V$900,A30-1)),"",INDEX($V$2:$V$900,A30-1))</f>
        <v>0</v>
      </c>
      <c r="E30" s="9">
        <f t="array" ref="E30">IF(ISERROR(INDEX($Z$2:$Z$900,A30-1)),"",INDEX($Z$2:$Z$900,A30-1))</f>
        <v>28</v>
      </c>
      <c r="F30" s="9">
        <f t="array" ref="F30">IF(ISERROR(INDEX($Y$2:$Y$900,A30-1)),"",INDEX($Y$2:$Y$900,A30-1))</f>
        <v>1.8401304564686636</v>
      </c>
      <c r="G30" s="9">
        <f t="array" ref="G30">IF(ISERROR(INDEX($AI$2:$AI$900,A30-1)),"",INDEX($AI$2:$AI$900,A30-1))</f>
        <v>184</v>
      </c>
      <c r="H30" s="9">
        <f t="array" ref="H30">IF(ISERROR(INDEX($AJ$2:$AJ$900,A30-1)),"",INDEX($AJ$2:$AJ$900,A30-1))</f>
        <v>395</v>
      </c>
      <c r="I30" s="9">
        <f t="array" ref="I30">IF(ISERROR(INDEX($AK$2:$AK$900,A30-1)),"",INDEX($AK$2:$AK$900,A30-1))</f>
        <v>806</v>
      </c>
      <c r="J30" s="9">
        <f t="array" ref="J30">IF(ISERROR(INDEX($AL$2:$AL$900,A30-1)),"",INDEX($AL$2:$AL$900,A30-1))</f>
        <v>0.2</v>
      </c>
      <c r="K30" s="9" t="str">
        <f t="array" ref="K30">IF(ISERROR(INDEX($AE$2:$AE$900,A30-1)),"",INDEX($AE$2:$AE$900,A30-1))</f>
        <v>COARSE</v>
      </c>
      <c r="L30" s="9">
        <f t="shared" si="24"/>
        <v>1.6</v>
      </c>
      <c r="S30" s="9" t="s">
        <v>41</v>
      </c>
      <c r="T30" s="9" t="s">
        <v>92</v>
      </c>
      <c r="U30" s="9">
        <v>12</v>
      </c>
      <c r="V30" s="2">
        <v>0</v>
      </c>
      <c r="W30" s="9">
        <v>0.179398</v>
      </c>
      <c r="X30" s="9">
        <v>0.51883800000000002</v>
      </c>
      <c r="Y30" s="9">
        <f t="shared" si="4"/>
        <v>1.501032292307888</v>
      </c>
      <c r="Z30" s="9">
        <f t="shared" si="5"/>
        <v>34</v>
      </c>
      <c r="AA30" s="8">
        <f t="shared" si="6"/>
        <v>60</v>
      </c>
      <c r="AB30" s="8" t="b">
        <f t="shared" si="7"/>
        <v>1</v>
      </c>
      <c r="AC30" s="21" t="str">
        <f t="shared" si="8"/>
        <v>YES</v>
      </c>
      <c r="AD30" s="21" t="str">
        <f t="shared" si="9"/>
        <v>YES</v>
      </c>
      <c r="AE30" s="8" t="str">
        <f t="shared" si="10"/>
        <v>COARSE</v>
      </c>
      <c r="AF30" s="8">
        <f t="shared" si="11"/>
        <v>4</v>
      </c>
      <c r="AG30" s="8">
        <f t="shared" si="12"/>
        <v>5</v>
      </c>
      <c r="AH30" s="8">
        <f t="shared" si="13"/>
        <v>4</v>
      </c>
      <c r="AI30" s="21">
        <f t="shared" si="14"/>
        <v>201</v>
      </c>
      <c r="AJ30" s="21">
        <f t="shared" si="15"/>
        <v>427</v>
      </c>
      <c r="AK30" s="21">
        <f t="shared" si="16"/>
        <v>871</v>
      </c>
      <c r="AL30" s="21">
        <f t="shared" si="17"/>
        <v>1</v>
      </c>
      <c r="AM30" s="21">
        <f t="shared" si="18"/>
        <v>201</v>
      </c>
      <c r="AN30" s="21">
        <f t="shared" si="19"/>
        <v>427</v>
      </c>
      <c r="AO30" s="21">
        <f t="shared" si="20"/>
        <v>871</v>
      </c>
      <c r="AP30" s="21">
        <f t="shared" si="21"/>
        <v>1</v>
      </c>
      <c r="AQ30" s="8">
        <f t="shared" si="1"/>
        <v>0</v>
      </c>
      <c r="AR30" s="8">
        <f t="shared" si="23"/>
        <v>-1</v>
      </c>
      <c r="AS30" s="8">
        <f t="shared" si="2"/>
        <v>0</v>
      </c>
      <c r="AT30" s="8">
        <f t="shared" si="3"/>
        <v>-1</v>
      </c>
      <c r="AU30" s="9">
        <v>12</v>
      </c>
      <c r="AV30" s="9">
        <v>8</v>
      </c>
      <c r="AW30" s="9">
        <v>150</v>
      </c>
      <c r="AX30" s="9">
        <v>30</v>
      </c>
      <c r="AY30" s="9">
        <v>60</v>
      </c>
      <c r="AZ30" s="9">
        <v>30</v>
      </c>
      <c r="BA30" s="9">
        <v>45</v>
      </c>
      <c r="BB30" s="9">
        <v>45</v>
      </c>
      <c r="BC30" s="13">
        <v>87.494915254000006</v>
      </c>
      <c r="BD30" s="9">
        <v>14.505555555999999</v>
      </c>
      <c r="BE30" s="9">
        <v>-28.455555560000001</v>
      </c>
      <c r="BF30" s="9">
        <v>6.2888888888999999</v>
      </c>
      <c r="BG30" s="9">
        <v>-49.25</v>
      </c>
      <c r="BH30" s="9">
        <v>-6.1124999999999998</v>
      </c>
      <c r="BI30" s="9">
        <v>3.3125</v>
      </c>
      <c r="BJ30" s="9">
        <v>1.9125000000000001</v>
      </c>
      <c r="BK30" s="9">
        <v>-4.55</v>
      </c>
      <c r="BL30" s="9">
        <v>14.6</v>
      </c>
      <c r="BM30" s="9">
        <v>-6.125</v>
      </c>
      <c r="BN30" s="9">
        <v>-4.8274011300000002</v>
      </c>
      <c r="BO30" s="9">
        <v>4.8225988701000002</v>
      </c>
      <c r="BP30" s="9">
        <v>0.92259887009999997</v>
      </c>
      <c r="BQ30" s="9">
        <v>15.67259887</v>
      </c>
      <c r="BR30" s="7">
        <v>217.38305084999999</v>
      </c>
      <c r="BS30">
        <v>34.122222221999998</v>
      </c>
      <c r="BT30">
        <v>-62.211111109999997</v>
      </c>
      <c r="BU30">
        <v>12.2</v>
      </c>
      <c r="BV30">
        <v>-104.9611111</v>
      </c>
      <c r="BW30">
        <v>-16.7</v>
      </c>
      <c r="BX30">
        <v>8.9875000000000007</v>
      </c>
      <c r="BY30">
        <v>1.5375000000000001</v>
      </c>
      <c r="BZ30">
        <v>-17.7</v>
      </c>
      <c r="CA30">
        <v>35.774999999999999</v>
      </c>
      <c r="CB30">
        <v>-20.737500000000001</v>
      </c>
      <c r="CC30">
        <v>-6.3468926550000004</v>
      </c>
      <c r="CD30">
        <v>13.253107345</v>
      </c>
      <c r="CE30">
        <v>1.2531073446000001</v>
      </c>
      <c r="CF30">
        <v>28.403107344999999</v>
      </c>
      <c r="CG30" s="13">
        <v>382.35593219999998</v>
      </c>
      <c r="CH30" s="9">
        <v>85.55</v>
      </c>
      <c r="CI30" s="9">
        <v>-115.93888889999999</v>
      </c>
      <c r="CJ30" s="9">
        <v>26</v>
      </c>
      <c r="CK30" s="9">
        <v>-213.82777780000001</v>
      </c>
      <c r="CL30" s="9">
        <v>-28.037500000000001</v>
      </c>
      <c r="CM30" s="9">
        <v>15.425000000000001</v>
      </c>
      <c r="CN30" s="9">
        <v>0.5</v>
      </c>
      <c r="CO30" s="9">
        <v>-52.487499999999997</v>
      </c>
      <c r="CP30" s="9">
        <v>67.037499999999994</v>
      </c>
      <c r="CQ30" s="9">
        <v>-43.6</v>
      </c>
      <c r="CR30" s="9">
        <v>-6.3652542370000003</v>
      </c>
      <c r="CS30" s="9">
        <v>27.834745763000001</v>
      </c>
      <c r="CT30" s="9">
        <v>5.1847457627000004</v>
      </c>
      <c r="CU30" s="9">
        <v>63.434745763000002</v>
      </c>
      <c r="CV30" s="13">
        <v>12.829813559</v>
      </c>
      <c r="CW30" s="9">
        <v>-3.4458888889999999</v>
      </c>
      <c r="CX30" s="9">
        <v>6.0168888888999996</v>
      </c>
      <c r="CY30" s="9">
        <v>0.49877777779999999</v>
      </c>
      <c r="CZ30" s="9">
        <v>11.765166667000001</v>
      </c>
      <c r="DA30" s="9">
        <v>-0.58956249999999999</v>
      </c>
      <c r="DB30" s="9">
        <v>-0.51981250000000001</v>
      </c>
      <c r="DC30" s="9">
        <v>3.2437500000000001E-2</v>
      </c>
      <c r="DD30" s="9">
        <v>-2.4668125000000001</v>
      </c>
      <c r="DE30" s="9">
        <v>2.8744375</v>
      </c>
      <c r="DF30" s="9">
        <v>1.8526875</v>
      </c>
      <c r="DG30" s="9">
        <v>1.8307175141000001</v>
      </c>
      <c r="DH30" s="9">
        <v>9.0717514099999993E-2</v>
      </c>
      <c r="DI30" s="9">
        <v>-0.31928248599999998</v>
      </c>
      <c r="DJ30" s="9">
        <v>2.9382175141000002</v>
      </c>
    </row>
    <row r="31" spans="1:114" x14ac:dyDescent="0.15">
      <c r="A31" s="9">
        <f t="array" ref="A31">SMALL(IF($AB$1:$AB$900=$D$7,ROW($AB$1:$AB$900)),ROW(12:12))</f>
        <v>93</v>
      </c>
      <c r="B31" s="9" t="str">
        <f t="array" ref="B31">IF(ISERROR(INDEX($S$2:$S$900,A31-1)),"",INDEX($S$2:$S$900,A31-1))</f>
        <v>CP11TT 40° Flat Fan</v>
      </c>
      <c r="C31" s="9">
        <f t="array" ref="C31">IF(ISERROR(INDEX($U$2:$U$900,A31-1)),"",INDEX($U$2:$U$900,A31-1))</f>
        <v>20</v>
      </c>
      <c r="D31" s="9">
        <f t="array" ref="D31">IF(ISERROR(INDEX($V$2:$V$900,A31-1)),"",INDEX($V$2:$V$900,A31-1))</f>
        <v>0</v>
      </c>
      <c r="E31" s="9">
        <f t="array" ref="E31">IF(ISERROR(INDEX($Z$2:$Z$900,A31-1)),"",INDEX($Z$2:$Z$900,A31-1))</f>
        <v>21</v>
      </c>
      <c r="F31" s="9">
        <f t="array" ref="F31">IF(ISERROR(INDEX($Y$2:$Y$900,A31-1)),"",INDEX($Y$2:$Y$900,A31-1))</f>
        <v>2.4518721466363775</v>
      </c>
      <c r="G31" s="9">
        <f t="array" ref="G31">IF(ISERROR(INDEX($AI$2:$AI$900,A31-1)),"",INDEX($AI$2:$AI$900,A31-1))</f>
        <v>192</v>
      </c>
      <c r="H31" s="9">
        <f t="array" ref="H31">IF(ISERROR(INDEX($AJ$2:$AJ$900,A31-1)),"",INDEX($AJ$2:$AJ$900,A31-1))</f>
        <v>418</v>
      </c>
      <c r="I31" s="9">
        <f t="array" ref="I31">IF(ISERROR(INDEX($AK$2:$AK$900,A31-1)),"",INDEX($AK$2:$AK$900,A31-1))</f>
        <v>867</v>
      </c>
      <c r="J31" s="9">
        <f t="array" ref="J31">IF(ISERROR(INDEX($AL$2:$AL$900,A31-1)),"",INDEX($AL$2:$AL$900,A31-1))</f>
        <v>0.4</v>
      </c>
      <c r="K31" s="9" t="str">
        <f t="array" ref="K31">IF(ISERROR(INDEX($AE$2:$AE$900,A31-1)),"",INDEX($AE$2:$AE$900,A31-1))</f>
        <v>COARSE</v>
      </c>
      <c r="L31" s="9">
        <f t="shared" si="24"/>
        <v>1.7000000000000002</v>
      </c>
      <c r="S31" s="9" t="s">
        <v>41</v>
      </c>
      <c r="T31" s="9" t="s">
        <v>92</v>
      </c>
      <c r="U31" s="9">
        <v>12</v>
      </c>
      <c r="V31" s="2">
        <v>15</v>
      </c>
      <c r="W31" s="9">
        <v>0.179398</v>
      </c>
      <c r="X31" s="9">
        <v>0.51883800000000002</v>
      </c>
      <c r="Y31" s="9">
        <f t="shared" si="4"/>
        <v>1.501032292307888</v>
      </c>
      <c r="Z31" s="9">
        <f t="shared" si="5"/>
        <v>34</v>
      </c>
      <c r="AA31" s="8">
        <f t="shared" si="6"/>
        <v>60</v>
      </c>
      <c r="AB31" s="8" t="b">
        <f t="shared" si="7"/>
        <v>1</v>
      </c>
      <c r="AC31" s="21" t="str">
        <f t="shared" si="8"/>
        <v>YES</v>
      </c>
      <c r="AD31" s="21" t="str">
        <f t="shared" si="9"/>
        <v>YES</v>
      </c>
      <c r="AE31" s="8" t="str">
        <f t="shared" si="10"/>
        <v>COARSE</v>
      </c>
      <c r="AF31" s="8">
        <f t="shared" si="11"/>
        <v>4</v>
      </c>
      <c r="AG31" s="8">
        <f t="shared" si="12"/>
        <v>4</v>
      </c>
      <c r="AH31" s="8">
        <f t="shared" si="13"/>
        <v>4</v>
      </c>
      <c r="AI31" s="21">
        <f t="shared" si="14"/>
        <v>171</v>
      </c>
      <c r="AJ31" s="21">
        <f t="shared" si="15"/>
        <v>376</v>
      </c>
      <c r="AK31" s="21">
        <f t="shared" si="16"/>
        <v>742</v>
      </c>
      <c r="AL31" s="21">
        <f t="shared" si="17"/>
        <v>2.3000000000000003</v>
      </c>
      <c r="AM31" s="21">
        <f t="shared" si="18"/>
        <v>171</v>
      </c>
      <c r="AN31" s="21">
        <f t="shared" si="19"/>
        <v>376</v>
      </c>
      <c r="AO31" s="21">
        <f t="shared" si="20"/>
        <v>742</v>
      </c>
      <c r="AP31" s="21">
        <f t="shared" si="21"/>
        <v>2.3000000000000003</v>
      </c>
      <c r="AQ31" s="8">
        <f t="shared" si="1"/>
        <v>0</v>
      </c>
      <c r="AR31" s="8">
        <f t="shared" si="23"/>
        <v>-1</v>
      </c>
      <c r="AS31" s="8">
        <f t="shared" si="2"/>
        <v>0</v>
      </c>
      <c r="AT31" s="8">
        <f t="shared" si="3"/>
        <v>-0.66666666666666663</v>
      </c>
      <c r="AU31" s="9">
        <v>12</v>
      </c>
      <c r="AV31" s="9">
        <v>8</v>
      </c>
      <c r="AW31" s="9">
        <v>150</v>
      </c>
      <c r="AX31" s="9">
        <v>30</v>
      </c>
      <c r="AY31" s="9">
        <v>60</v>
      </c>
      <c r="AZ31" s="9">
        <v>30</v>
      </c>
      <c r="BA31" s="9">
        <v>45</v>
      </c>
      <c r="BB31" s="9">
        <v>45</v>
      </c>
      <c r="BC31" s="13">
        <v>87.494915254000006</v>
      </c>
      <c r="BD31" s="9">
        <v>14.505555555999999</v>
      </c>
      <c r="BE31" s="9">
        <v>-28.455555560000001</v>
      </c>
      <c r="BF31" s="9">
        <v>6.2888888888999999</v>
      </c>
      <c r="BG31" s="9">
        <v>-49.25</v>
      </c>
      <c r="BH31" s="9">
        <v>-6.1124999999999998</v>
      </c>
      <c r="BI31" s="9">
        <v>3.3125</v>
      </c>
      <c r="BJ31" s="9">
        <v>1.9125000000000001</v>
      </c>
      <c r="BK31" s="9">
        <v>-4.55</v>
      </c>
      <c r="BL31" s="9">
        <v>14.6</v>
      </c>
      <c r="BM31" s="9">
        <v>-6.125</v>
      </c>
      <c r="BN31" s="9">
        <v>-4.8274011300000002</v>
      </c>
      <c r="BO31" s="9">
        <v>4.8225988701000002</v>
      </c>
      <c r="BP31" s="9">
        <v>0.92259887009999997</v>
      </c>
      <c r="BQ31" s="9">
        <v>15.67259887</v>
      </c>
      <c r="BR31" s="7">
        <v>217.38305084999999</v>
      </c>
      <c r="BS31">
        <v>34.122222221999998</v>
      </c>
      <c r="BT31">
        <v>-62.211111109999997</v>
      </c>
      <c r="BU31">
        <v>12.2</v>
      </c>
      <c r="BV31">
        <v>-104.9611111</v>
      </c>
      <c r="BW31">
        <v>-16.7</v>
      </c>
      <c r="BX31">
        <v>8.9875000000000007</v>
      </c>
      <c r="BY31">
        <v>1.5375000000000001</v>
      </c>
      <c r="BZ31">
        <v>-17.7</v>
      </c>
      <c r="CA31">
        <v>35.774999999999999</v>
      </c>
      <c r="CB31">
        <v>-20.737500000000001</v>
      </c>
      <c r="CC31">
        <v>-6.3468926550000004</v>
      </c>
      <c r="CD31">
        <v>13.253107345</v>
      </c>
      <c r="CE31">
        <v>1.2531073446000001</v>
      </c>
      <c r="CF31">
        <v>28.403107344999999</v>
      </c>
      <c r="CG31" s="13">
        <v>382.35593219999998</v>
      </c>
      <c r="CH31" s="9">
        <v>85.55</v>
      </c>
      <c r="CI31" s="9">
        <v>-115.93888889999999</v>
      </c>
      <c r="CJ31" s="9">
        <v>26</v>
      </c>
      <c r="CK31" s="9">
        <v>-213.82777780000001</v>
      </c>
      <c r="CL31" s="9">
        <v>-28.037500000000001</v>
      </c>
      <c r="CM31" s="9">
        <v>15.425000000000001</v>
      </c>
      <c r="CN31" s="9">
        <v>0.5</v>
      </c>
      <c r="CO31" s="9">
        <v>-52.487499999999997</v>
      </c>
      <c r="CP31" s="9">
        <v>67.037499999999994</v>
      </c>
      <c r="CQ31" s="9">
        <v>-43.6</v>
      </c>
      <c r="CR31" s="9">
        <v>-6.3652542370000003</v>
      </c>
      <c r="CS31" s="9">
        <v>27.834745763000001</v>
      </c>
      <c r="CT31" s="9">
        <v>5.1847457627000004</v>
      </c>
      <c r="CU31" s="9">
        <v>63.434745763000002</v>
      </c>
      <c r="CV31" s="13">
        <v>12.829813559</v>
      </c>
      <c r="CW31" s="9">
        <v>-3.4458888889999999</v>
      </c>
      <c r="CX31" s="9">
        <v>6.0168888888999996</v>
      </c>
      <c r="CY31" s="9">
        <v>0.49877777779999999</v>
      </c>
      <c r="CZ31" s="9">
        <v>11.765166667000001</v>
      </c>
      <c r="DA31" s="9">
        <v>-0.58956249999999999</v>
      </c>
      <c r="DB31" s="9">
        <v>-0.51981250000000001</v>
      </c>
      <c r="DC31" s="9">
        <v>3.2437500000000001E-2</v>
      </c>
      <c r="DD31" s="9">
        <v>-2.4668125000000001</v>
      </c>
      <c r="DE31" s="9">
        <v>2.8744375</v>
      </c>
      <c r="DF31" s="9">
        <v>1.8526875</v>
      </c>
      <c r="DG31" s="9">
        <v>1.8307175141000001</v>
      </c>
      <c r="DH31" s="9">
        <v>9.0717514099999993E-2</v>
      </c>
      <c r="DI31" s="9">
        <v>-0.31928248599999998</v>
      </c>
      <c r="DJ31" s="9">
        <v>2.9382175141000002</v>
      </c>
    </row>
    <row r="32" spans="1:114" x14ac:dyDescent="0.15">
      <c r="A32" s="9">
        <f t="array" ref="A32">SMALL(IF($AB$1:$AB$900=$D$7,ROW($AB$1:$AB$900)),ROW(13:13))</f>
        <v>94</v>
      </c>
      <c r="B32" s="9" t="str">
        <f t="array" ref="B32">IF(ISERROR(INDEX($S$2:$S$900,A32-1)),"",INDEX($S$2:$S$900,A32-1))</f>
        <v>CP11TT 40° Flat Fan</v>
      </c>
      <c r="C32" s="9">
        <f t="array" ref="C32">IF(ISERROR(INDEX($U$2:$U$900,A32-1)),"",INDEX($U$2:$U$900,A32-1))</f>
        <v>20</v>
      </c>
      <c r="D32" s="9">
        <f t="array" ref="D32">IF(ISERROR(INDEX($V$2:$V$900,A32-1)),"",INDEX($V$2:$V$900,A32-1))</f>
        <v>15</v>
      </c>
      <c r="E32" s="9">
        <f t="array" ref="E32">IF(ISERROR(INDEX($Z$2:$Z$900,A32-1)),"",INDEX($Z$2:$Z$900,A32-1))</f>
        <v>21</v>
      </c>
      <c r="F32" s="9">
        <f t="array" ref="F32">IF(ISERROR(INDEX($Y$2:$Y$900,A32-1)),"",INDEX($Y$2:$Y$900,A32-1))</f>
        <v>2.4518721466363775</v>
      </c>
      <c r="G32" s="9">
        <f t="array" ref="G32">IF(ISERROR(INDEX($AI$2:$AI$900,A32-1)),"",INDEX($AI$2:$AI$900,A32-1))</f>
        <v>162</v>
      </c>
      <c r="H32" s="9">
        <f t="array" ref="H32">IF(ISERROR(INDEX($AJ$2:$AJ$900,A32-1)),"",INDEX($AJ$2:$AJ$900,A32-1))</f>
        <v>367</v>
      </c>
      <c r="I32" s="9">
        <f t="array" ref="I32">IF(ISERROR(INDEX($AK$2:$AK$900,A32-1)),"",INDEX($AK$2:$AK$900,A32-1))</f>
        <v>736</v>
      </c>
      <c r="J32" s="9">
        <f t="array" ref="J32">IF(ISERROR(INDEX($AL$2:$AL$900,A32-1)),"",INDEX($AL$2:$AL$900,A32-1))</f>
        <v>2.4</v>
      </c>
      <c r="K32" s="9" t="str">
        <f t="array" ref="K32">IF(ISERROR(INDEX($AE$2:$AE$900,A32-1)),"",INDEX($AE$2:$AE$900,A32-1))</f>
        <v>COARSE</v>
      </c>
      <c r="L32" s="9">
        <f t="shared" si="24"/>
        <v>1.6</v>
      </c>
      <c r="S32" s="9" t="s">
        <v>41</v>
      </c>
      <c r="T32" s="9" t="s">
        <v>92</v>
      </c>
      <c r="U32" s="9">
        <v>12</v>
      </c>
      <c r="V32" s="2">
        <v>30</v>
      </c>
      <c r="W32" s="9">
        <v>0.179398</v>
      </c>
      <c r="X32" s="9">
        <v>0.51883800000000002</v>
      </c>
      <c r="Y32" s="9">
        <f t="shared" si="4"/>
        <v>1.501032292307888</v>
      </c>
      <c r="Z32" s="9">
        <f t="shared" si="5"/>
        <v>34</v>
      </c>
      <c r="AA32" s="8">
        <f t="shared" si="6"/>
        <v>60</v>
      </c>
      <c r="AB32" s="8" t="b">
        <f t="shared" si="7"/>
        <v>0</v>
      </c>
      <c r="AC32" s="21" t="str">
        <f t="shared" si="8"/>
        <v>NO</v>
      </c>
      <c r="AD32" s="21" t="str">
        <f t="shared" si="9"/>
        <v>YES</v>
      </c>
      <c r="AE32" s="8" t="str">
        <f t="shared" si="10"/>
        <v>MEDIUM</v>
      </c>
      <c r="AF32" s="8">
        <f t="shared" si="11"/>
        <v>3</v>
      </c>
      <c r="AG32" s="8">
        <f t="shared" si="12"/>
        <v>3</v>
      </c>
      <c r="AH32" s="8">
        <f t="shared" si="13"/>
        <v>3</v>
      </c>
      <c r="AI32" s="21">
        <f t="shared" si="14"/>
        <v>144</v>
      </c>
      <c r="AJ32" s="21">
        <f t="shared" si="15"/>
        <v>331</v>
      </c>
      <c r="AK32" s="21">
        <f t="shared" si="16"/>
        <v>627</v>
      </c>
      <c r="AL32" s="21">
        <f t="shared" si="17"/>
        <v>4.3</v>
      </c>
      <c r="AM32" s="21">
        <f t="shared" si="18"/>
        <v>144</v>
      </c>
      <c r="AN32" s="21">
        <f t="shared" si="19"/>
        <v>331</v>
      </c>
      <c r="AO32" s="21">
        <f t="shared" si="20"/>
        <v>627</v>
      </c>
      <c r="AP32" s="21">
        <f t="shared" si="21"/>
        <v>4.3</v>
      </c>
      <c r="AQ32" s="8">
        <f t="shared" si="1"/>
        <v>0</v>
      </c>
      <c r="AR32" s="8">
        <f t="shared" si="23"/>
        <v>-1</v>
      </c>
      <c r="AS32" s="8">
        <f t="shared" si="2"/>
        <v>0</v>
      </c>
      <c r="AT32" s="8">
        <f t="shared" si="3"/>
        <v>-0.33333333333333331</v>
      </c>
      <c r="AU32" s="9">
        <v>12</v>
      </c>
      <c r="AV32" s="9">
        <v>8</v>
      </c>
      <c r="AW32" s="9">
        <v>150</v>
      </c>
      <c r="AX32" s="9">
        <v>30</v>
      </c>
      <c r="AY32" s="9">
        <v>60</v>
      </c>
      <c r="AZ32" s="9">
        <v>30</v>
      </c>
      <c r="BA32" s="9">
        <v>45</v>
      </c>
      <c r="BB32" s="9">
        <v>45</v>
      </c>
      <c r="BC32" s="13">
        <v>87.494915254000006</v>
      </c>
      <c r="BD32" s="9">
        <v>14.505555555999999</v>
      </c>
      <c r="BE32" s="9">
        <v>-28.455555560000001</v>
      </c>
      <c r="BF32" s="9">
        <v>6.2888888888999999</v>
      </c>
      <c r="BG32" s="9">
        <v>-49.25</v>
      </c>
      <c r="BH32" s="9">
        <v>-6.1124999999999998</v>
      </c>
      <c r="BI32" s="9">
        <v>3.3125</v>
      </c>
      <c r="BJ32" s="9">
        <v>1.9125000000000001</v>
      </c>
      <c r="BK32" s="9">
        <v>-4.55</v>
      </c>
      <c r="BL32" s="9">
        <v>14.6</v>
      </c>
      <c r="BM32" s="9">
        <v>-6.125</v>
      </c>
      <c r="BN32" s="9">
        <v>-4.8274011300000002</v>
      </c>
      <c r="BO32" s="9">
        <v>4.8225988701000002</v>
      </c>
      <c r="BP32" s="9">
        <v>0.92259887009999997</v>
      </c>
      <c r="BQ32" s="9">
        <v>15.67259887</v>
      </c>
      <c r="BR32" s="7">
        <v>217.38305084999999</v>
      </c>
      <c r="BS32">
        <v>34.122222221999998</v>
      </c>
      <c r="BT32">
        <v>-62.211111109999997</v>
      </c>
      <c r="BU32">
        <v>12.2</v>
      </c>
      <c r="BV32">
        <v>-104.9611111</v>
      </c>
      <c r="BW32">
        <v>-16.7</v>
      </c>
      <c r="BX32">
        <v>8.9875000000000007</v>
      </c>
      <c r="BY32">
        <v>1.5375000000000001</v>
      </c>
      <c r="BZ32">
        <v>-17.7</v>
      </c>
      <c r="CA32">
        <v>35.774999999999999</v>
      </c>
      <c r="CB32">
        <v>-20.737500000000001</v>
      </c>
      <c r="CC32">
        <v>-6.3468926550000004</v>
      </c>
      <c r="CD32">
        <v>13.253107345</v>
      </c>
      <c r="CE32">
        <v>1.2531073446000001</v>
      </c>
      <c r="CF32">
        <v>28.403107344999999</v>
      </c>
      <c r="CG32" s="13">
        <v>382.35593219999998</v>
      </c>
      <c r="CH32" s="9">
        <v>85.55</v>
      </c>
      <c r="CI32" s="9">
        <v>-115.93888889999999</v>
      </c>
      <c r="CJ32" s="9">
        <v>26</v>
      </c>
      <c r="CK32" s="9">
        <v>-213.82777780000001</v>
      </c>
      <c r="CL32" s="9">
        <v>-28.037500000000001</v>
      </c>
      <c r="CM32" s="9">
        <v>15.425000000000001</v>
      </c>
      <c r="CN32" s="9">
        <v>0.5</v>
      </c>
      <c r="CO32" s="9">
        <v>-52.487499999999997</v>
      </c>
      <c r="CP32" s="9">
        <v>67.037499999999994</v>
      </c>
      <c r="CQ32" s="9">
        <v>-43.6</v>
      </c>
      <c r="CR32" s="9">
        <v>-6.3652542370000003</v>
      </c>
      <c r="CS32" s="9">
        <v>27.834745763000001</v>
      </c>
      <c r="CT32" s="9">
        <v>5.1847457627000004</v>
      </c>
      <c r="CU32" s="9">
        <v>63.434745763000002</v>
      </c>
      <c r="CV32" s="13">
        <v>12.829813559</v>
      </c>
      <c r="CW32" s="9">
        <v>-3.4458888889999999</v>
      </c>
      <c r="CX32" s="9">
        <v>6.0168888888999996</v>
      </c>
      <c r="CY32" s="9">
        <v>0.49877777779999999</v>
      </c>
      <c r="CZ32" s="9">
        <v>11.765166667000001</v>
      </c>
      <c r="DA32" s="9">
        <v>-0.58956249999999999</v>
      </c>
      <c r="DB32" s="9">
        <v>-0.51981250000000001</v>
      </c>
      <c r="DC32" s="9">
        <v>3.2437500000000001E-2</v>
      </c>
      <c r="DD32" s="9">
        <v>-2.4668125000000001</v>
      </c>
      <c r="DE32" s="9">
        <v>2.8744375</v>
      </c>
      <c r="DF32" s="9">
        <v>1.8526875</v>
      </c>
      <c r="DG32" s="9">
        <v>1.8307175141000001</v>
      </c>
      <c r="DH32" s="9">
        <v>9.0717514099999993E-2</v>
      </c>
      <c r="DI32" s="9">
        <v>-0.31928248599999998</v>
      </c>
      <c r="DJ32" s="9">
        <v>2.9382175141000002</v>
      </c>
    </row>
    <row r="33" spans="1:114" x14ac:dyDescent="0.15">
      <c r="A33" s="9">
        <f t="array" ref="A33">SMALL(IF($AB$1:$AB$900=$D$7,ROW($AB$1:$AB$900)),ROW(14:14))</f>
        <v>315</v>
      </c>
      <c r="B33" s="9" t="str">
        <f t="array" ref="B33">IF(ISERROR(INDEX($S$2:$S$900,A33-1)),"",INDEX($S$2:$S$900,A33-1))</f>
        <v>Standard 40° Flat Fan</v>
      </c>
      <c r="C33" s="9">
        <f t="array" ref="C33">IF(ISERROR(INDEX($U$2:$U$900,A33-1)),"",INDEX($U$2:$U$900,A33-1))</f>
        <v>12</v>
      </c>
      <c r="D33" s="9">
        <f t="array" ref="D33">IF(ISERROR(INDEX($V$2:$V$900,A33-1)),"",INDEX($V$2:$V$900,A33-1))</f>
        <v>0</v>
      </c>
      <c r="E33" s="9">
        <f t="array" ref="E33">IF(ISERROR(INDEX($Z$2:$Z$900,A33-1)),"",INDEX($Z$2:$Z$900,A33-1))</f>
        <v>35</v>
      </c>
      <c r="F33" s="9">
        <f t="array" ref="F33">IF(ISERROR(INDEX($Y$2:$Y$900,A33-1)),"",INDEX($Y$2:$Y$900,A33-1))</f>
        <v>1.4684834079338647</v>
      </c>
      <c r="G33" s="9">
        <f t="array" ref="G33">IF(ISERROR(INDEX($AI$2:$AI$900,A33-1)),"",INDEX($AI$2:$AI$900,A33-1))</f>
        <v>167</v>
      </c>
      <c r="H33" s="9">
        <f t="array" ref="H33">IF(ISERROR(INDEX($AJ$2:$AJ$900,A33-1)),"",INDEX($AJ$2:$AJ$900,A33-1))</f>
        <v>362</v>
      </c>
      <c r="I33" s="9">
        <f t="array" ref="I33">IF(ISERROR(INDEX($AK$2:$AK$900,A33-1)),"",INDEX($AK$2:$AK$900,A33-1))</f>
        <v>697</v>
      </c>
      <c r="J33" s="9">
        <f t="array" ref="J33">IF(ISERROR(INDEX($AL$2:$AL$900,A33-1)),"",INDEX($AL$2:$AL$900,A33-1))</f>
        <v>0</v>
      </c>
      <c r="K33" s="9" t="str">
        <f t="array" ref="K33">IF(ISERROR(INDEX($AE$2:$AE$900,A33-1)),"",INDEX($AE$2:$AE$900,A33-1))</f>
        <v>COARSE</v>
      </c>
      <c r="L33" s="9">
        <f t="shared" si="24"/>
        <v>1.5</v>
      </c>
      <c r="S33" s="9" t="s">
        <v>41</v>
      </c>
      <c r="T33" s="9" t="s">
        <v>92</v>
      </c>
      <c r="U33" s="9">
        <v>12</v>
      </c>
      <c r="V33" s="2">
        <v>45</v>
      </c>
      <c r="W33" s="9">
        <v>0.179398</v>
      </c>
      <c r="X33" s="9">
        <v>0.51883800000000002</v>
      </c>
      <c r="Y33" s="9">
        <f t="shared" si="4"/>
        <v>1.501032292307888</v>
      </c>
      <c r="Z33" s="9">
        <f t="shared" si="5"/>
        <v>34</v>
      </c>
      <c r="AA33" s="8">
        <f t="shared" si="6"/>
        <v>60</v>
      </c>
      <c r="AB33" s="8" t="b">
        <f t="shared" si="7"/>
        <v>0</v>
      </c>
      <c r="AC33" s="21" t="str">
        <f t="shared" si="8"/>
        <v>NO</v>
      </c>
      <c r="AD33" s="21" t="str">
        <f t="shared" si="9"/>
        <v>YES</v>
      </c>
      <c r="AE33" s="8" t="str">
        <f t="shared" si="10"/>
        <v>MEDIUM</v>
      </c>
      <c r="AF33" s="8">
        <f t="shared" si="11"/>
        <v>3</v>
      </c>
      <c r="AG33" s="8">
        <f t="shared" si="12"/>
        <v>3</v>
      </c>
      <c r="AH33" s="8">
        <f t="shared" si="13"/>
        <v>3</v>
      </c>
      <c r="AI33" s="21">
        <f t="shared" si="14"/>
        <v>121</v>
      </c>
      <c r="AJ33" s="21">
        <f t="shared" si="15"/>
        <v>293</v>
      </c>
      <c r="AK33" s="21">
        <f t="shared" si="16"/>
        <v>527</v>
      </c>
      <c r="AL33" s="21">
        <f t="shared" si="17"/>
        <v>7</v>
      </c>
      <c r="AM33" s="21">
        <f t="shared" si="18"/>
        <v>121</v>
      </c>
      <c r="AN33" s="21">
        <f t="shared" si="19"/>
        <v>293</v>
      </c>
      <c r="AO33" s="21">
        <f t="shared" si="20"/>
        <v>527</v>
      </c>
      <c r="AP33" s="21">
        <f t="shared" si="21"/>
        <v>7</v>
      </c>
      <c r="AQ33" s="8">
        <f t="shared" si="1"/>
        <v>0</v>
      </c>
      <c r="AR33" s="8">
        <f t="shared" si="23"/>
        <v>-1</v>
      </c>
      <c r="AS33" s="8">
        <f t="shared" si="2"/>
        <v>0</v>
      </c>
      <c r="AT33" s="8">
        <f t="shared" si="3"/>
        <v>0</v>
      </c>
      <c r="AU33" s="9">
        <v>12</v>
      </c>
      <c r="AV33" s="9">
        <v>8</v>
      </c>
      <c r="AW33" s="9">
        <v>150</v>
      </c>
      <c r="AX33" s="9">
        <v>30</v>
      </c>
      <c r="AY33" s="9">
        <v>60</v>
      </c>
      <c r="AZ33" s="9">
        <v>30</v>
      </c>
      <c r="BA33" s="9">
        <v>45</v>
      </c>
      <c r="BB33" s="9">
        <v>45</v>
      </c>
      <c r="BC33" s="13">
        <v>87.494915254000006</v>
      </c>
      <c r="BD33" s="9">
        <v>14.505555555999999</v>
      </c>
      <c r="BE33" s="9">
        <v>-28.455555560000001</v>
      </c>
      <c r="BF33" s="9">
        <v>6.2888888888999999</v>
      </c>
      <c r="BG33" s="9">
        <v>-49.25</v>
      </c>
      <c r="BH33" s="9">
        <v>-6.1124999999999998</v>
      </c>
      <c r="BI33" s="9">
        <v>3.3125</v>
      </c>
      <c r="BJ33" s="9">
        <v>1.9125000000000001</v>
      </c>
      <c r="BK33" s="9">
        <v>-4.55</v>
      </c>
      <c r="BL33" s="9">
        <v>14.6</v>
      </c>
      <c r="BM33" s="9">
        <v>-6.125</v>
      </c>
      <c r="BN33" s="9">
        <v>-4.8274011300000002</v>
      </c>
      <c r="BO33" s="9">
        <v>4.8225988701000002</v>
      </c>
      <c r="BP33" s="9">
        <v>0.92259887009999997</v>
      </c>
      <c r="BQ33" s="9">
        <v>15.67259887</v>
      </c>
      <c r="BR33" s="7">
        <v>217.38305084999999</v>
      </c>
      <c r="BS33">
        <v>34.122222221999998</v>
      </c>
      <c r="BT33">
        <v>-62.211111109999997</v>
      </c>
      <c r="BU33">
        <v>12.2</v>
      </c>
      <c r="BV33">
        <v>-104.9611111</v>
      </c>
      <c r="BW33">
        <v>-16.7</v>
      </c>
      <c r="BX33">
        <v>8.9875000000000007</v>
      </c>
      <c r="BY33">
        <v>1.5375000000000001</v>
      </c>
      <c r="BZ33">
        <v>-17.7</v>
      </c>
      <c r="CA33">
        <v>35.774999999999999</v>
      </c>
      <c r="CB33">
        <v>-20.737500000000001</v>
      </c>
      <c r="CC33">
        <v>-6.3468926550000004</v>
      </c>
      <c r="CD33">
        <v>13.253107345</v>
      </c>
      <c r="CE33">
        <v>1.2531073446000001</v>
      </c>
      <c r="CF33">
        <v>28.403107344999999</v>
      </c>
      <c r="CG33" s="13">
        <v>382.35593219999998</v>
      </c>
      <c r="CH33" s="9">
        <v>85.55</v>
      </c>
      <c r="CI33" s="9">
        <v>-115.93888889999999</v>
      </c>
      <c r="CJ33" s="9">
        <v>26</v>
      </c>
      <c r="CK33" s="9">
        <v>-213.82777780000001</v>
      </c>
      <c r="CL33" s="9">
        <v>-28.037500000000001</v>
      </c>
      <c r="CM33" s="9">
        <v>15.425000000000001</v>
      </c>
      <c r="CN33" s="9">
        <v>0.5</v>
      </c>
      <c r="CO33" s="9">
        <v>-52.487499999999997</v>
      </c>
      <c r="CP33" s="9">
        <v>67.037499999999994</v>
      </c>
      <c r="CQ33" s="9">
        <v>-43.6</v>
      </c>
      <c r="CR33" s="9">
        <v>-6.3652542370000003</v>
      </c>
      <c r="CS33" s="9">
        <v>27.834745763000001</v>
      </c>
      <c r="CT33" s="9">
        <v>5.1847457627000004</v>
      </c>
      <c r="CU33" s="9">
        <v>63.434745763000002</v>
      </c>
      <c r="CV33" s="13">
        <v>12.829813559</v>
      </c>
      <c r="CW33" s="9">
        <v>-3.4458888889999999</v>
      </c>
      <c r="CX33" s="9">
        <v>6.0168888888999996</v>
      </c>
      <c r="CY33" s="9">
        <v>0.49877777779999999</v>
      </c>
      <c r="CZ33" s="9">
        <v>11.765166667000001</v>
      </c>
      <c r="DA33" s="9">
        <v>-0.58956249999999999</v>
      </c>
      <c r="DB33" s="9">
        <v>-0.51981250000000001</v>
      </c>
      <c r="DC33" s="9">
        <v>3.2437500000000001E-2</v>
      </c>
      <c r="DD33" s="9">
        <v>-2.4668125000000001</v>
      </c>
      <c r="DE33" s="9">
        <v>2.8744375</v>
      </c>
      <c r="DF33" s="9">
        <v>1.8526875</v>
      </c>
      <c r="DG33" s="9">
        <v>1.8307175141000001</v>
      </c>
      <c r="DH33" s="9">
        <v>9.0717514099999993E-2</v>
      </c>
      <c r="DI33" s="9">
        <v>-0.31928248599999998</v>
      </c>
      <c r="DJ33" s="9">
        <v>2.9382175141000002</v>
      </c>
    </row>
    <row r="34" spans="1:114" x14ac:dyDescent="0.15">
      <c r="A34" s="9">
        <f t="array" ref="A34">SMALL(IF($AB$1:$AB$900=$D$7,ROW($AB$1:$AB$900)),ROW(15:15))</f>
        <v>322</v>
      </c>
      <c r="B34" s="9" t="str">
        <f t="array" ref="B34">IF(ISERROR(INDEX($S$2:$S$900,A34-1)),"",INDEX($S$2:$S$900,A34-1))</f>
        <v>Standard 40° Flat Fan</v>
      </c>
      <c r="C34" s="9">
        <f t="array" ref="C34">IF(ISERROR(INDEX($U$2:$U$900,A34-1)),"",INDEX($U$2:$U$900,A34-1))</f>
        <v>15</v>
      </c>
      <c r="D34" s="9">
        <f t="array" ref="D34">IF(ISERROR(INDEX($V$2:$V$900,A34-1)),"",INDEX($V$2:$V$900,A34-1))</f>
        <v>0</v>
      </c>
      <c r="E34" s="9">
        <f t="array" ref="E34">IF(ISERROR(INDEX($Z$2:$Z$900,A34-1)),"",INDEX($Z$2:$Z$900,A34-1))</f>
        <v>28</v>
      </c>
      <c r="F34" s="9">
        <f t="array" ref="F34">IF(ISERROR(INDEX($Y$2:$Y$900,A34-1)),"",INDEX($Y$2:$Y$900,A34-1))</f>
        <v>1.8302655810411805</v>
      </c>
      <c r="G34" s="9">
        <f t="array" ref="G34">IF(ISERROR(INDEX($AI$2:$AI$900,A34-1)),"",INDEX($AI$2:$AI$900,A34-1))</f>
        <v>171</v>
      </c>
      <c r="H34" s="9">
        <f t="array" ref="H34">IF(ISERROR(INDEX($AJ$2:$AJ$900,A34-1)),"",INDEX($AJ$2:$AJ$900,A34-1))</f>
        <v>379</v>
      </c>
      <c r="I34" s="9">
        <f t="array" ref="I34">IF(ISERROR(INDEX($AK$2:$AK$900,A34-1)),"",INDEX($AK$2:$AK$900,A34-1))</f>
        <v>736</v>
      </c>
      <c r="J34" s="9">
        <f t="array" ref="J34">IF(ISERROR(INDEX($AL$2:$AL$900,A34-1)),"",INDEX($AL$2:$AL$900,A34-1))</f>
        <v>0</v>
      </c>
      <c r="K34" s="9" t="str">
        <f t="array" ref="K34">IF(ISERROR(INDEX($AE$2:$AE$900,A34-1)),"",INDEX($AE$2:$AE$900,A34-1))</f>
        <v>COARSE</v>
      </c>
      <c r="L34" s="9">
        <f t="shared" si="24"/>
        <v>1.5</v>
      </c>
      <c r="S34" s="9" t="s">
        <v>41</v>
      </c>
      <c r="T34" s="9" t="s">
        <v>92</v>
      </c>
      <c r="U34" s="9">
        <v>12</v>
      </c>
      <c r="V34" s="2">
        <v>60</v>
      </c>
      <c r="W34" s="9">
        <v>0.179398</v>
      </c>
      <c r="X34" s="9">
        <v>0.51883800000000002</v>
      </c>
      <c r="Y34" s="9">
        <f t="shared" si="4"/>
        <v>1.501032292307888</v>
      </c>
      <c r="Z34" s="9">
        <f t="shared" si="5"/>
        <v>34</v>
      </c>
      <c r="AA34" s="8">
        <f t="shared" si="6"/>
        <v>60</v>
      </c>
      <c r="AB34" s="8" t="b">
        <f t="shared" si="7"/>
        <v>0</v>
      </c>
      <c r="AC34" s="21" t="str">
        <f t="shared" si="8"/>
        <v>NO</v>
      </c>
      <c r="AD34" s="21" t="str">
        <f t="shared" si="9"/>
        <v>YES</v>
      </c>
      <c r="AE34" s="8" t="str">
        <f t="shared" si="10"/>
        <v>FINE</v>
      </c>
      <c r="AF34" s="8">
        <f t="shared" si="11"/>
        <v>2</v>
      </c>
      <c r="AG34" s="8">
        <f t="shared" si="12"/>
        <v>2</v>
      </c>
      <c r="AH34" s="8">
        <f t="shared" si="13"/>
        <v>3</v>
      </c>
      <c r="AI34" s="21">
        <f t="shared" si="14"/>
        <v>102</v>
      </c>
      <c r="AJ34" s="21">
        <f t="shared" si="15"/>
        <v>262</v>
      </c>
      <c r="AK34" s="21">
        <f t="shared" si="16"/>
        <v>440</v>
      </c>
      <c r="AL34" s="21">
        <f t="shared" si="17"/>
        <v>10.199999999999999</v>
      </c>
      <c r="AM34" s="21">
        <f t="shared" si="18"/>
        <v>102</v>
      </c>
      <c r="AN34" s="21">
        <f t="shared" si="19"/>
        <v>262</v>
      </c>
      <c r="AO34" s="21">
        <f t="shared" si="20"/>
        <v>440</v>
      </c>
      <c r="AP34" s="21">
        <f t="shared" si="21"/>
        <v>10.199999999999999</v>
      </c>
      <c r="AQ34" s="8">
        <f t="shared" ref="AQ34:AQ50" si="25">(U34-AU34)/AV34</f>
        <v>0</v>
      </c>
      <c r="AR34" s="8">
        <f t="shared" si="23"/>
        <v>-1</v>
      </c>
      <c r="AS34" s="8">
        <f t="shared" ref="AS34:AS50" si="26">(AA34-AY34)/AZ34</f>
        <v>0</v>
      </c>
      <c r="AT34" s="8">
        <f t="shared" ref="AT34:AT50" si="27">(V34-BA34)/BB34</f>
        <v>0.33333333333333331</v>
      </c>
      <c r="AU34" s="9">
        <v>12</v>
      </c>
      <c r="AV34" s="9">
        <v>8</v>
      </c>
      <c r="AW34" s="9">
        <v>150</v>
      </c>
      <c r="AX34" s="9">
        <v>30</v>
      </c>
      <c r="AY34" s="9">
        <v>60</v>
      </c>
      <c r="AZ34" s="9">
        <v>30</v>
      </c>
      <c r="BA34" s="9">
        <v>45</v>
      </c>
      <c r="BB34" s="9">
        <v>45</v>
      </c>
      <c r="BC34" s="13">
        <v>87.494915254000006</v>
      </c>
      <c r="BD34" s="9">
        <v>14.505555555999999</v>
      </c>
      <c r="BE34" s="9">
        <v>-28.455555560000001</v>
      </c>
      <c r="BF34" s="9">
        <v>6.2888888888999999</v>
      </c>
      <c r="BG34" s="9">
        <v>-49.25</v>
      </c>
      <c r="BH34" s="9">
        <v>-6.1124999999999998</v>
      </c>
      <c r="BI34" s="9">
        <v>3.3125</v>
      </c>
      <c r="BJ34" s="9">
        <v>1.9125000000000001</v>
      </c>
      <c r="BK34" s="9">
        <v>-4.55</v>
      </c>
      <c r="BL34" s="9">
        <v>14.6</v>
      </c>
      <c r="BM34" s="9">
        <v>-6.125</v>
      </c>
      <c r="BN34" s="9">
        <v>-4.8274011300000002</v>
      </c>
      <c r="BO34" s="9">
        <v>4.8225988701000002</v>
      </c>
      <c r="BP34" s="9">
        <v>0.92259887009999997</v>
      </c>
      <c r="BQ34" s="9">
        <v>15.67259887</v>
      </c>
      <c r="BR34" s="7">
        <v>217.38305084999999</v>
      </c>
      <c r="BS34">
        <v>34.122222221999998</v>
      </c>
      <c r="BT34">
        <v>-62.211111109999997</v>
      </c>
      <c r="BU34">
        <v>12.2</v>
      </c>
      <c r="BV34">
        <v>-104.9611111</v>
      </c>
      <c r="BW34">
        <v>-16.7</v>
      </c>
      <c r="BX34">
        <v>8.9875000000000007</v>
      </c>
      <c r="BY34">
        <v>1.5375000000000001</v>
      </c>
      <c r="BZ34">
        <v>-17.7</v>
      </c>
      <c r="CA34">
        <v>35.774999999999999</v>
      </c>
      <c r="CB34">
        <v>-20.737500000000001</v>
      </c>
      <c r="CC34">
        <v>-6.3468926550000004</v>
      </c>
      <c r="CD34">
        <v>13.253107345</v>
      </c>
      <c r="CE34">
        <v>1.2531073446000001</v>
      </c>
      <c r="CF34">
        <v>28.403107344999999</v>
      </c>
      <c r="CG34" s="13">
        <v>382.35593219999998</v>
      </c>
      <c r="CH34" s="9">
        <v>85.55</v>
      </c>
      <c r="CI34" s="9">
        <v>-115.93888889999999</v>
      </c>
      <c r="CJ34" s="9">
        <v>26</v>
      </c>
      <c r="CK34" s="9">
        <v>-213.82777780000001</v>
      </c>
      <c r="CL34" s="9">
        <v>-28.037500000000001</v>
      </c>
      <c r="CM34" s="9">
        <v>15.425000000000001</v>
      </c>
      <c r="CN34" s="9">
        <v>0.5</v>
      </c>
      <c r="CO34" s="9">
        <v>-52.487499999999997</v>
      </c>
      <c r="CP34" s="9">
        <v>67.037499999999994</v>
      </c>
      <c r="CQ34" s="9">
        <v>-43.6</v>
      </c>
      <c r="CR34" s="9">
        <v>-6.3652542370000003</v>
      </c>
      <c r="CS34" s="9">
        <v>27.834745763000001</v>
      </c>
      <c r="CT34" s="9">
        <v>5.1847457627000004</v>
      </c>
      <c r="CU34" s="9">
        <v>63.434745763000002</v>
      </c>
      <c r="CV34" s="13">
        <v>12.829813559</v>
      </c>
      <c r="CW34" s="9">
        <v>-3.4458888889999999</v>
      </c>
      <c r="CX34" s="9">
        <v>6.0168888888999996</v>
      </c>
      <c r="CY34" s="9">
        <v>0.49877777779999999</v>
      </c>
      <c r="CZ34" s="9">
        <v>11.765166667000001</v>
      </c>
      <c r="DA34" s="9">
        <v>-0.58956249999999999</v>
      </c>
      <c r="DB34" s="9">
        <v>-0.51981250000000001</v>
      </c>
      <c r="DC34" s="9">
        <v>3.2437500000000001E-2</v>
      </c>
      <c r="DD34" s="9">
        <v>-2.4668125000000001</v>
      </c>
      <c r="DE34" s="9">
        <v>2.8744375</v>
      </c>
      <c r="DF34" s="9">
        <v>1.8526875</v>
      </c>
      <c r="DG34" s="9">
        <v>1.8307175141000001</v>
      </c>
      <c r="DH34" s="9">
        <v>9.0717514099999993E-2</v>
      </c>
      <c r="DI34" s="9">
        <v>-0.31928248599999998</v>
      </c>
      <c r="DJ34" s="9">
        <v>2.9382175141000002</v>
      </c>
    </row>
    <row r="35" spans="1:114" x14ac:dyDescent="0.15">
      <c r="A35" s="9">
        <f t="array" ref="A35">SMALL(IF($AB$1:$AB$900=$D$7,ROW($AB$1:$AB$900)),ROW(16:16))</f>
        <v>329</v>
      </c>
      <c r="B35" s="9" t="str">
        <f t="array" ref="B35">IF(ISERROR(INDEX($S$2:$S$900,A35-1)),"",INDEX($S$2:$S$900,A35-1))</f>
        <v>Standard 40° Flat Fan</v>
      </c>
      <c r="C35" s="9">
        <f t="array" ref="C35">IF(ISERROR(INDEX($U$2:$U$900,A35-1)),"",INDEX($U$2:$U$900,A35-1))</f>
        <v>20</v>
      </c>
      <c r="D35" s="9">
        <f t="array" ref="D35">IF(ISERROR(INDEX($V$2:$V$900,A35-1)),"",INDEX($V$2:$V$900,A35-1))</f>
        <v>0</v>
      </c>
      <c r="E35" s="9">
        <f t="array" ref="E35">IF(ISERROR(INDEX($Z$2:$Z$900,A35-1)),"",INDEX($Z$2:$Z$900,A35-1))</f>
        <v>21</v>
      </c>
      <c r="F35" s="9">
        <f t="array" ref="F35">IF(ISERROR(INDEX($Y$2:$Y$900,A35-1)),"",INDEX($Y$2:$Y$900,A35-1))</f>
        <v>2.4330040304845846</v>
      </c>
      <c r="G35" s="9">
        <f t="array" ref="G35">IF(ISERROR(INDEX($AI$2:$AI$900,A35-1)),"",INDEX($AI$2:$AI$900,A35-1))</f>
        <v>177</v>
      </c>
      <c r="H35" s="9">
        <f t="array" ref="H35">IF(ISERROR(INDEX($AJ$2:$AJ$900,A35-1)),"",INDEX($AJ$2:$AJ$900,A35-1))</f>
        <v>402</v>
      </c>
      <c r="I35" s="9">
        <f t="array" ref="I35">IF(ISERROR(INDEX($AK$2:$AK$900,A35-1)),"",INDEX($AK$2:$AK$900,A35-1))</f>
        <v>789</v>
      </c>
      <c r="J35" s="9">
        <f t="array" ref="J35">IF(ISERROR(INDEX($AL$2:$AL$900,A35-1)),"",INDEX($AL$2:$AL$900,A35-1))</f>
        <v>0.6</v>
      </c>
      <c r="K35" s="9" t="str">
        <f t="array" ref="K35">IF(ISERROR(INDEX($AE$2:$AE$900,A35-1)),"",INDEX($AE$2:$AE$900,A35-1))</f>
        <v>COARSE</v>
      </c>
      <c r="L35" s="9">
        <f t="shared" si="24"/>
        <v>1.6</v>
      </c>
      <c r="S35" s="9" t="s">
        <v>41</v>
      </c>
      <c r="T35" s="9" t="s">
        <v>92</v>
      </c>
      <c r="U35" s="9">
        <v>12</v>
      </c>
      <c r="V35" s="2">
        <v>75</v>
      </c>
      <c r="W35" s="9">
        <v>0.179398</v>
      </c>
      <c r="X35" s="9">
        <v>0.51883800000000002</v>
      </c>
      <c r="Y35" s="9">
        <f t="shared" si="4"/>
        <v>1.501032292307888</v>
      </c>
      <c r="Z35" s="9">
        <f t="shared" si="5"/>
        <v>34</v>
      </c>
      <c r="AA35" s="8">
        <f t="shared" si="6"/>
        <v>60</v>
      </c>
      <c r="AB35" s="8" t="b">
        <f t="shared" si="7"/>
        <v>0</v>
      </c>
      <c r="AC35" s="21" t="str">
        <f t="shared" si="8"/>
        <v>NO</v>
      </c>
      <c r="AD35" s="21" t="str">
        <f t="shared" si="9"/>
        <v>YES</v>
      </c>
      <c r="AE35" s="8" t="str">
        <f t="shared" si="10"/>
        <v>FINE</v>
      </c>
      <c r="AF35" s="8">
        <f t="shared" si="11"/>
        <v>2</v>
      </c>
      <c r="AG35" s="8">
        <f t="shared" si="12"/>
        <v>2</v>
      </c>
      <c r="AH35" s="8">
        <f t="shared" si="13"/>
        <v>2</v>
      </c>
      <c r="AI35" s="21">
        <f t="shared" si="14"/>
        <v>86</v>
      </c>
      <c r="AJ35" s="21">
        <f t="shared" si="15"/>
        <v>236</v>
      </c>
      <c r="AK35" s="21">
        <f t="shared" si="16"/>
        <v>368</v>
      </c>
      <c r="AL35" s="21">
        <f t="shared" si="17"/>
        <v>14.2</v>
      </c>
      <c r="AM35" s="21">
        <f t="shared" si="18"/>
        <v>86</v>
      </c>
      <c r="AN35" s="21">
        <f t="shared" si="19"/>
        <v>236</v>
      </c>
      <c r="AO35" s="21">
        <f t="shared" si="20"/>
        <v>368</v>
      </c>
      <c r="AP35" s="21">
        <f t="shared" si="21"/>
        <v>14.2</v>
      </c>
      <c r="AQ35" s="8">
        <f t="shared" si="25"/>
        <v>0</v>
      </c>
      <c r="AR35" s="8">
        <f t="shared" si="23"/>
        <v>-1</v>
      </c>
      <c r="AS35" s="8">
        <f t="shared" si="26"/>
        <v>0</v>
      </c>
      <c r="AT35" s="8">
        <f t="shared" si="27"/>
        <v>0.66666666666666663</v>
      </c>
      <c r="AU35" s="9">
        <v>12</v>
      </c>
      <c r="AV35" s="9">
        <v>8</v>
      </c>
      <c r="AW35" s="9">
        <v>150</v>
      </c>
      <c r="AX35" s="9">
        <v>30</v>
      </c>
      <c r="AY35" s="9">
        <v>60</v>
      </c>
      <c r="AZ35" s="9">
        <v>30</v>
      </c>
      <c r="BA35" s="9">
        <v>45</v>
      </c>
      <c r="BB35" s="9">
        <v>45</v>
      </c>
      <c r="BC35" s="13">
        <v>87.494915254000006</v>
      </c>
      <c r="BD35" s="9">
        <v>14.505555555999999</v>
      </c>
      <c r="BE35" s="9">
        <v>-28.455555560000001</v>
      </c>
      <c r="BF35" s="9">
        <v>6.2888888888999999</v>
      </c>
      <c r="BG35" s="9">
        <v>-49.25</v>
      </c>
      <c r="BH35" s="9">
        <v>-6.1124999999999998</v>
      </c>
      <c r="BI35" s="9">
        <v>3.3125</v>
      </c>
      <c r="BJ35" s="9">
        <v>1.9125000000000001</v>
      </c>
      <c r="BK35" s="9">
        <v>-4.55</v>
      </c>
      <c r="BL35" s="9">
        <v>14.6</v>
      </c>
      <c r="BM35" s="9">
        <v>-6.125</v>
      </c>
      <c r="BN35" s="9">
        <v>-4.8274011300000002</v>
      </c>
      <c r="BO35" s="9">
        <v>4.8225988701000002</v>
      </c>
      <c r="BP35" s="9">
        <v>0.92259887009999997</v>
      </c>
      <c r="BQ35" s="9">
        <v>15.67259887</v>
      </c>
      <c r="BR35" s="7">
        <v>217.38305084999999</v>
      </c>
      <c r="BS35">
        <v>34.122222221999998</v>
      </c>
      <c r="BT35">
        <v>-62.211111109999997</v>
      </c>
      <c r="BU35">
        <v>12.2</v>
      </c>
      <c r="BV35">
        <v>-104.9611111</v>
      </c>
      <c r="BW35">
        <v>-16.7</v>
      </c>
      <c r="BX35">
        <v>8.9875000000000007</v>
      </c>
      <c r="BY35">
        <v>1.5375000000000001</v>
      </c>
      <c r="BZ35">
        <v>-17.7</v>
      </c>
      <c r="CA35">
        <v>35.774999999999999</v>
      </c>
      <c r="CB35">
        <v>-20.737500000000001</v>
      </c>
      <c r="CC35">
        <v>-6.3468926550000004</v>
      </c>
      <c r="CD35">
        <v>13.253107345</v>
      </c>
      <c r="CE35">
        <v>1.2531073446000001</v>
      </c>
      <c r="CF35">
        <v>28.403107344999999</v>
      </c>
      <c r="CG35" s="13">
        <v>382.35593219999998</v>
      </c>
      <c r="CH35" s="9">
        <v>85.55</v>
      </c>
      <c r="CI35" s="9">
        <v>-115.93888889999999</v>
      </c>
      <c r="CJ35" s="9">
        <v>26</v>
      </c>
      <c r="CK35" s="9">
        <v>-213.82777780000001</v>
      </c>
      <c r="CL35" s="9">
        <v>-28.037500000000001</v>
      </c>
      <c r="CM35" s="9">
        <v>15.425000000000001</v>
      </c>
      <c r="CN35" s="9">
        <v>0.5</v>
      </c>
      <c r="CO35" s="9">
        <v>-52.487499999999997</v>
      </c>
      <c r="CP35" s="9">
        <v>67.037499999999994</v>
      </c>
      <c r="CQ35" s="9">
        <v>-43.6</v>
      </c>
      <c r="CR35" s="9">
        <v>-6.3652542370000003</v>
      </c>
      <c r="CS35" s="9">
        <v>27.834745763000001</v>
      </c>
      <c r="CT35" s="9">
        <v>5.1847457627000004</v>
      </c>
      <c r="CU35" s="9">
        <v>63.434745763000002</v>
      </c>
      <c r="CV35" s="13">
        <v>12.829813559</v>
      </c>
      <c r="CW35" s="9">
        <v>-3.4458888889999999</v>
      </c>
      <c r="CX35" s="9">
        <v>6.0168888888999996</v>
      </c>
      <c r="CY35" s="9">
        <v>0.49877777779999999</v>
      </c>
      <c r="CZ35" s="9">
        <v>11.765166667000001</v>
      </c>
      <c r="DA35" s="9">
        <v>-0.58956249999999999</v>
      </c>
      <c r="DB35" s="9">
        <v>-0.51981250000000001</v>
      </c>
      <c r="DC35" s="9">
        <v>3.2437500000000001E-2</v>
      </c>
      <c r="DD35" s="9">
        <v>-2.4668125000000001</v>
      </c>
      <c r="DE35" s="9">
        <v>2.8744375</v>
      </c>
      <c r="DF35" s="9">
        <v>1.8526875</v>
      </c>
      <c r="DG35" s="9">
        <v>1.8307175141000001</v>
      </c>
      <c r="DH35" s="9">
        <v>9.0717514099999993E-2</v>
      </c>
      <c r="DI35" s="9">
        <v>-0.31928248599999998</v>
      </c>
      <c r="DJ35" s="9">
        <v>2.9382175141000002</v>
      </c>
    </row>
    <row r="36" spans="1:114" x14ac:dyDescent="0.15">
      <c r="A36" s="9">
        <f t="array" ref="A36">SMALL(IF($AB$1:$AB$900=$D$7,ROW($AB$1:$AB$900)),ROW(17:17))</f>
        <v>410</v>
      </c>
      <c r="B36" s="9" t="str">
        <f t="array" ref="B36">IF(ISERROR(INDEX($S$2:$S$900,A36-1)),"",INDEX($S$2:$S$900,A36-1))</f>
        <v>CP09</v>
      </c>
      <c r="C36" s="9">
        <f t="array" ref="C36">IF(ISERROR(INDEX($U$2:$U$900,A36-1)),"",INDEX($U$2:$U$900,A36-1))</f>
        <v>7.8E-2</v>
      </c>
      <c r="D36" s="9">
        <f t="array" ref="D36">IF(ISERROR(INDEX($V$2:$V$900,A36-1)),"",INDEX($V$2:$V$900,A36-1))</f>
        <v>5</v>
      </c>
      <c r="E36" s="9">
        <f t="array" ref="E36">IF(ISERROR(INDEX($Z$2:$Z$900,A36-1)),"",INDEX($Z$2:$Z$900,A36-1))</f>
        <v>44</v>
      </c>
      <c r="F36" s="9">
        <f t="array" ref="F36">IF(ISERROR(INDEX($Y$2:$Y$900,A36-1)),"",INDEX($Y$2:$Y$900,A36-1))</f>
        <v>1.1836445402539562</v>
      </c>
      <c r="G36" s="9">
        <f t="array" ref="G36">IF(ISERROR(INDEX($AI$2:$AI$900,A36-1)),"",INDEX($AI$2:$AI$900,A36-1))</f>
        <v>188</v>
      </c>
      <c r="H36" s="9">
        <f t="array" ref="H36">IF(ISERROR(INDEX($AJ$2:$AJ$900,A36-1)),"",INDEX($AJ$2:$AJ$900,A36-1))</f>
        <v>455</v>
      </c>
      <c r="I36" s="9">
        <f t="array" ref="I36">IF(ISERROR(INDEX($AK$2:$AK$900,A36-1)),"",INDEX($AK$2:$AK$900,A36-1))</f>
        <v>905</v>
      </c>
      <c r="J36" s="9">
        <f t="array" ref="J36">IF(ISERROR(INDEX($AL$2:$AL$900,A36-1)),"",INDEX($AL$2:$AL$900,A36-1))</f>
        <v>3.5</v>
      </c>
      <c r="K36" s="9" t="str">
        <f t="array" ref="K36">IF(ISERROR(INDEX($AE$2:$AE$900,A36-1)),"",INDEX($AE$2:$AE$900,A36-1))</f>
        <v>COARSE</v>
      </c>
      <c r="L36" s="9">
        <f t="shared" si="24"/>
        <v>1.6</v>
      </c>
      <c r="S36" s="9" t="s">
        <v>41</v>
      </c>
      <c r="T36" s="9" t="s">
        <v>92</v>
      </c>
      <c r="U36" s="9">
        <v>12</v>
      </c>
      <c r="V36" s="2">
        <v>90</v>
      </c>
      <c r="W36" s="9">
        <v>0.179398</v>
      </c>
      <c r="X36" s="9">
        <v>0.51883800000000002</v>
      </c>
      <c r="Y36" s="9">
        <f t="shared" si="4"/>
        <v>1.501032292307888</v>
      </c>
      <c r="Z36" s="9">
        <f t="shared" si="5"/>
        <v>34</v>
      </c>
      <c r="AA36" s="8">
        <f t="shared" si="6"/>
        <v>60</v>
      </c>
      <c r="AB36" s="8" t="b">
        <f t="shared" si="7"/>
        <v>0</v>
      </c>
      <c r="AC36" s="21" t="str">
        <f t="shared" si="8"/>
        <v>NO</v>
      </c>
      <c r="AD36" s="21" t="str">
        <f t="shared" si="9"/>
        <v>YES</v>
      </c>
      <c r="AE36" s="8" t="str">
        <f t="shared" si="10"/>
        <v>FINE</v>
      </c>
      <c r="AF36" s="8">
        <f t="shared" si="11"/>
        <v>2</v>
      </c>
      <c r="AG36" s="8">
        <f t="shared" si="12"/>
        <v>2</v>
      </c>
      <c r="AH36" s="8">
        <f t="shared" si="13"/>
        <v>2</v>
      </c>
      <c r="AI36" s="21">
        <f t="shared" si="14"/>
        <v>73</v>
      </c>
      <c r="AJ36" s="21">
        <f t="shared" si="15"/>
        <v>217</v>
      </c>
      <c r="AK36" s="21">
        <f t="shared" si="16"/>
        <v>309</v>
      </c>
      <c r="AL36" s="21">
        <f t="shared" si="17"/>
        <v>18.8</v>
      </c>
      <c r="AM36" s="21">
        <f t="shared" si="18"/>
        <v>73</v>
      </c>
      <c r="AN36" s="21">
        <f t="shared" si="19"/>
        <v>217</v>
      </c>
      <c r="AO36" s="21">
        <f t="shared" si="20"/>
        <v>309</v>
      </c>
      <c r="AP36" s="21">
        <f t="shared" si="21"/>
        <v>18.8</v>
      </c>
      <c r="AQ36" s="8">
        <f t="shared" si="25"/>
        <v>0</v>
      </c>
      <c r="AR36" s="8">
        <f t="shared" si="23"/>
        <v>-1</v>
      </c>
      <c r="AS36" s="8">
        <f t="shared" si="26"/>
        <v>0</v>
      </c>
      <c r="AT36" s="8">
        <f t="shared" si="27"/>
        <v>1</v>
      </c>
      <c r="AU36" s="9">
        <v>12</v>
      </c>
      <c r="AV36" s="9">
        <v>8</v>
      </c>
      <c r="AW36" s="9">
        <v>150</v>
      </c>
      <c r="AX36" s="9">
        <v>30</v>
      </c>
      <c r="AY36" s="9">
        <v>60</v>
      </c>
      <c r="AZ36" s="9">
        <v>30</v>
      </c>
      <c r="BA36" s="9">
        <v>45</v>
      </c>
      <c r="BB36" s="9">
        <v>45</v>
      </c>
      <c r="BC36" s="13">
        <v>87.494915254000006</v>
      </c>
      <c r="BD36" s="9">
        <v>14.505555555999999</v>
      </c>
      <c r="BE36" s="9">
        <v>-28.455555560000001</v>
      </c>
      <c r="BF36" s="9">
        <v>6.2888888888999999</v>
      </c>
      <c r="BG36" s="9">
        <v>-49.25</v>
      </c>
      <c r="BH36" s="9">
        <v>-6.1124999999999998</v>
      </c>
      <c r="BI36" s="9">
        <v>3.3125</v>
      </c>
      <c r="BJ36" s="9">
        <v>1.9125000000000001</v>
      </c>
      <c r="BK36" s="9">
        <v>-4.55</v>
      </c>
      <c r="BL36" s="9">
        <v>14.6</v>
      </c>
      <c r="BM36" s="9">
        <v>-6.125</v>
      </c>
      <c r="BN36" s="9">
        <v>-4.8274011300000002</v>
      </c>
      <c r="BO36" s="9">
        <v>4.8225988701000002</v>
      </c>
      <c r="BP36" s="9">
        <v>0.92259887009999997</v>
      </c>
      <c r="BQ36" s="9">
        <v>15.67259887</v>
      </c>
      <c r="BR36" s="7">
        <v>217.38305084999999</v>
      </c>
      <c r="BS36">
        <v>34.122222221999998</v>
      </c>
      <c r="BT36">
        <v>-62.211111109999997</v>
      </c>
      <c r="BU36">
        <v>12.2</v>
      </c>
      <c r="BV36">
        <v>-104.9611111</v>
      </c>
      <c r="BW36">
        <v>-16.7</v>
      </c>
      <c r="BX36">
        <v>8.9875000000000007</v>
      </c>
      <c r="BY36">
        <v>1.5375000000000001</v>
      </c>
      <c r="BZ36">
        <v>-17.7</v>
      </c>
      <c r="CA36">
        <v>35.774999999999999</v>
      </c>
      <c r="CB36">
        <v>-20.737500000000001</v>
      </c>
      <c r="CC36">
        <v>-6.3468926550000004</v>
      </c>
      <c r="CD36">
        <v>13.253107345</v>
      </c>
      <c r="CE36">
        <v>1.2531073446000001</v>
      </c>
      <c r="CF36">
        <v>28.403107344999999</v>
      </c>
      <c r="CG36" s="13">
        <v>382.35593219999998</v>
      </c>
      <c r="CH36" s="9">
        <v>85.55</v>
      </c>
      <c r="CI36" s="9">
        <v>-115.93888889999999</v>
      </c>
      <c r="CJ36" s="9">
        <v>26</v>
      </c>
      <c r="CK36" s="9">
        <v>-213.82777780000001</v>
      </c>
      <c r="CL36" s="9">
        <v>-28.037500000000001</v>
      </c>
      <c r="CM36" s="9">
        <v>15.425000000000001</v>
      </c>
      <c r="CN36" s="9">
        <v>0.5</v>
      </c>
      <c r="CO36" s="9">
        <v>-52.487499999999997</v>
      </c>
      <c r="CP36" s="9">
        <v>67.037499999999994</v>
      </c>
      <c r="CQ36" s="9">
        <v>-43.6</v>
      </c>
      <c r="CR36" s="9">
        <v>-6.3652542370000003</v>
      </c>
      <c r="CS36" s="9">
        <v>27.834745763000001</v>
      </c>
      <c r="CT36" s="9">
        <v>5.1847457627000004</v>
      </c>
      <c r="CU36" s="9">
        <v>63.434745763000002</v>
      </c>
      <c r="CV36" s="13">
        <v>12.829813559</v>
      </c>
      <c r="CW36" s="9">
        <v>-3.4458888889999999</v>
      </c>
      <c r="CX36" s="9">
        <v>6.0168888888999996</v>
      </c>
      <c r="CY36" s="9">
        <v>0.49877777779999999</v>
      </c>
      <c r="CZ36" s="9">
        <v>11.765166667000001</v>
      </c>
      <c r="DA36" s="9">
        <v>-0.58956249999999999</v>
      </c>
      <c r="DB36" s="9">
        <v>-0.51981250000000001</v>
      </c>
      <c r="DC36" s="9">
        <v>3.2437500000000001E-2</v>
      </c>
      <c r="DD36" s="9">
        <v>-2.4668125000000001</v>
      </c>
      <c r="DE36" s="9">
        <v>2.8744375</v>
      </c>
      <c r="DF36" s="9">
        <v>1.8526875</v>
      </c>
      <c r="DG36" s="9">
        <v>1.8307175141000001</v>
      </c>
      <c r="DH36" s="9">
        <v>9.0717514099999993E-2</v>
      </c>
      <c r="DI36" s="9">
        <v>-0.31928248599999998</v>
      </c>
      <c r="DJ36" s="9">
        <v>2.9382175141000002</v>
      </c>
    </row>
    <row r="37" spans="1:114" x14ac:dyDescent="0.15">
      <c r="A37" s="9">
        <f t="array" ref="A37">SMALL(IF($AB$1:$AB$900=$D$7,ROW($AB$1:$AB$900)),ROW(18:18))</f>
        <v>424</v>
      </c>
      <c r="B37" s="9" t="str">
        <f t="array" ref="B37">IF(ISERROR(INDEX($S$2:$S$900,A37-1)),"",INDEX($S$2:$S$900,A37-1))</f>
        <v>CP11TT Straight Stream</v>
      </c>
      <c r="C37" s="9">
        <f t="array" ref="C37">IF(ISERROR(INDEX($U$2:$U$900,A37-1)),"",INDEX($U$2:$U$900,A37-1))</f>
        <v>8</v>
      </c>
      <c r="D37" s="9">
        <f t="array" ref="D37">IF(ISERROR(INDEX($V$2:$V$900,A37-1)),"",INDEX($V$2:$V$900,A37-1))</f>
        <v>30</v>
      </c>
      <c r="E37" s="9">
        <f t="array" ref="E37">IF(ISERROR(INDEX($Z$2:$Z$900,A37-1)),"",INDEX($Z$2:$Z$900,A37-1))</f>
        <v>53</v>
      </c>
      <c r="F37" s="9">
        <f t="array" ref="F37">IF(ISERROR(INDEX($Y$2:$Y$900,A37-1)),"",INDEX($Y$2:$Y$900,A37-1))</f>
        <v>0.97871144821657308</v>
      </c>
      <c r="G37" s="9">
        <f t="array" ref="G37">IF(ISERROR(INDEX($AI$2:$AI$900,A37-1)),"",INDEX($AI$2:$AI$900,A37-1))</f>
        <v>173</v>
      </c>
      <c r="H37" s="9">
        <f t="array" ref="H37">IF(ISERROR(INDEX($AJ$2:$AJ$900,A37-1)),"",INDEX($AJ$2:$AJ$900,A37-1))</f>
        <v>434</v>
      </c>
      <c r="I37" s="9">
        <f t="array" ref="I37">IF(ISERROR(INDEX($AK$2:$AK$900,A37-1)),"",INDEX($AK$2:$AK$900,A37-1))</f>
        <v>792</v>
      </c>
      <c r="J37" s="9">
        <f t="array" ref="J37">IF(ISERROR(INDEX($AL$2:$AL$900,A37-1)),"",INDEX($AL$2:$AL$900,A37-1))</f>
        <v>3.9</v>
      </c>
      <c r="K37" s="9" t="str">
        <f t="array" ref="K37">IF(ISERROR(INDEX($AE$2:$AE$900,A37-1)),"",INDEX($AE$2:$AE$900,A37-1))</f>
        <v>COARSE</v>
      </c>
      <c r="L37" s="9">
        <f t="shared" si="24"/>
        <v>1.5</v>
      </c>
      <c r="S37" s="9" t="s">
        <v>41</v>
      </c>
      <c r="T37" s="9" t="s">
        <v>92</v>
      </c>
      <c r="U37" s="9">
        <v>15</v>
      </c>
      <c r="V37" s="2">
        <v>0</v>
      </c>
      <c r="W37" s="9">
        <v>0.23569000000000001</v>
      </c>
      <c r="X37" s="9">
        <v>0.50192999999999999</v>
      </c>
      <c r="Y37" s="9">
        <f t="shared" si="4"/>
        <v>1.8401304564686636</v>
      </c>
      <c r="Z37" s="9">
        <f t="shared" si="5"/>
        <v>28</v>
      </c>
      <c r="AA37" s="8">
        <f t="shared" si="6"/>
        <v>60</v>
      </c>
      <c r="AB37" s="8" t="b">
        <f t="shared" si="7"/>
        <v>0</v>
      </c>
      <c r="AC37" s="21" t="str">
        <f t="shared" si="8"/>
        <v>NO</v>
      </c>
      <c r="AD37" s="21" t="str">
        <f t="shared" si="9"/>
        <v>YES</v>
      </c>
      <c r="AE37" s="8" t="str">
        <f t="shared" si="10"/>
        <v>VERY COARSE</v>
      </c>
      <c r="AF37" s="8">
        <f t="shared" si="11"/>
        <v>5</v>
      </c>
      <c r="AG37" s="8">
        <f t="shared" si="12"/>
        <v>5</v>
      </c>
      <c r="AH37" s="8">
        <f t="shared" si="13"/>
        <v>5</v>
      </c>
      <c r="AI37" s="21">
        <f t="shared" si="14"/>
        <v>210</v>
      </c>
      <c r="AJ37" s="21">
        <f t="shared" si="15"/>
        <v>452</v>
      </c>
      <c r="AK37" s="21">
        <f t="shared" si="16"/>
        <v>932</v>
      </c>
      <c r="AL37" s="21">
        <f t="shared" si="17"/>
        <v>1.1000000000000001</v>
      </c>
      <c r="AM37" s="21">
        <f t="shared" si="18"/>
        <v>210</v>
      </c>
      <c r="AN37" s="21">
        <f t="shared" si="19"/>
        <v>452</v>
      </c>
      <c r="AO37" s="21">
        <f t="shared" si="20"/>
        <v>932</v>
      </c>
      <c r="AP37" s="21">
        <f t="shared" si="21"/>
        <v>1.1000000000000001</v>
      </c>
      <c r="AQ37" s="8">
        <f t="shared" si="25"/>
        <v>0.375</v>
      </c>
      <c r="AR37" s="8">
        <f t="shared" si="23"/>
        <v>-1</v>
      </c>
      <c r="AS37" s="8">
        <f t="shared" si="26"/>
        <v>0</v>
      </c>
      <c r="AT37" s="8">
        <f t="shared" si="27"/>
        <v>-1</v>
      </c>
      <c r="AU37" s="9">
        <v>12</v>
      </c>
      <c r="AV37" s="9">
        <v>8</v>
      </c>
      <c r="AW37" s="9">
        <v>150</v>
      </c>
      <c r="AX37" s="9">
        <v>30</v>
      </c>
      <c r="AY37" s="9">
        <v>60</v>
      </c>
      <c r="AZ37" s="9">
        <v>30</v>
      </c>
      <c r="BA37" s="9">
        <v>45</v>
      </c>
      <c r="BB37" s="9">
        <v>45</v>
      </c>
      <c r="BC37" s="13">
        <v>87.494915254000006</v>
      </c>
      <c r="BD37" s="9">
        <v>14.505555555999999</v>
      </c>
      <c r="BE37" s="9">
        <v>-28.455555560000001</v>
      </c>
      <c r="BF37" s="9">
        <v>6.2888888888999999</v>
      </c>
      <c r="BG37" s="9">
        <v>-49.25</v>
      </c>
      <c r="BH37" s="9">
        <v>-6.1124999999999998</v>
      </c>
      <c r="BI37" s="9">
        <v>3.3125</v>
      </c>
      <c r="BJ37" s="9">
        <v>1.9125000000000001</v>
      </c>
      <c r="BK37" s="9">
        <v>-4.55</v>
      </c>
      <c r="BL37" s="9">
        <v>14.6</v>
      </c>
      <c r="BM37" s="9">
        <v>-6.125</v>
      </c>
      <c r="BN37" s="9">
        <v>-4.8274011300000002</v>
      </c>
      <c r="BO37" s="9">
        <v>4.8225988701000002</v>
      </c>
      <c r="BP37" s="9">
        <v>0.92259887009999997</v>
      </c>
      <c r="BQ37" s="9">
        <v>15.67259887</v>
      </c>
      <c r="BR37" s="7">
        <v>217.38305084999999</v>
      </c>
      <c r="BS37">
        <v>34.122222221999998</v>
      </c>
      <c r="BT37">
        <v>-62.211111109999997</v>
      </c>
      <c r="BU37">
        <v>12.2</v>
      </c>
      <c r="BV37">
        <v>-104.9611111</v>
      </c>
      <c r="BW37">
        <v>-16.7</v>
      </c>
      <c r="BX37">
        <v>8.9875000000000007</v>
      </c>
      <c r="BY37">
        <v>1.5375000000000001</v>
      </c>
      <c r="BZ37">
        <v>-17.7</v>
      </c>
      <c r="CA37">
        <v>35.774999999999999</v>
      </c>
      <c r="CB37">
        <v>-20.737500000000001</v>
      </c>
      <c r="CC37">
        <v>-6.3468926550000004</v>
      </c>
      <c r="CD37">
        <v>13.253107345</v>
      </c>
      <c r="CE37">
        <v>1.2531073446000001</v>
      </c>
      <c r="CF37">
        <v>28.403107344999999</v>
      </c>
      <c r="CG37" s="13">
        <v>382.35593219999998</v>
      </c>
      <c r="CH37" s="9">
        <v>85.55</v>
      </c>
      <c r="CI37" s="9">
        <v>-115.93888889999999</v>
      </c>
      <c r="CJ37" s="9">
        <v>26</v>
      </c>
      <c r="CK37" s="9">
        <v>-213.82777780000001</v>
      </c>
      <c r="CL37" s="9">
        <v>-28.037500000000001</v>
      </c>
      <c r="CM37" s="9">
        <v>15.425000000000001</v>
      </c>
      <c r="CN37" s="9">
        <v>0.5</v>
      </c>
      <c r="CO37" s="9">
        <v>-52.487499999999997</v>
      </c>
      <c r="CP37" s="9">
        <v>67.037499999999994</v>
      </c>
      <c r="CQ37" s="9">
        <v>-43.6</v>
      </c>
      <c r="CR37" s="9">
        <v>-6.3652542370000003</v>
      </c>
      <c r="CS37" s="9">
        <v>27.834745763000001</v>
      </c>
      <c r="CT37" s="9">
        <v>5.1847457627000004</v>
      </c>
      <c r="CU37" s="9">
        <v>63.434745763000002</v>
      </c>
      <c r="CV37" s="13">
        <v>12.829813559</v>
      </c>
      <c r="CW37" s="9">
        <v>-3.4458888889999999</v>
      </c>
      <c r="CX37" s="9">
        <v>6.0168888888999996</v>
      </c>
      <c r="CY37" s="9">
        <v>0.49877777779999999</v>
      </c>
      <c r="CZ37" s="9">
        <v>11.765166667000001</v>
      </c>
      <c r="DA37" s="9">
        <v>-0.58956249999999999</v>
      </c>
      <c r="DB37" s="9">
        <v>-0.51981250000000001</v>
      </c>
      <c r="DC37" s="9">
        <v>3.2437500000000001E-2</v>
      </c>
      <c r="DD37" s="9">
        <v>-2.4668125000000001</v>
      </c>
      <c r="DE37" s="9">
        <v>2.8744375</v>
      </c>
      <c r="DF37" s="9">
        <v>1.8526875</v>
      </c>
      <c r="DG37" s="9">
        <v>1.8307175141000001</v>
      </c>
      <c r="DH37" s="9">
        <v>9.0717514099999993E-2</v>
      </c>
      <c r="DI37" s="9">
        <v>-0.31928248599999998</v>
      </c>
      <c r="DJ37" s="9">
        <v>2.9382175141000002</v>
      </c>
    </row>
    <row r="38" spans="1:114" x14ac:dyDescent="0.15">
      <c r="A38" s="9">
        <f t="array" ref="A38">SMALL(IF($AB$1:$AB$900=$D$7,ROW($AB$1:$AB$900)),ROW(19:19))</f>
        <v>428</v>
      </c>
      <c r="B38" s="9" t="str">
        <f t="array" ref="B38">IF(ISERROR(INDEX($S$2:$S$900,A38-1)),"",INDEX($S$2:$S$900,A38-1))</f>
        <v>CP11TT Straight Stream</v>
      </c>
      <c r="C38" s="9">
        <f t="array" ref="C38">IF(ISERROR(INDEX($U$2:$U$900,A38-1)),"",INDEX($U$2:$U$900,A38-1))</f>
        <v>10</v>
      </c>
      <c r="D38" s="9">
        <f t="array" ref="D38">IF(ISERROR(INDEX($V$2:$V$900,A38-1)),"",INDEX($V$2:$V$900,A38-1))</f>
        <v>30</v>
      </c>
      <c r="E38" s="9">
        <f t="array" ref="E38">IF(ISERROR(INDEX($Z$2:$Z$900,A38-1)),"",INDEX($Z$2:$Z$900,A38-1))</f>
        <v>41</v>
      </c>
      <c r="F38" s="9">
        <f t="array" ref="F38">IF(ISERROR(INDEX($Y$2:$Y$900,A38-1)),"",INDEX($Y$2:$Y$900,A38-1))</f>
        <v>1.2523551271066937</v>
      </c>
      <c r="G38" s="9">
        <f t="array" ref="G38">IF(ISERROR(INDEX($AI$2:$AI$900,A38-1)),"",INDEX($AI$2:$AI$900,A38-1))</f>
        <v>171</v>
      </c>
      <c r="H38" s="9">
        <f t="array" ref="H38">IF(ISERROR(INDEX($AJ$2:$AJ$900,A38-1)),"",INDEX($AJ$2:$AJ$900,A38-1))</f>
        <v>429</v>
      </c>
      <c r="I38" s="9">
        <f t="array" ref="I38">IF(ISERROR(INDEX($AK$2:$AK$900,A38-1)),"",INDEX($AK$2:$AK$900,A38-1))</f>
        <v>785</v>
      </c>
      <c r="J38" s="9">
        <f t="array" ref="J38">IF(ISERROR(INDEX($AL$2:$AL$900,A38-1)),"",INDEX($AL$2:$AL$900,A38-1))</f>
        <v>3.8000000000000003</v>
      </c>
      <c r="K38" s="9" t="str">
        <f t="array" ref="K38">IF(ISERROR(INDEX($AE$2:$AE$900,A38-1)),"",INDEX($AE$2:$AE$900,A38-1))</f>
        <v>COARSE</v>
      </c>
      <c r="L38" s="9">
        <f t="shared" si="24"/>
        <v>1.5</v>
      </c>
      <c r="S38" s="9" t="s">
        <v>41</v>
      </c>
      <c r="T38" s="9" t="s">
        <v>92</v>
      </c>
      <c r="U38" s="9">
        <v>15</v>
      </c>
      <c r="V38" s="2">
        <v>15</v>
      </c>
      <c r="W38" s="9">
        <v>0.23569000000000001</v>
      </c>
      <c r="X38" s="9">
        <v>0.50192999999999999</v>
      </c>
      <c r="Y38" s="9">
        <f t="shared" si="4"/>
        <v>1.8401304564686636</v>
      </c>
      <c r="Z38" s="9">
        <f t="shared" si="5"/>
        <v>28</v>
      </c>
      <c r="AA38" s="8">
        <f t="shared" si="6"/>
        <v>60</v>
      </c>
      <c r="AB38" s="8" t="b">
        <f t="shared" si="7"/>
        <v>1</v>
      </c>
      <c r="AC38" s="21" t="str">
        <f t="shared" si="8"/>
        <v>YES</v>
      </c>
      <c r="AD38" s="21" t="str">
        <f t="shared" si="9"/>
        <v>YES</v>
      </c>
      <c r="AE38" s="8" t="str">
        <f t="shared" si="10"/>
        <v>COARSE</v>
      </c>
      <c r="AF38" s="8">
        <f t="shared" si="11"/>
        <v>4</v>
      </c>
      <c r="AG38" s="8">
        <f t="shared" si="12"/>
        <v>4</v>
      </c>
      <c r="AH38" s="8">
        <f t="shared" si="13"/>
        <v>4</v>
      </c>
      <c r="AI38" s="21">
        <f t="shared" si="14"/>
        <v>179</v>
      </c>
      <c r="AJ38" s="21">
        <f t="shared" si="15"/>
        <v>399</v>
      </c>
      <c r="AK38" s="21">
        <f t="shared" si="16"/>
        <v>797</v>
      </c>
      <c r="AL38" s="21">
        <f t="shared" si="17"/>
        <v>2.1</v>
      </c>
      <c r="AM38" s="21">
        <f t="shared" si="18"/>
        <v>179</v>
      </c>
      <c r="AN38" s="21">
        <f t="shared" si="19"/>
        <v>399</v>
      </c>
      <c r="AO38" s="21">
        <f t="shared" si="20"/>
        <v>797</v>
      </c>
      <c r="AP38" s="21">
        <f t="shared" si="21"/>
        <v>2.1</v>
      </c>
      <c r="AQ38" s="8">
        <f t="shared" si="25"/>
        <v>0.375</v>
      </c>
      <c r="AR38" s="8">
        <f t="shared" si="23"/>
        <v>-1</v>
      </c>
      <c r="AS38" s="8">
        <f t="shared" si="26"/>
        <v>0</v>
      </c>
      <c r="AT38" s="8">
        <f t="shared" si="27"/>
        <v>-0.66666666666666663</v>
      </c>
      <c r="AU38" s="9">
        <v>12</v>
      </c>
      <c r="AV38" s="9">
        <v>8</v>
      </c>
      <c r="AW38" s="9">
        <v>150</v>
      </c>
      <c r="AX38" s="9">
        <v>30</v>
      </c>
      <c r="AY38" s="9">
        <v>60</v>
      </c>
      <c r="AZ38" s="9">
        <v>30</v>
      </c>
      <c r="BA38" s="9">
        <v>45</v>
      </c>
      <c r="BB38" s="9">
        <v>45</v>
      </c>
      <c r="BC38" s="13">
        <v>87.494915254000006</v>
      </c>
      <c r="BD38" s="9">
        <v>14.505555555999999</v>
      </c>
      <c r="BE38" s="9">
        <v>-28.455555560000001</v>
      </c>
      <c r="BF38" s="9">
        <v>6.2888888888999999</v>
      </c>
      <c r="BG38" s="9">
        <v>-49.25</v>
      </c>
      <c r="BH38" s="9">
        <v>-6.1124999999999998</v>
      </c>
      <c r="BI38" s="9">
        <v>3.3125</v>
      </c>
      <c r="BJ38" s="9">
        <v>1.9125000000000001</v>
      </c>
      <c r="BK38" s="9">
        <v>-4.55</v>
      </c>
      <c r="BL38" s="9">
        <v>14.6</v>
      </c>
      <c r="BM38" s="9">
        <v>-6.125</v>
      </c>
      <c r="BN38" s="9">
        <v>-4.8274011300000002</v>
      </c>
      <c r="BO38" s="9">
        <v>4.8225988701000002</v>
      </c>
      <c r="BP38" s="9">
        <v>0.92259887009999997</v>
      </c>
      <c r="BQ38" s="9">
        <v>15.67259887</v>
      </c>
      <c r="BR38" s="7">
        <v>217.38305084999999</v>
      </c>
      <c r="BS38">
        <v>34.122222221999998</v>
      </c>
      <c r="BT38">
        <v>-62.211111109999997</v>
      </c>
      <c r="BU38">
        <v>12.2</v>
      </c>
      <c r="BV38">
        <v>-104.9611111</v>
      </c>
      <c r="BW38">
        <v>-16.7</v>
      </c>
      <c r="BX38">
        <v>8.9875000000000007</v>
      </c>
      <c r="BY38">
        <v>1.5375000000000001</v>
      </c>
      <c r="BZ38">
        <v>-17.7</v>
      </c>
      <c r="CA38">
        <v>35.774999999999999</v>
      </c>
      <c r="CB38">
        <v>-20.737500000000001</v>
      </c>
      <c r="CC38">
        <v>-6.3468926550000004</v>
      </c>
      <c r="CD38">
        <v>13.253107345</v>
      </c>
      <c r="CE38">
        <v>1.2531073446000001</v>
      </c>
      <c r="CF38">
        <v>28.403107344999999</v>
      </c>
      <c r="CG38" s="13">
        <v>382.35593219999998</v>
      </c>
      <c r="CH38" s="9">
        <v>85.55</v>
      </c>
      <c r="CI38" s="9">
        <v>-115.93888889999999</v>
      </c>
      <c r="CJ38" s="9">
        <v>26</v>
      </c>
      <c r="CK38" s="9">
        <v>-213.82777780000001</v>
      </c>
      <c r="CL38" s="9">
        <v>-28.037500000000001</v>
      </c>
      <c r="CM38" s="9">
        <v>15.425000000000001</v>
      </c>
      <c r="CN38" s="9">
        <v>0.5</v>
      </c>
      <c r="CO38" s="9">
        <v>-52.487499999999997</v>
      </c>
      <c r="CP38" s="9">
        <v>67.037499999999994</v>
      </c>
      <c r="CQ38" s="9">
        <v>-43.6</v>
      </c>
      <c r="CR38" s="9">
        <v>-6.3652542370000003</v>
      </c>
      <c r="CS38" s="9">
        <v>27.834745763000001</v>
      </c>
      <c r="CT38" s="9">
        <v>5.1847457627000004</v>
      </c>
      <c r="CU38" s="9">
        <v>63.434745763000002</v>
      </c>
      <c r="CV38" s="13">
        <v>12.829813559</v>
      </c>
      <c r="CW38" s="9">
        <v>-3.4458888889999999</v>
      </c>
      <c r="CX38" s="9">
        <v>6.0168888888999996</v>
      </c>
      <c r="CY38" s="9">
        <v>0.49877777779999999</v>
      </c>
      <c r="CZ38" s="9">
        <v>11.765166667000001</v>
      </c>
      <c r="DA38" s="9">
        <v>-0.58956249999999999</v>
      </c>
      <c r="DB38" s="9">
        <v>-0.51981250000000001</v>
      </c>
      <c r="DC38" s="9">
        <v>3.2437500000000001E-2</v>
      </c>
      <c r="DD38" s="9">
        <v>-2.4668125000000001</v>
      </c>
      <c r="DE38" s="9">
        <v>2.8744375</v>
      </c>
      <c r="DF38" s="9">
        <v>1.8526875</v>
      </c>
      <c r="DG38" s="9">
        <v>1.8307175141000001</v>
      </c>
      <c r="DH38" s="9">
        <v>9.0717514099999993E-2</v>
      </c>
      <c r="DI38" s="9">
        <v>-0.31928248599999998</v>
      </c>
      <c r="DJ38" s="9">
        <v>2.9382175141000002</v>
      </c>
    </row>
    <row r="39" spans="1:114" x14ac:dyDescent="0.15">
      <c r="A39" s="9">
        <f t="array" ref="A39">SMALL(IF($AB$1:$AB$900=$D$7,ROW($AB$1:$AB$900)),ROW(20:20))</f>
        <v>432</v>
      </c>
      <c r="B39" s="9" t="str">
        <f t="array" ref="B39">IF(ISERROR(INDEX($S$2:$S$900,A39-1)),"",INDEX($S$2:$S$900,A39-1))</f>
        <v>CP11TT Straight Stream</v>
      </c>
      <c r="C39" s="9">
        <f t="array" ref="C39">IF(ISERROR(INDEX($U$2:$U$900,A39-1)),"",INDEX($U$2:$U$900,A39-1))</f>
        <v>12</v>
      </c>
      <c r="D39" s="9">
        <f t="array" ref="D39">IF(ISERROR(INDEX($V$2:$V$900,A39-1)),"",INDEX($V$2:$V$900,A39-1))</f>
        <v>30</v>
      </c>
      <c r="E39" s="9">
        <f t="array" ref="E39">IF(ISERROR(INDEX($Z$2:$Z$900,A39-1)),"",INDEX($Z$2:$Z$900,A39-1))</f>
        <v>34</v>
      </c>
      <c r="F39" s="9">
        <f t="array" ref="F39">IF(ISERROR(INDEX($Y$2:$Y$900,A39-1)),"",INDEX($Y$2:$Y$900,A39-1))</f>
        <v>1.501032292307888</v>
      </c>
      <c r="G39" s="9">
        <f t="array" ref="G39">IF(ISERROR(INDEX($AI$2:$AI$900,A39-1)),"",INDEX($AI$2:$AI$900,A39-1))</f>
        <v>168</v>
      </c>
      <c r="H39" s="9">
        <f t="array" ref="H39">IF(ISERROR(INDEX($AJ$2:$AJ$900,A39-1)),"",INDEX($AJ$2:$AJ$900,A39-1))</f>
        <v>425</v>
      </c>
      <c r="I39" s="9">
        <f t="array" ref="I39">IF(ISERROR(INDEX($AK$2:$AK$900,A39-1)),"",INDEX($AK$2:$AK$900,A39-1))</f>
        <v>780</v>
      </c>
      <c r="J39" s="9">
        <f t="array" ref="J39">IF(ISERROR(INDEX($AL$2:$AL$900,A39-1)),"",INDEX($AL$2:$AL$900,A39-1))</f>
        <v>3.8000000000000003</v>
      </c>
      <c r="K39" s="9" t="str">
        <f t="array" ref="K39">IF(ISERROR(INDEX($AE$2:$AE$900,A39-1)),"",INDEX($AE$2:$AE$900,A39-1))</f>
        <v>COARSE</v>
      </c>
      <c r="L39" s="9">
        <f t="shared" si="24"/>
        <v>1.5</v>
      </c>
      <c r="S39" s="9" t="s">
        <v>41</v>
      </c>
      <c r="T39" s="9" t="s">
        <v>92</v>
      </c>
      <c r="U39" s="9">
        <v>15</v>
      </c>
      <c r="V39" s="2">
        <v>30</v>
      </c>
      <c r="W39" s="9">
        <v>0.23569000000000001</v>
      </c>
      <c r="X39" s="9">
        <v>0.50192999999999999</v>
      </c>
      <c r="Y39" s="9">
        <f t="shared" si="4"/>
        <v>1.8401304564686636</v>
      </c>
      <c r="Z39" s="9">
        <f t="shared" si="5"/>
        <v>28</v>
      </c>
      <c r="AA39" s="8">
        <f t="shared" si="6"/>
        <v>60</v>
      </c>
      <c r="AB39" s="8" t="b">
        <f t="shared" si="7"/>
        <v>0</v>
      </c>
      <c r="AC39" s="21" t="str">
        <f t="shared" si="8"/>
        <v>NO</v>
      </c>
      <c r="AD39" s="21" t="str">
        <f t="shared" si="9"/>
        <v>YES</v>
      </c>
      <c r="AE39" s="8" t="str">
        <f t="shared" si="10"/>
        <v>MEDIUM</v>
      </c>
      <c r="AF39" s="8">
        <f t="shared" si="11"/>
        <v>3</v>
      </c>
      <c r="AG39" s="8">
        <f t="shared" si="12"/>
        <v>3</v>
      </c>
      <c r="AH39" s="8">
        <f t="shared" si="13"/>
        <v>3</v>
      </c>
      <c r="AI39" s="21">
        <f t="shared" si="14"/>
        <v>152</v>
      </c>
      <c r="AJ39" s="21">
        <f t="shared" si="15"/>
        <v>352</v>
      </c>
      <c r="AK39" s="21">
        <f t="shared" si="16"/>
        <v>676</v>
      </c>
      <c r="AL39" s="21">
        <f t="shared" si="17"/>
        <v>3.8000000000000003</v>
      </c>
      <c r="AM39" s="21">
        <f t="shared" si="18"/>
        <v>152</v>
      </c>
      <c r="AN39" s="21">
        <f t="shared" si="19"/>
        <v>352</v>
      </c>
      <c r="AO39" s="21">
        <f t="shared" si="20"/>
        <v>676</v>
      </c>
      <c r="AP39" s="21">
        <f t="shared" si="21"/>
        <v>3.8000000000000003</v>
      </c>
      <c r="AQ39" s="8">
        <f t="shared" si="25"/>
        <v>0.375</v>
      </c>
      <c r="AR39" s="8">
        <f t="shared" si="23"/>
        <v>-1</v>
      </c>
      <c r="AS39" s="8">
        <f t="shared" si="26"/>
        <v>0</v>
      </c>
      <c r="AT39" s="8">
        <f t="shared" si="27"/>
        <v>-0.33333333333333331</v>
      </c>
      <c r="AU39" s="9">
        <v>12</v>
      </c>
      <c r="AV39" s="9">
        <v>8</v>
      </c>
      <c r="AW39" s="9">
        <v>150</v>
      </c>
      <c r="AX39" s="9">
        <v>30</v>
      </c>
      <c r="AY39" s="9">
        <v>60</v>
      </c>
      <c r="AZ39" s="9">
        <v>30</v>
      </c>
      <c r="BA39" s="9">
        <v>45</v>
      </c>
      <c r="BB39" s="9">
        <v>45</v>
      </c>
      <c r="BC39" s="13">
        <v>87.494915254000006</v>
      </c>
      <c r="BD39" s="9">
        <v>14.505555555999999</v>
      </c>
      <c r="BE39" s="9">
        <v>-28.455555560000001</v>
      </c>
      <c r="BF39" s="9">
        <v>6.2888888888999999</v>
      </c>
      <c r="BG39" s="9">
        <v>-49.25</v>
      </c>
      <c r="BH39" s="9">
        <v>-6.1124999999999998</v>
      </c>
      <c r="BI39" s="9">
        <v>3.3125</v>
      </c>
      <c r="BJ39" s="9">
        <v>1.9125000000000001</v>
      </c>
      <c r="BK39" s="9">
        <v>-4.55</v>
      </c>
      <c r="BL39" s="9">
        <v>14.6</v>
      </c>
      <c r="BM39" s="9">
        <v>-6.125</v>
      </c>
      <c r="BN39" s="9">
        <v>-4.8274011300000002</v>
      </c>
      <c r="BO39" s="9">
        <v>4.8225988701000002</v>
      </c>
      <c r="BP39" s="9">
        <v>0.92259887009999997</v>
      </c>
      <c r="BQ39" s="9">
        <v>15.67259887</v>
      </c>
      <c r="BR39" s="7">
        <v>217.38305084999999</v>
      </c>
      <c r="BS39">
        <v>34.122222221999998</v>
      </c>
      <c r="BT39">
        <v>-62.211111109999997</v>
      </c>
      <c r="BU39">
        <v>12.2</v>
      </c>
      <c r="BV39">
        <v>-104.9611111</v>
      </c>
      <c r="BW39">
        <v>-16.7</v>
      </c>
      <c r="BX39">
        <v>8.9875000000000007</v>
      </c>
      <c r="BY39">
        <v>1.5375000000000001</v>
      </c>
      <c r="BZ39">
        <v>-17.7</v>
      </c>
      <c r="CA39">
        <v>35.774999999999999</v>
      </c>
      <c r="CB39">
        <v>-20.737500000000001</v>
      </c>
      <c r="CC39">
        <v>-6.3468926550000004</v>
      </c>
      <c r="CD39">
        <v>13.253107345</v>
      </c>
      <c r="CE39">
        <v>1.2531073446000001</v>
      </c>
      <c r="CF39">
        <v>28.403107344999999</v>
      </c>
      <c r="CG39" s="13">
        <v>382.35593219999998</v>
      </c>
      <c r="CH39" s="9">
        <v>85.55</v>
      </c>
      <c r="CI39" s="9">
        <v>-115.93888889999999</v>
      </c>
      <c r="CJ39" s="9">
        <v>26</v>
      </c>
      <c r="CK39" s="9">
        <v>-213.82777780000001</v>
      </c>
      <c r="CL39" s="9">
        <v>-28.037500000000001</v>
      </c>
      <c r="CM39" s="9">
        <v>15.425000000000001</v>
      </c>
      <c r="CN39" s="9">
        <v>0.5</v>
      </c>
      <c r="CO39" s="9">
        <v>-52.487499999999997</v>
      </c>
      <c r="CP39" s="9">
        <v>67.037499999999994</v>
      </c>
      <c r="CQ39" s="9">
        <v>-43.6</v>
      </c>
      <c r="CR39" s="9">
        <v>-6.3652542370000003</v>
      </c>
      <c r="CS39" s="9">
        <v>27.834745763000001</v>
      </c>
      <c r="CT39" s="9">
        <v>5.1847457627000004</v>
      </c>
      <c r="CU39" s="9">
        <v>63.434745763000002</v>
      </c>
      <c r="CV39" s="13">
        <v>12.829813559</v>
      </c>
      <c r="CW39" s="9">
        <v>-3.4458888889999999</v>
      </c>
      <c r="CX39" s="9">
        <v>6.0168888888999996</v>
      </c>
      <c r="CY39" s="9">
        <v>0.49877777779999999</v>
      </c>
      <c r="CZ39" s="9">
        <v>11.765166667000001</v>
      </c>
      <c r="DA39" s="9">
        <v>-0.58956249999999999</v>
      </c>
      <c r="DB39" s="9">
        <v>-0.51981250000000001</v>
      </c>
      <c r="DC39" s="9">
        <v>3.2437500000000001E-2</v>
      </c>
      <c r="DD39" s="9">
        <v>-2.4668125000000001</v>
      </c>
      <c r="DE39" s="9">
        <v>2.8744375</v>
      </c>
      <c r="DF39" s="9">
        <v>1.8526875</v>
      </c>
      <c r="DG39" s="9">
        <v>1.8307175141000001</v>
      </c>
      <c r="DH39" s="9">
        <v>9.0717514099999993E-2</v>
      </c>
      <c r="DI39" s="9">
        <v>-0.31928248599999998</v>
      </c>
      <c r="DJ39" s="9">
        <v>2.9382175141000002</v>
      </c>
    </row>
    <row r="40" spans="1:114" x14ac:dyDescent="0.15">
      <c r="A40" s="9">
        <f t="array" ref="A40">SMALL(IF($AB$1:$AB$900=$D$7,ROW($AB$1:$AB$900)),ROW(21:21))</f>
        <v>436</v>
      </c>
      <c r="B40" s="9" t="str">
        <f t="array" ref="B40">IF(ISERROR(INDEX($S$2:$S$900,A40-1)),"",INDEX($S$2:$S$900,A40-1))</f>
        <v>CP11TT Straight Stream</v>
      </c>
      <c r="C40" s="9">
        <f t="array" ref="C40">IF(ISERROR(INDEX($U$2:$U$900,A40-1)),"",INDEX($U$2:$U$900,A40-1))</f>
        <v>15</v>
      </c>
      <c r="D40" s="9">
        <f t="array" ref="D40">IF(ISERROR(INDEX($V$2:$V$900,A40-1)),"",INDEX($V$2:$V$900,A40-1))</f>
        <v>30</v>
      </c>
      <c r="E40" s="9">
        <f t="array" ref="E40">IF(ISERROR(INDEX($Z$2:$Z$900,A40-1)),"",INDEX($Z$2:$Z$900,A40-1))</f>
        <v>28</v>
      </c>
      <c r="F40" s="9">
        <f t="array" ref="F40">IF(ISERROR(INDEX($Y$2:$Y$900,A40-1)),"",INDEX($Y$2:$Y$900,A40-1))</f>
        <v>1.8401304564686636</v>
      </c>
      <c r="G40" s="9">
        <f t="array" ref="G40">IF(ISERROR(INDEX($AI$2:$AI$900,A40-1)),"",INDEX($AI$2:$AI$900,A40-1))</f>
        <v>165</v>
      </c>
      <c r="H40" s="9">
        <f t="array" ref="H40">IF(ISERROR(INDEX($AJ$2:$AJ$900,A40-1)),"",INDEX($AJ$2:$AJ$900,A40-1))</f>
        <v>420</v>
      </c>
      <c r="I40" s="9">
        <f t="array" ref="I40">IF(ISERROR(INDEX($AK$2:$AK$900,A40-1)),"",INDEX($AK$2:$AK$900,A40-1))</f>
        <v>778</v>
      </c>
      <c r="J40" s="9">
        <f t="array" ref="J40">IF(ISERROR(INDEX($AL$2:$AL$900,A40-1)),"",INDEX($AL$2:$AL$900,A40-1))</f>
        <v>3.6</v>
      </c>
      <c r="K40" s="9" t="str">
        <f t="array" ref="K40">IF(ISERROR(INDEX($AE$2:$AE$900,A40-1)),"",INDEX($AE$2:$AE$900,A40-1))</f>
        <v>COARSE</v>
      </c>
      <c r="L40" s="9">
        <f t="shared" si="24"/>
        <v>1.5</v>
      </c>
      <c r="S40" s="9" t="s">
        <v>41</v>
      </c>
      <c r="T40" s="9" t="s">
        <v>92</v>
      </c>
      <c r="U40" s="9">
        <v>15</v>
      </c>
      <c r="V40" s="2">
        <v>45</v>
      </c>
      <c r="W40" s="9">
        <v>0.23569000000000001</v>
      </c>
      <c r="X40" s="9">
        <v>0.50192999999999999</v>
      </c>
      <c r="Y40" s="9">
        <f t="shared" si="4"/>
        <v>1.8401304564686636</v>
      </c>
      <c r="Z40" s="9">
        <f t="shared" si="5"/>
        <v>28</v>
      </c>
      <c r="AA40" s="8">
        <f t="shared" si="6"/>
        <v>60</v>
      </c>
      <c r="AB40" s="8" t="b">
        <f t="shared" si="7"/>
        <v>0</v>
      </c>
      <c r="AC40" s="21" t="str">
        <f t="shared" si="8"/>
        <v>NO</v>
      </c>
      <c r="AD40" s="21" t="str">
        <f t="shared" si="9"/>
        <v>YES</v>
      </c>
      <c r="AE40" s="8" t="str">
        <f t="shared" si="10"/>
        <v>MEDIUM</v>
      </c>
      <c r="AF40" s="8">
        <f t="shared" si="11"/>
        <v>3</v>
      </c>
      <c r="AG40" s="8">
        <f t="shared" si="12"/>
        <v>3</v>
      </c>
      <c r="AH40" s="8">
        <f t="shared" si="13"/>
        <v>3</v>
      </c>
      <c r="AI40" s="21">
        <f t="shared" si="14"/>
        <v>128</v>
      </c>
      <c r="AJ40" s="21">
        <f t="shared" si="15"/>
        <v>312</v>
      </c>
      <c r="AK40" s="21">
        <f t="shared" si="16"/>
        <v>568</v>
      </c>
      <c r="AL40" s="21">
        <f t="shared" si="17"/>
        <v>6.1</v>
      </c>
      <c r="AM40" s="21">
        <f t="shared" si="18"/>
        <v>128</v>
      </c>
      <c r="AN40" s="21">
        <f t="shared" si="19"/>
        <v>312</v>
      </c>
      <c r="AO40" s="21">
        <f t="shared" si="20"/>
        <v>568</v>
      </c>
      <c r="AP40" s="21">
        <f t="shared" si="21"/>
        <v>6.1</v>
      </c>
      <c r="AQ40" s="8">
        <f t="shared" si="25"/>
        <v>0.375</v>
      </c>
      <c r="AR40" s="8">
        <f t="shared" si="23"/>
        <v>-1</v>
      </c>
      <c r="AS40" s="8">
        <f t="shared" si="26"/>
        <v>0</v>
      </c>
      <c r="AT40" s="8">
        <f t="shared" si="27"/>
        <v>0</v>
      </c>
      <c r="AU40" s="9">
        <v>12</v>
      </c>
      <c r="AV40" s="9">
        <v>8</v>
      </c>
      <c r="AW40" s="9">
        <v>150</v>
      </c>
      <c r="AX40" s="9">
        <v>30</v>
      </c>
      <c r="AY40" s="9">
        <v>60</v>
      </c>
      <c r="AZ40" s="9">
        <v>30</v>
      </c>
      <c r="BA40" s="9">
        <v>45</v>
      </c>
      <c r="BB40" s="9">
        <v>45</v>
      </c>
      <c r="BC40" s="13">
        <v>87.494915254000006</v>
      </c>
      <c r="BD40" s="9">
        <v>14.505555555999999</v>
      </c>
      <c r="BE40" s="9">
        <v>-28.455555560000001</v>
      </c>
      <c r="BF40" s="9">
        <v>6.2888888888999999</v>
      </c>
      <c r="BG40" s="9">
        <v>-49.25</v>
      </c>
      <c r="BH40" s="9">
        <v>-6.1124999999999998</v>
      </c>
      <c r="BI40" s="9">
        <v>3.3125</v>
      </c>
      <c r="BJ40" s="9">
        <v>1.9125000000000001</v>
      </c>
      <c r="BK40" s="9">
        <v>-4.55</v>
      </c>
      <c r="BL40" s="9">
        <v>14.6</v>
      </c>
      <c r="BM40" s="9">
        <v>-6.125</v>
      </c>
      <c r="BN40" s="9">
        <v>-4.8274011300000002</v>
      </c>
      <c r="BO40" s="9">
        <v>4.8225988701000002</v>
      </c>
      <c r="BP40" s="9">
        <v>0.92259887009999997</v>
      </c>
      <c r="BQ40" s="9">
        <v>15.67259887</v>
      </c>
      <c r="BR40" s="7">
        <v>217.38305084999999</v>
      </c>
      <c r="BS40">
        <v>34.122222221999998</v>
      </c>
      <c r="BT40">
        <v>-62.211111109999997</v>
      </c>
      <c r="BU40">
        <v>12.2</v>
      </c>
      <c r="BV40">
        <v>-104.9611111</v>
      </c>
      <c r="BW40">
        <v>-16.7</v>
      </c>
      <c r="BX40">
        <v>8.9875000000000007</v>
      </c>
      <c r="BY40">
        <v>1.5375000000000001</v>
      </c>
      <c r="BZ40">
        <v>-17.7</v>
      </c>
      <c r="CA40">
        <v>35.774999999999999</v>
      </c>
      <c r="CB40">
        <v>-20.737500000000001</v>
      </c>
      <c r="CC40">
        <v>-6.3468926550000004</v>
      </c>
      <c r="CD40">
        <v>13.253107345</v>
      </c>
      <c r="CE40">
        <v>1.2531073446000001</v>
      </c>
      <c r="CF40">
        <v>28.403107344999999</v>
      </c>
      <c r="CG40" s="13">
        <v>382.35593219999998</v>
      </c>
      <c r="CH40" s="9">
        <v>85.55</v>
      </c>
      <c r="CI40" s="9">
        <v>-115.93888889999999</v>
      </c>
      <c r="CJ40" s="9">
        <v>26</v>
      </c>
      <c r="CK40" s="9">
        <v>-213.82777780000001</v>
      </c>
      <c r="CL40" s="9">
        <v>-28.037500000000001</v>
      </c>
      <c r="CM40" s="9">
        <v>15.425000000000001</v>
      </c>
      <c r="CN40" s="9">
        <v>0.5</v>
      </c>
      <c r="CO40" s="9">
        <v>-52.487499999999997</v>
      </c>
      <c r="CP40" s="9">
        <v>67.037499999999994</v>
      </c>
      <c r="CQ40" s="9">
        <v>-43.6</v>
      </c>
      <c r="CR40" s="9">
        <v>-6.3652542370000003</v>
      </c>
      <c r="CS40" s="9">
        <v>27.834745763000001</v>
      </c>
      <c r="CT40" s="9">
        <v>5.1847457627000004</v>
      </c>
      <c r="CU40" s="9">
        <v>63.434745763000002</v>
      </c>
      <c r="CV40" s="13">
        <v>12.829813559</v>
      </c>
      <c r="CW40" s="9">
        <v>-3.4458888889999999</v>
      </c>
      <c r="CX40" s="9">
        <v>6.0168888888999996</v>
      </c>
      <c r="CY40" s="9">
        <v>0.49877777779999999</v>
      </c>
      <c r="CZ40" s="9">
        <v>11.765166667000001</v>
      </c>
      <c r="DA40" s="9">
        <v>-0.58956249999999999</v>
      </c>
      <c r="DB40" s="9">
        <v>-0.51981250000000001</v>
      </c>
      <c r="DC40" s="9">
        <v>3.2437500000000001E-2</v>
      </c>
      <c r="DD40" s="9">
        <v>-2.4668125000000001</v>
      </c>
      <c r="DE40" s="9">
        <v>2.8744375</v>
      </c>
      <c r="DF40" s="9">
        <v>1.8526875</v>
      </c>
      <c r="DG40" s="9">
        <v>1.8307175141000001</v>
      </c>
      <c r="DH40" s="9">
        <v>9.0717514099999993E-2</v>
      </c>
      <c r="DI40" s="9">
        <v>-0.31928248599999998</v>
      </c>
      <c r="DJ40" s="9">
        <v>2.9382175141000002</v>
      </c>
    </row>
    <row r="41" spans="1:114" x14ac:dyDescent="0.15">
      <c r="A41" s="9">
        <f t="array" ref="A41">SMALL(IF($AB$1:$AB$900=$D$7,ROW($AB$1:$AB$900)),ROW(22:22))</f>
        <v>460</v>
      </c>
      <c r="B41" s="9" t="str">
        <f t="array" ref="B41">IF(ISERROR(INDEX($S$2:$S$900,A41-1)),"",INDEX($S$2:$S$900,A41-1))</f>
        <v>Disc Core Straight Stream</v>
      </c>
      <c r="C41" s="9">
        <f t="array" ref="C41">IF(ISERROR(INDEX($U$2:$U$900,A41-1)),"",INDEX($U$2:$U$900,A41-1))</f>
        <v>5</v>
      </c>
      <c r="D41" s="9">
        <f t="array" ref="D41">IF(ISERROR(INDEX($V$2:$V$900,A41-1)),"",INDEX($V$2:$V$900,A41-1))</f>
        <v>30</v>
      </c>
      <c r="E41" s="9">
        <f t="array" ref="E41">IF(ISERROR(INDEX($Z$2:$Z$900,A41-1)),"",INDEX($Z$2:$Z$900,A41-1))</f>
        <v>57</v>
      </c>
      <c r="F41" s="9">
        <f t="array" ref="F41">IF(ISERROR(INDEX($Y$2:$Y$900,A41-1)),"",INDEX($Y$2:$Y$900,A41-1))</f>
        <v>0.90414480287091348</v>
      </c>
      <c r="G41" s="9">
        <f t="array" ref="G41">IF(ISERROR(INDEX($AI$2:$AI$900,A41-1)),"",INDEX($AI$2:$AI$900,A41-1))</f>
        <v>176</v>
      </c>
      <c r="H41" s="9">
        <f t="array" ref="H41">IF(ISERROR(INDEX($AJ$2:$AJ$900,A41-1)),"",INDEX($AJ$2:$AJ$900,A41-1))</f>
        <v>450</v>
      </c>
      <c r="I41" s="9">
        <f t="array" ref="I41">IF(ISERROR(INDEX($AK$2:$AK$900,A41-1)),"",INDEX($AK$2:$AK$900,A41-1))</f>
        <v>821</v>
      </c>
      <c r="J41" s="9">
        <f t="array" ref="J41">IF(ISERROR(INDEX($AL$2:$AL$900,A41-1)),"",INDEX($AL$2:$AL$900,A41-1))</f>
        <v>3.6</v>
      </c>
      <c r="K41" s="9" t="str">
        <f t="array" ref="K41">IF(ISERROR(INDEX($AE$2:$AE$900,A41-1)),"",INDEX($AE$2:$AE$900,A41-1))</f>
        <v>COARSE</v>
      </c>
      <c r="L41" s="9">
        <f t="shared" si="24"/>
        <v>1.5</v>
      </c>
      <c r="S41" s="9" t="s">
        <v>41</v>
      </c>
      <c r="T41" s="9" t="s">
        <v>92</v>
      </c>
      <c r="U41" s="9">
        <v>15</v>
      </c>
      <c r="V41" s="2">
        <v>60</v>
      </c>
      <c r="W41" s="9">
        <v>0.23569000000000001</v>
      </c>
      <c r="X41" s="9">
        <v>0.50192999999999999</v>
      </c>
      <c r="Y41" s="9">
        <f t="shared" si="4"/>
        <v>1.8401304564686636</v>
      </c>
      <c r="Z41" s="9">
        <f t="shared" si="5"/>
        <v>28</v>
      </c>
      <c r="AA41" s="8">
        <f t="shared" si="6"/>
        <v>60</v>
      </c>
      <c r="AB41" s="8" t="b">
        <f t="shared" si="7"/>
        <v>0</v>
      </c>
      <c r="AC41" s="21" t="str">
        <f t="shared" si="8"/>
        <v>NO</v>
      </c>
      <c r="AD41" s="21" t="str">
        <f t="shared" si="9"/>
        <v>YES</v>
      </c>
      <c r="AE41" s="8" t="str">
        <f t="shared" si="10"/>
        <v>FINE</v>
      </c>
      <c r="AF41" s="8">
        <f t="shared" si="11"/>
        <v>2</v>
      </c>
      <c r="AG41" s="8">
        <f t="shared" si="12"/>
        <v>2</v>
      </c>
      <c r="AH41" s="8">
        <f t="shared" si="13"/>
        <v>3</v>
      </c>
      <c r="AI41" s="21">
        <f t="shared" si="14"/>
        <v>108</v>
      </c>
      <c r="AJ41" s="21">
        <f t="shared" si="15"/>
        <v>277</v>
      </c>
      <c r="AK41" s="21">
        <f t="shared" si="16"/>
        <v>475</v>
      </c>
      <c r="AL41" s="21">
        <f t="shared" si="17"/>
        <v>9.1</v>
      </c>
      <c r="AM41" s="21">
        <f t="shared" si="18"/>
        <v>108</v>
      </c>
      <c r="AN41" s="21">
        <f t="shared" si="19"/>
        <v>277</v>
      </c>
      <c r="AO41" s="21">
        <f t="shared" si="20"/>
        <v>475</v>
      </c>
      <c r="AP41" s="21">
        <f t="shared" si="21"/>
        <v>9.1</v>
      </c>
      <c r="AQ41" s="8">
        <f t="shared" si="25"/>
        <v>0.375</v>
      </c>
      <c r="AR41" s="8">
        <f t="shared" si="23"/>
        <v>-1</v>
      </c>
      <c r="AS41" s="8">
        <f t="shared" si="26"/>
        <v>0</v>
      </c>
      <c r="AT41" s="8">
        <f t="shared" si="27"/>
        <v>0.33333333333333331</v>
      </c>
      <c r="AU41" s="9">
        <v>12</v>
      </c>
      <c r="AV41" s="9">
        <v>8</v>
      </c>
      <c r="AW41" s="9">
        <v>150</v>
      </c>
      <c r="AX41" s="9">
        <v>30</v>
      </c>
      <c r="AY41" s="9">
        <v>60</v>
      </c>
      <c r="AZ41" s="9">
        <v>30</v>
      </c>
      <c r="BA41" s="9">
        <v>45</v>
      </c>
      <c r="BB41" s="9">
        <v>45</v>
      </c>
      <c r="BC41" s="13">
        <v>87.494915254000006</v>
      </c>
      <c r="BD41" s="9">
        <v>14.505555555999999</v>
      </c>
      <c r="BE41" s="9">
        <v>-28.455555560000001</v>
      </c>
      <c r="BF41" s="9">
        <v>6.2888888888999999</v>
      </c>
      <c r="BG41" s="9">
        <v>-49.25</v>
      </c>
      <c r="BH41" s="9">
        <v>-6.1124999999999998</v>
      </c>
      <c r="BI41" s="9">
        <v>3.3125</v>
      </c>
      <c r="BJ41" s="9">
        <v>1.9125000000000001</v>
      </c>
      <c r="BK41" s="9">
        <v>-4.55</v>
      </c>
      <c r="BL41" s="9">
        <v>14.6</v>
      </c>
      <c r="BM41" s="9">
        <v>-6.125</v>
      </c>
      <c r="BN41" s="9">
        <v>-4.8274011300000002</v>
      </c>
      <c r="BO41" s="9">
        <v>4.8225988701000002</v>
      </c>
      <c r="BP41" s="9">
        <v>0.92259887009999997</v>
      </c>
      <c r="BQ41" s="9">
        <v>15.67259887</v>
      </c>
      <c r="BR41" s="7">
        <v>217.38305084999999</v>
      </c>
      <c r="BS41">
        <v>34.122222221999998</v>
      </c>
      <c r="BT41">
        <v>-62.211111109999997</v>
      </c>
      <c r="BU41">
        <v>12.2</v>
      </c>
      <c r="BV41">
        <v>-104.9611111</v>
      </c>
      <c r="BW41">
        <v>-16.7</v>
      </c>
      <c r="BX41">
        <v>8.9875000000000007</v>
      </c>
      <c r="BY41">
        <v>1.5375000000000001</v>
      </c>
      <c r="BZ41">
        <v>-17.7</v>
      </c>
      <c r="CA41">
        <v>35.774999999999999</v>
      </c>
      <c r="CB41">
        <v>-20.737500000000001</v>
      </c>
      <c r="CC41">
        <v>-6.3468926550000004</v>
      </c>
      <c r="CD41">
        <v>13.253107345</v>
      </c>
      <c r="CE41">
        <v>1.2531073446000001</v>
      </c>
      <c r="CF41">
        <v>28.403107344999999</v>
      </c>
      <c r="CG41" s="13">
        <v>382.35593219999998</v>
      </c>
      <c r="CH41" s="9">
        <v>85.55</v>
      </c>
      <c r="CI41" s="9">
        <v>-115.93888889999999</v>
      </c>
      <c r="CJ41" s="9">
        <v>26</v>
      </c>
      <c r="CK41" s="9">
        <v>-213.82777780000001</v>
      </c>
      <c r="CL41" s="9">
        <v>-28.037500000000001</v>
      </c>
      <c r="CM41" s="9">
        <v>15.425000000000001</v>
      </c>
      <c r="CN41" s="9">
        <v>0.5</v>
      </c>
      <c r="CO41" s="9">
        <v>-52.487499999999997</v>
      </c>
      <c r="CP41" s="9">
        <v>67.037499999999994</v>
      </c>
      <c r="CQ41" s="9">
        <v>-43.6</v>
      </c>
      <c r="CR41" s="9">
        <v>-6.3652542370000003</v>
      </c>
      <c r="CS41" s="9">
        <v>27.834745763000001</v>
      </c>
      <c r="CT41" s="9">
        <v>5.1847457627000004</v>
      </c>
      <c r="CU41" s="9">
        <v>63.434745763000002</v>
      </c>
      <c r="CV41" s="13">
        <v>12.829813559</v>
      </c>
      <c r="CW41" s="9">
        <v>-3.4458888889999999</v>
      </c>
      <c r="CX41" s="9">
        <v>6.0168888888999996</v>
      </c>
      <c r="CY41" s="9">
        <v>0.49877777779999999</v>
      </c>
      <c r="CZ41" s="9">
        <v>11.765166667000001</v>
      </c>
      <c r="DA41" s="9">
        <v>-0.58956249999999999</v>
      </c>
      <c r="DB41" s="9">
        <v>-0.51981250000000001</v>
      </c>
      <c r="DC41" s="9">
        <v>3.2437500000000001E-2</v>
      </c>
      <c r="DD41" s="9">
        <v>-2.4668125000000001</v>
      </c>
      <c r="DE41" s="9">
        <v>2.8744375</v>
      </c>
      <c r="DF41" s="9">
        <v>1.8526875</v>
      </c>
      <c r="DG41" s="9">
        <v>1.8307175141000001</v>
      </c>
      <c r="DH41" s="9">
        <v>9.0717514099999993E-2</v>
      </c>
      <c r="DI41" s="9">
        <v>-0.31928248599999998</v>
      </c>
      <c r="DJ41" s="9">
        <v>2.9382175141000002</v>
      </c>
    </row>
    <row r="42" spans="1:114" x14ac:dyDescent="0.15">
      <c r="A42" s="9">
        <f t="array" ref="A42">SMALL(IF($AB$1:$AB$900=$D$7,ROW($AB$1:$AB$900)),ROW(23:23))</f>
        <v>464</v>
      </c>
      <c r="B42" s="9" t="str">
        <f t="array" ref="B42">IF(ISERROR(INDEX($S$2:$S$900,A42-1)),"",INDEX($S$2:$S$900,A42-1))</f>
        <v>Disc Core Straight Stream</v>
      </c>
      <c r="C42" s="9">
        <f t="array" ref="C42">IF(ISERROR(INDEX($U$2:$U$900,A42-1)),"",INDEX($U$2:$U$900,A42-1))</f>
        <v>6</v>
      </c>
      <c r="D42" s="9">
        <f t="array" ref="D42">IF(ISERROR(INDEX($V$2:$V$900,A42-1)),"",INDEX($V$2:$V$900,A42-1))</f>
        <v>30</v>
      </c>
      <c r="E42" s="9">
        <f t="array" ref="E42">IF(ISERROR(INDEX($Z$2:$Z$900,A42-1)),"",INDEX($Z$2:$Z$900,A42-1))</f>
        <v>41</v>
      </c>
      <c r="F42" s="9">
        <f t="array" ref="F42">IF(ISERROR(INDEX($Y$2:$Y$900,A42-1)),"",INDEX($Y$2:$Y$900,A42-1))</f>
        <v>1.2595119537199206</v>
      </c>
      <c r="G42" s="9">
        <f t="array" ref="G42">IF(ISERROR(INDEX($AI$2:$AI$900,A42-1)),"",INDEX($AI$2:$AI$900,A42-1))</f>
        <v>175</v>
      </c>
      <c r="H42" s="9">
        <f t="array" ref="H42">IF(ISERROR(INDEX($AJ$2:$AJ$900,A42-1)),"",INDEX($AJ$2:$AJ$900,A42-1))</f>
        <v>451</v>
      </c>
      <c r="I42" s="9">
        <f t="array" ref="I42">IF(ISERROR(INDEX($AK$2:$AK$900,A42-1)),"",INDEX($AK$2:$AK$900,A42-1))</f>
        <v>832</v>
      </c>
      <c r="J42" s="9">
        <f t="array" ref="J42">IF(ISERROR(INDEX($AL$2:$AL$900,A42-1)),"",INDEX($AL$2:$AL$900,A42-1))</f>
        <v>3.1</v>
      </c>
      <c r="K42" s="9" t="str">
        <f t="array" ref="K42">IF(ISERROR(INDEX($AE$2:$AE$900,A42-1)),"",INDEX($AE$2:$AE$900,A42-1))</f>
        <v>COARSE</v>
      </c>
      <c r="L42" s="9">
        <f t="shared" si="24"/>
        <v>1.5</v>
      </c>
      <c r="Q42" s="9"/>
      <c r="R42" s="9"/>
      <c r="S42" s="9" t="s">
        <v>41</v>
      </c>
      <c r="T42" s="9" t="s">
        <v>92</v>
      </c>
      <c r="U42" s="9">
        <v>15</v>
      </c>
      <c r="V42" s="2">
        <v>75</v>
      </c>
      <c r="W42" s="9">
        <v>0.23569000000000001</v>
      </c>
      <c r="X42" s="9">
        <v>0.50192999999999999</v>
      </c>
      <c r="Y42" s="9">
        <f t="shared" si="4"/>
        <v>1.8401304564686636</v>
      </c>
      <c r="Z42" s="9">
        <f t="shared" si="5"/>
        <v>28</v>
      </c>
      <c r="AA42" s="8">
        <f t="shared" si="6"/>
        <v>60</v>
      </c>
      <c r="AB42" s="8" t="b">
        <f t="shared" si="7"/>
        <v>0</v>
      </c>
      <c r="AC42" s="21" t="str">
        <f t="shared" si="8"/>
        <v>NO</v>
      </c>
      <c r="AD42" s="21" t="str">
        <f t="shared" si="9"/>
        <v>YES</v>
      </c>
      <c r="AE42" s="8" t="str">
        <f t="shared" si="10"/>
        <v>FINE</v>
      </c>
      <c r="AF42" s="8">
        <f t="shared" si="11"/>
        <v>2</v>
      </c>
      <c r="AG42" s="8">
        <f t="shared" si="12"/>
        <v>2</v>
      </c>
      <c r="AH42" s="8">
        <f t="shared" si="13"/>
        <v>3</v>
      </c>
      <c r="AI42" s="21">
        <f t="shared" si="14"/>
        <v>92</v>
      </c>
      <c r="AJ42" s="21">
        <f t="shared" si="15"/>
        <v>250</v>
      </c>
      <c r="AK42" s="21">
        <f t="shared" si="16"/>
        <v>396</v>
      </c>
      <c r="AL42" s="21">
        <f t="shared" si="17"/>
        <v>12.799999999999999</v>
      </c>
      <c r="AM42" s="21">
        <f t="shared" si="18"/>
        <v>92</v>
      </c>
      <c r="AN42" s="21">
        <f t="shared" si="19"/>
        <v>250</v>
      </c>
      <c r="AO42" s="21">
        <f t="shared" si="20"/>
        <v>396</v>
      </c>
      <c r="AP42" s="21">
        <f t="shared" si="21"/>
        <v>12.799999999999999</v>
      </c>
      <c r="AQ42" s="8">
        <f t="shared" si="25"/>
        <v>0.375</v>
      </c>
      <c r="AR42" s="8">
        <f t="shared" si="23"/>
        <v>-1</v>
      </c>
      <c r="AS42" s="8">
        <f t="shared" si="26"/>
        <v>0</v>
      </c>
      <c r="AT42" s="8">
        <f t="shared" si="27"/>
        <v>0.66666666666666663</v>
      </c>
      <c r="AU42" s="9">
        <v>12</v>
      </c>
      <c r="AV42" s="9">
        <v>8</v>
      </c>
      <c r="AW42" s="9">
        <v>150</v>
      </c>
      <c r="AX42" s="9">
        <v>30</v>
      </c>
      <c r="AY42" s="9">
        <v>60</v>
      </c>
      <c r="AZ42" s="9">
        <v>30</v>
      </c>
      <c r="BA42" s="9">
        <v>45</v>
      </c>
      <c r="BB42" s="9">
        <v>45</v>
      </c>
      <c r="BC42" s="13">
        <v>87.494915254000006</v>
      </c>
      <c r="BD42" s="9">
        <v>14.505555555999999</v>
      </c>
      <c r="BE42" s="9">
        <v>-28.455555560000001</v>
      </c>
      <c r="BF42" s="9">
        <v>6.2888888888999999</v>
      </c>
      <c r="BG42" s="9">
        <v>-49.25</v>
      </c>
      <c r="BH42" s="9">
        <v>-6.1124999999999998</v>
      </c>
      <c r="BI42" s="9">
        <v>3.3125</v>
      </c>
      <c r="BJ42" s="9">
        <v>1.9125000000000001</v>
      </c>
      <c r="BK42" s="9">
        <v>-4.55</v>
      </c>
      <c r="BL42" s="9">
        <v>14.6</v>
      </c>
      <c r="BM42" s="9">
        <v>-6.125</v>
      </c>
      <c r="BN42" s="9">
        <v>-4.8274011300000002</v>
      </c>
      <c r="BO42" s="9">
        <v>4.8225988701000002</v>
      </c>
      <c r="BP42" s="9">
        <v>0.92259887009999997</v>
      </c>
      <c r="BQ42" s="9">
        <v>15.67259887</v>
      </c>
      <c r="BR42" s="7">
        <v>217.38305084999999</v>
      </c>
      <c r="BS42">
        <v>34.122222221999998</v>
      </c>
      <c r="BT42">
        <v>-62.211111109999997</v>
      </c>
      <c r="BU42">
        <v>12.2</v>
      </c>
      <c r="BV42">
        <v>-104.9611111</v>
      </c>
      <c r="BW42">
        <v>-16.7</v>
      </c>
      <c r="BX42">
        <v>8.9875000000000007</v>
      </c>
      <c r="BY42">
        <v>1.5375000000000001</v>
      </c>
      <c r="BZ42">
        <v>-17.7</v>
      </c>
      <c r="CA42">
        <v>35.774999999999999</v>
      </c>
      <c r="CB42">
        <v>-20.737500000000001</v>
      </c>
      <c r="CC42">
        <v>-6.3468926550000004</v>
      </c>
      <c r="CD42">
        <v>13.253107345</v>
      </c>
      <c r="CE42">
        <v>1.2531073446000001</v>
      </c>
      <c r="CF42">
        <v>28.403107344999999</v>
      </c>
      <c r="CG42" s="13">
        <v>382.35593219999998</v>
      </c>
      <c r="CH42" s="9">
        <v>85.55</v>
      </c>
      <c r="CI42" s="9">
        <v>-115.93888889999999</v>
      </c>
      <c r="CJ42" s="9">
        <v>26</v>
      </c>
      <c r="CK42" s="9">
        <v>-213.82777780000001</v>
      </c>
      <c r="CL42" s="9">
        <v>-28.037500000000001</v>
      </c>
      <c r="CM42" s="9">
        <v>15.425000000000001</v>
      </c>
      <c r="CN42" s="9">
        <v>0.5</v>
      </c>
      <c r="CO42" s="9">
        <v>-52.487499999999997</v>
      </c>
      <c r="CP42" s="9">
        <v>67.037499999999994</v>
      </c>
      <c r="CQ42" s="9">
        <v>-43.6</v>
      </c>
      <c r="CR42" s="9">
        <v>-6.3652542370000003</v>
      </c>
      <c r="CS42" s="9">
        <v>27.834745763000001</v>
      </c>
      <c r="CT42" s="9">
        <v>5.1847457627000004</v>
      </c>
      <c r="CU42" s="9">
        <v>63.434745763000002</v>
      </c>
      <c r="CV42" s="13">
        <v>12.829813559</v>
      </c>
      <c r="CW42" s="9">
        <v>-3.4458888889999999</v>
      </c>
      <c r="CX42" s="9">
        <v>6.0168888888999996</v>
      </c>
      <c r="CY42" s="9">
        <v>0.49877777779999999</v>
      </c>
      <c r="CZ42" s="9">
        <v>11.765166667000001</v>
      </c>
      <c r="DA42" s="9">
        <v>-0.58956249999999999</v>
      </c>
      <c r="DB42" s="9">
        <v>-0.51981250000000001</v>
      </c>
      <c r="DC42" s="9">
        <v>3.2437500000000001E-2</v>
      </c>
      <c r="DD42" s="9">
        <v>-2.4668125000000001</v>
      </c>
      <c r="DE42" s="9">
        <v>2.8744375</v>
      </c>
      <c r="DF42" s="9">
        <v>1.8526875</v>
      </c>
      <c r="DG42" s="9">
        <v>1.8307175141000001</v>
      </c>
      <c r="DH42" s="9">
        <v>9.0717514099999993E-2</v>
      </c>
      <c r="DI42" s="9">
        <v>-0.31928248599999998</v>
      </c>
      <c r="DJ42" s="9">
        <v>2.9382175141000002</v>
      </c>
    </row>
    <row r="43" spans="1:114" x14ac:dyDescent="0.15">
      <c r="A43" s="9">
        <f t="array" ref="A43">SMALL(IF($AB$1:$AB$900=$D$7,ROW($AB$1:$AB$900)),ROW(24:24))</f>
        <v>468</v>
      </c>
      <c r="B43" s="9" t="str">
        <f t="array" ref="B43">IF(ISERROR(INDEX($S$2:$S$900,A43-1)),"",INDEX($S$2:$S$900,A43-1))</f>
        <v>Disc Core Straight Stream</v>
      </c>
      <c r="C43" s="9">
        <f t="array" ref="C43">IF(ISERROR(INDEX($U$2:$U$900,A43-1)),"",INDEX($U$2:$U$900,A43-1))</f>
        <v>7</v>
      </c>
      <c r="D43" s="9">
        <f t="array" ref="D43">IF(ISERROR(INDEX($V$2:$V$900,A43-1)),"",INDEX($V$2:$V$900,A43-1))</f>
        <v>30</v>
      </c>
      <c r="E43" s="9">
        <f t="array" ref="E43">IF(ISERROR(INDEX($Z$2:$Z$900,A43-1)),"",INDEX($Z$2:$Z$900,A43-1))</f>
        <v>30</v>
      </c>
      <c r="F43" s="9">
        <f t="array" ref="F43">IF(ISERROR(INDEX($Y$2:$Y$900,A43-1)),"",INDEX($Y$2:$Y$900,A43-1))</f>
        <v>1.7197844236043491</v>
      </c>
      <c r="G43" s="9">
        <f t="array" ref="G43">IF(ISERROR(INDEX($AI$2:$AI$900,A43-1)),"",INDEX($AI$2:$AI$900,A43-1))</f>
        <v>173</v>
      </c>
      <c r="H43" s="9">
        <f t="array" ref="H43">IF(ISERROR(INDEX($AJ$2:$AJ$900,A43-1)),"",INDEX($AJ$2:$AJ$900,A43-1))</f>
        <v>449</v>
      </c>
      <c r="I43" s="9">
        <f t="array" ref="I43">IF(ISERROR(INDEX($AK$2:$AK$900,A43-1)),"",INDEX($AK$2:$AK$900,A43-1))</f>
        <v>838</v>
      </c>
      <c r="J43" s="9">
        <f t="array" ref="J43">IF(ISERROR(INDEX($AL$2:$AL$900,A43-1)),"",INDEX($AL$2:$AL$900,A43-1))</f>
        <v>2.7</v>
      </c>
      <c r="K43" s="9" t="str">
        <f t="array" ref="K43">IF(ISERROR(INDEX($AE$2:$AE$900,A43-1)),"",INDEX($AE$2:$AE$900,A43-1))</f>
        <v>COARSE</v>
      </c>
      <c r="L43" s="9">
        <f t="shared" si="24"/>
        <v>1.5</v>
      </c>
      <c r="Q43" s="9"/>
      <c r="R43" s="9"/>
      <c r="S43" s="9" t="s">
        <v>41</v>
      </c>
      <c r="T43" s="9" t="s">
        <v>92</v>
      </c>
      <c r="U43" s="9">
        <v>15</v>
      </c>
      <c r="V43" s="2">
        <v>90</v>
      </c>
      <c r="W43" s="9">
        <v>0.23569000000000001</v>
      </c>
      <c r="X43" s="9">
        <v>0.50192999999999999</v>
      </c>
      <c r="Y43" s="9">
        <f t="shared" si="4"/>
        <v>1.8401304564686636</v>
      </c>
      <c r="Z43" s="9">
        <f t="shared" si="5"/>
        <v>28</v>
      </c>
      <c r="AA43" s="8">
        <f t="shared" si="6"/>
        <v>60</v>
      </c>
      <c r="AB43" s="8" t="b">
        <f t="shared" si="7"/>
        <v>0</v>
      </c>
      <c r="AC43" s="21" t="str">
        <f t="shared" si="8"/>
        <v>NO</v>
      </c>
      <c r="AD43" s="21" t="str">
        <f t="shared" si="9"/>
        <v>YES</v>
      </c>
      <c r="AE43" s="8" t="str">
        <f t="shared" si="10"/>
        <v>FINE</v>
      </c>
      <c r="AF43" s="8">
        <f t="shared" si="11"/>
        <v>2</v>
      </c>
      <c r="AG43" s="8">
        <f t="shared" si="12"/>
        <v>2</v>
      </c>
      <c r="AH43" s="8">
        <f t="shared" si="13"/>
        <v>2</v>
      </c>
      <c r="AI43" s="21">
        <f t="shared" si="14"/>
        <v>78</v>
      </c>
      <c r="AJ43" s="21">
        <f t="shared" si="15"/>
        <v>228</v>
      </c>
      <c r="AK43" s="21">
        <f t="shared" si="16"/>
        <v>331</v>
      </c>
      <c r="AL43" s="21">
        <f t="shared" si="17"/>
        <v>17</v>
      </c>
      <c r="AM43" s="21">
        <f t="shared" si="18"/>
        <v>78</v>
      </c>
      <c r="AN43" s="21">
        <f t="shared" si="19"/>
        <v>228</v>
      </c>
      <c r="AO43" s="21">
        <f t="shared" si="20"/>
        <v>331</v>
      </c>
      <c r="AP43" s="21">
        <f t="shared" si="21"/>
        <v>17</v>
      </c>
      <c r="AQ43" s="8">
        <f t="shared" si="25"/>
        <v>0.375</v>
      </c>
      <c r="AR43" s="8">
        <f t="shared" si="23"/>
        <v>-1</v>
      </c>
      <c r="AS43" s="8">
        <f t="shared" si="26"/>
        <v>0</v>
      </c>
      <c r="AT43" s="8">
        <f t="shared" si="27"/>
        <v>1</v>
      </c>
      <c r="AU43" s="9">
        <v>12</v>
      </c>
      <c r="AV43" s="9">
        <v>8</v>
      </c>
      <c r="AW43" s="9">
        <v>150</v>
      </c>
      <c r="AX43" s="9">
        <v>30</v>
      </c>
      <c r="AY43" s="9">
        <v>60</v>
      </c>
      <c r="AZ43" s="9">
        <v>30</v>
      </c>
      <c r="BA43" s="9">
        <v>45</v>
      </c>
      <c r="BB43" s="9">
        <v>45</v>
      </c>
      <c r="BC43" s="13">
        <v>87.494915254000006</v>
      </c>
      <c r="BD43" s="9">
        <v>14.505555555999999</v>
      </c>
      <c r="BE43" s="9">
        <v>-28.455555560000001</v>
      </c>
      <c r="BF43" s="9">
        <v>6.2888888888999999</v>
      </c>
      <c r="BG43" s="9">
        <v>-49.25</v>
      </c>
      <c r="BH43" s="9">
        <v>-6.1124999999999998</v>
      </c>
      <c r="BI43" s="9">
        <v>3.3125</v>
      </c>
      <c r="BJ43" s="9">
        <v>1.9125000000000001</v>
      </c>
      <c r="BK43" s="9">
        <v>-4.55</v>
      </c>
      <c r="BL43" s="9">
        <v>14.6</v>
      </c>
      <c r="BM43" s="9">
        <v>-6.125</v>
      </c>
      <c r="BN43" s="9">
        <v>-4.8274011300000002</v>
      </c>
      <c r="BO43" s="9">
        <v>4.8225988701000002</v>
      </c>
      <c r="BP43" s="9">
        <v>0.92259887009999997</v>
      </c>
      <c r="BQ43" s="9">
        <v>15.67259887</v>
      </c>
      <c r="BR43" s="7">
        <v>217.38305084999999</v>
      </c>
      <c r="BS43">
        <v>34.122222221999998</v>
      </c>
      <c r="BT43">
        <v>-62.211111109999997</v>
      </c>
      <c r="BU43">
        <v>12.2</v>
      </c>
      <c r="BV43">
        <v>-104.9611111</v>
      </c>
      <c r="BW43">
        <v>-16.7</v>
      </c>
      <c r="BX43">
        <v>8.9875000000000007</v>
      </c>
      <c r="BY43">
        <v>1.5375000000000001</v>
      </c>
      <c r="BZ43">
        <v>-17.7</v>
      </c>
      <c r="CA43">
        <v>35.774999999999999</v>
      </c>
      <c r="CB43">
        <v>-20.737500000000001</v>
      </c>
      <c r="CC43">
        <v>-6.3468926550000004</v>
      </c>
      <c r="CD43">
        <v>13.253107345</v>
      </c>
      <c r="CE43">
        <v>1.2531073446000001</v>
      </c>
      <c r="CF43">
        <v>28.403107344999999</v>
      </c>
      <c r="CG43" s="13">
        <v>382.35593219999998</v>
      </c>
      <c r="CH43" s="9">
        <v>85.55</v>
      </c>
      <c r="CI43" s="9">
        <v>-115.93888889999999</v>
      </c>
      <c r="CJ43" s="9">
        <v>26</v>
      </c>
      <c r="CK43" s="9">
        <v>-213.82777780000001</v>
      </c>
      <c r="CL43" s="9">
        <v>-28.037500000000001</v>
      </c>
      <c r="CM43" s="9">
        <v>15.425000000000001</v>
      </c>
      <c r="CN43" s="9">
        <v>0.5</v>
      </c>
      <c r="CO43" s="9">
        <v>-52.487499999999997</v>
      </c>
      <c r="CP43" s="9">
        <v>67.037499999999994</v>
      </c>
      <c r="CQ43" s="9">
        <v>-43.6</v>
      </c>
      <c r="CR43" s="9">
        <v>-6.3652542370000003</v>
      </c>
      <c r="CS43" s="9">
        <v>27.834745763000001</v>
      </c>
      <c r="CT43" s="9">
        <v>5.1847457627000004</v>
      </c>
      <c r="CU43" s="9">
        <v>63.434745763000002</v>
      </c>
      <c r="CV43" s="13">
        <v>12.829813559</v>
      </c>
      <c r="CW43" s="9">
        <v>-3.4458888889999999</v>
      </c>
      <c r="CX43" s="9">
        <v>6.0168888888999996</v>
      </c>
      <c r="CY43" s="9">
        <v>0.49877777779999999</v>
      </c>
      <c r="CZ43" s="9">
        <v>11.765166667000001</v>
      </c>
      <c r="DA43" s="9">
        <v>-0.58956249999999999</v>
      </c>
      <c r="DB43" s="9">
        <v>-0.51981250000000001</v>
      </c>
      <c r="DC43" s="9">
        <v>3.2437500000000001E-2</v>
      </c>
      <c r="DD43" s="9">
        <v>-2.4668125000000001</v>
      </c>
      <c r="DE43" s="9">
        <v>2.8744375</v>
      </c>
      <c r="DF43" s="9">
        <v>1.8526875</v>
      </c>
      <c r="DG43" s="9">
        <v>1.8307175141000001</v>
      </c>
      <c r="DH43" s="9">
        <v>9.0717514099999993E-2</v>
      </c>
      <c r="DI43" s="9">
        <v>-0.31928248599999998</v>
      </c>
      <c r="DJ43" s="9">
        <v>2.9382175141000002</v>
      </c>
    </row>
    <row r="44" spans="1:114" x14ac:dyDescent="0.15">
      <c r="A44" s="9">
        <f t="array" ref="A44">SMALL(IF($AB$1:$AB$900=$D$7,ROW($AB$1:$AB$900)),ROW(25:25))</f>
        <v>472</v>
      </c>
      <c r="B44" s="9" t="str">
        <f t="array" ref="B44">IF(ISERROR(INDEX($S$2:$S$900,A44-1)),"",INDEX($S$2:$S$900,A44-1))</f>
        <v>Disc Core Straight Stream</v>
      </c>
      <c r="C44" s="9">
        <f t="array" ref="C44">IF(ISERROR(INDEX($U$2:$U$900,A44-1)),"",INDEX($U$2:$U$900,A44-1))</f>
        <v>8</v>
      </c>
      <c r="D44" s="9">
        <f t="array" ref="D44">IF(ISERROR(INDEX($V$2:$V$900,A44-1)),"",INDEX($V$2:$V$900,A44-1))</f>
        <v>30</v>
      </c>
      <c r="E44" s="9">
        <f t="array" ref="E44">IF(ISERROR(INDEX($Z$2:$Z$900,A44-1)),"",INDEX($Z$2:$Z$900,A44-1))</f>
        <v>23</v>
      </c>
      <c r="F44" s="9">
        <f t="array" ref="F44">IF(ISERROR(INDEX($Y$2:$Y$900,A44-1)),"",INDEX($Y$2:$Y$900,A44-1))</f>
        <v>2.2326643783769047</v>
      </c>
      <c r="G44" s="9">
        <f t="array" ref="G44">IF(ISERROR(INDEX($AI$2:$AI$900,A44-1)),"",INDEX($AI$2:$AI$900,A44-1))</f>
        <v>170</v>
      </c>
      <c r="H44" s="9">
        <f t="array" ref="H44">IF(ISERROR(INDEX($AJ$2:$AJ$900,A44-1)),"",INDEX($AJ$2:$AJ$900,A44-1))</f>
        <v>444</v>
      </c>
      <c r="I44" s="9">
        <f t="array" ref="I44">IF(ISERROR(INDEX($AK$2:$AK$900,A44-1)),"",INDEX($AK$2:$AK$900,A44-1))</f>
        <v>838</v>
      </c>
      <c r="J44" s="9">
        <f t="array" ref="J44">IF(ISERROR(INDEX($AL$2:$AL$900,A44-1)),"",INDEX($AL$2:$AL$900,A44-1))</f>
        <v>2.6</v>
      </c>
      <c r="K44" s="9" t="str">
        <f t="array" ref="K44">IF(ISERROR(INDEX($AE$2:$AE$900,A44-1)),"",INDEX($AE$2:$AE$900,A44-1))</f>
        <v>COARSE</v>
      </c>
      <c r="L44" s="9">
        <f t="shared" si="24"/>
        <v>1.6</v>
      </c>
      <c r="Q44" s="9"/>
      <c r="R44" s="9"/>
      <c r="S44" s="9" t="s">
        <v>41</v>
      </c>
      <c r="T44" s="9" t="s">
        <v>92</v>
      </c>
      <c r="U44" s="9">
        <v>20</v>
      </c>
      <c r="V44" s="2">
        <v>0</v>
      </c>
      <c r="W44" s="9">
        <v>0.31352999999999998</v>
      </c>
      <c r="X44" s="9">
        <v>0.50233000000000005</v>
      </c>
      <c r="Y44" s="9">
        <f t="shared" si="4"/>
        <v>2.4518721466363775</v>
      </c>
      <c r="Z44" s="9">
        <f t="shared" si="5"/>
        <v>21</v>
      </c>
      <c r="AA44" s="8">
        <f t="shared" si="6"/>
        <v>60</v>
      </c>
      <c r="AB44" s="8" t="b">
        <f t="shared" si="7"/>
        <v>0</v>
      </c>
      <c r="AC44" s="21" t="str">
        <f t="shared" si="8"/>
        <v>NO</v>
      </c>
      <c r="AD44" s="21" t="str">
        <f t="shared" si="9"/>
        <v>YES</v>
      </c>
      <c r="AE44" s="8" t="str">
        <f t="shared" si="10"/>
        <v>VERY COARSE</v>
      </c>
      <c r="AF44" s="8">
        <f t="shared" si="11"/>
        <v>5</v>
      </c>
      <c r="AG44" s="8">
        <f t="shared" si="12"/>
        <v>5</v>
      </c>
      <c r="AH44" s="8">
        <f t="shared" si="13"/>
        <v>5</v>
      </c>
      <c r="AI44" s="21">
        <f t="shared" si="14"/>
        <v>221</v>
      </c>
      <c r="AJ44" s="21">
        <f t="shared" si="15"/>
        <v>489</v>
      </c>
      <c r="AK44" s="21">
        <f t="shared" si="16"/>
        <v>1031</v>
      </c>
      <c r="AL44" s="21">
        <f t="shared" si="17"/>
        <v>2.4</v>
      </c>
      <c r="AM44" s="21">
        <f t="shared" si="18"/>
        <v>221</v>
      </c>
      <c r="AN44" s="21">
        <f t="shared" si="19"/>
        <v>489</v>
      </c>
      <c r="AO44" s="21">
        <f t="shared" si="20"/>
        <v>1031</v>
      </c>
      <c r="AP44" s="21">
        <f t="shared" si="21"/>
        <v>2.4</v>
      </c>
      <c r="AQ44" s="8">
        <f t="shared" si="25"/>
        <v>1</v>
      </c>
      <c r="AR44" s="8">
        <f t="shared" si="23"/>
        <v>-1</v>
      </c>
      <c r="AS44" s="8">
        <f t="shared" si="26"/>
        <v>0</v>
      </c>
      <c r="AT44" s="8">
        <f t="shared" si="27"/>
        <v>-1</v>
      </c>
      <c r="AU44" s="9">
        <v>12</v>
      </c>
      <c r="AV44" s="9">
        <v>8</v>
      </c>
      <c r="AW44" s="9">
        <v>150</v>
      </c>
      <c r="AX44" s="9">
        <v>30</v>
      </c>
      <c r="AY44" s="9">
        <v>60</v>
      </c>
      <c r="AZ44" s="9">
        <v>30</v>
      </c>
      <c r="BA44" s="9">
        <v>45</v>
      </c>
      <c r="BB44" s="9">
        <v>45</v>
      </c>
      <c r="BC44" s="13">
        <v>87.494915254000006</v>
      </c>
      <c r="BD44" s="9">
        <v>14.505555555999999</v>
      </c>
      <c r="BE44" s="9">
        <v>-28.455555560000001</v>
      </c>
      <c r="BF44" s="9">
        <v>6.2888888888999999</v>
      </c>
      <c r="BG44" s="9">
        <v>-49.25</v>
      </c>
      <c r="BH44" s="9">
        <v>-6.1124999999999998</v>
      </c>
      <c r="BI44" s="9">
        <v>3.3125</v>
      </c>
      <c r="BJ44" s="9">
        <v>1.9125000000000001</v>
      </c>
      <c r="BK44" s="9">
        <v>-4.55</v>
      </c>
      <c r="BL44" s="9">
        <v>14.6</v>
      </c>
      <c r="BM44" s="9">
        <v>-6.125</v>
      </c>
      <c r="BN44" s="9">
        <v>-4.8274011300000002</v>
      </c>
      <c r="BO44" s="9">
        <v>4.8225988701000002</v>
      </c>
      <c r="BP44" s="9">
        <v>0.92259887009999997</v>
      </c>
      <c r="BQ44" s="9">
        <v>15.67259887</v>
      </c>
      <c r="BR44" s="7">
        <v>217.38305084999999</v>
      </c>
      <c r="BS44">
        <v>34.122222221999998</v>
      </c>
      <c r="BT44">
        <v>-62.211111109999997</v>
      </c>
      <c r="BU44">
        <v>12.2</v>
      </c>
      <c r="BV44">
        <v>-104.9611111</v>
      </c>
      <c r="BW44">
        <v>-16.7</v>
      </c>
      <c r="BX44">
        <v>8.9875000000000007</v>
      </c>
      <c r="BY44">
        <v>1.5375000000000001</v>
      </c>
      <c r="BZ44">
        <v>-17.7</v>
      </c>
      <c r="CA44">
        <v>35.774999999999999</v>
      </c>
      <c r="CB44">
        <v>-20.737500000000001</v>
      </c>
      <c r="CC44">
        <v>-6.3468926550000004</v>
      </c>
      <c r="CD44">
        <v>13.253107345</v>
      </c>
      <c r="CE44">
        <v>1.2531073446000001</v>
      </c>
      <c r="CF44">
        <v>28.403107344999999</v>
      </c>
      <c r="CG44" s="13">
        <v>382.35593219999998</v>
      </c>
      <c r="CH44" s="9">
        <v>85.55</v>
      </c>
      <c r="CI44" s="9">
        <v>-115.93888889999999</v>
      </c>
      <c r="CJ44" s="9">
        <v>26</v>
      </c>
      <c r="CK44" s="9">
        <v>-213.82777780000001</v>
      </c>
      <c r="CL44" s="9">
        <v>-28.037500000000001</v>
      </c>
      <c r="CM44" s="9">
        <v>15.425000000000001</v>
      </c>
      <c r="CN44" s="9">
        <v>0.5</v>
      </c>
      <c r="CO44" s="9">
        <v>-52.487499999999997</v>
      </c>
      <c r="CP44" s="9">
        <v>67.037499999999994</v>
      </c>
      <c r="CQ44" s="9">
        <v>-43.6</v>
      </c>
      <c r="CR44" s="9">
        <v>-6.3652542370000003</v>
      </c>
      <c r="CS44" s="9">
        <v>27.834745763000001</v>
      </c>
      <c r="CT44" s="9">
        <v>5.1847457627000004</v>
      </c>
      <c r="CU44" s="9">
        <v>63.434745763000002</v>
      </c>
      <c r="CV44" s="13">
        <v>12.829813559</v>
      </c>
      <c r="CW44" s="9">
        <v>-3.4458888889999999</v>
      </c>
      <c r="CX44" s="9">
        <v>6.0168888888999996</v>
      </c>
      <c r="CY44" s="9">
        <v>0.49877777779999999</v>
      </c>
      <c r="CZ44" s="9">
        <v>11.765166667000001</v>
      </c>
      <c r="DA44" s="9">
        <v>-0.58956249999999999</v>
      </c>
      <c r="DB44" s="9">
        <v>-0.51981250000000001</v>
      </c>
      <c r="DC44" s="9">
        <v>3.2437500000000001E-2</v>
      </c>
      <c r="DD44" s="9">
        <v>-2.4668125000000001</v>
      </c>
      <c r="DE44" s="9">
        <v>2.8744375</v>
      </c>
      <c r="DF44" s="9">
        <v>1.8526875</v>
      </c>
      <c r="DG44" s="9">
        <v>1.8307175141000001</v>
      </c>
      <c r="DH44" s="9">
        <v>9.0717514099999993E-2</v>
      </c>
      <c r="DI44" s="9">
        <v>-0.31928248599999998</v>
      </c>
      <c r="DJ44" s="9">
        <v>2.9382175141000002</v>
      </c>
    </row>
    <row r="45" spans="1:114" x14ac:dyDescent="0.15">
      <c r="A45" s="9">
        <f t="array" ref="A45">SMALL(IF($AB$1:$AB$900=$D$7,ROW($AB$1:$AB$900)),ROW(26:26))</f>
        <v>486</v>
      </c>
      <c r="B45" s="9" t="str">
        <f t="array" ref="B45">IF(ISERROR(INDEX($S$2:$S$900,A45-1)),"",INDEX($S$2:$S$900,A45-1))</f>
        <v>Davidon TriSet</v>
      </c>
      <c r="C45" s="9">
        <f t="array" ref="C45">IF(ISERROR(INDEX($U$2:$U$900,A45-1)),"",INDEX($U$2:$U$900,A45-1))</f>
        <v>7.8E-2</v>
      </c>
      <c r="D45" s="9">
        <f t="array" ref="D45">IF(ISERROR(INDEX($V$2:$V$900,A45-1)),"",INDEX($V$2:$V$900,A45-1))</f>
        <v>22.5</v>
      </c>
      <c r="E45" s="9">
        <f t="array" ref="E45">IF(ISERROR(INDEX($Z$2:$Z$900,A45-1)),"",INDEX($Z$2:$Z$900,A45-1))</f>
        <v>41</v>
      </c>
      <c r="F45" s="9">
        <f t="array" ref="F45">IF(ISERROR(INDEX($Y$2:$Y$900,A45-1)),"",INDEX($Y$2:$Y$900,A45-1))</f>
        <v>1.2700182187796969</v>
      </c>
      <c r="G45" s="9">
        <f t="array" ref="G45">IF(ISERROR(INDEX($AI$2:$AI$900,A45-1)),"",INDEX($AI$2:$AI$900,A45-1))</f>
        <v>178</v>
      </c>
      <c r="H45" s="9">
        <f t="array" ref="H45">IF(ISERROR(INDEX($AJ$2:$AJ$900,A45-1)),"",INDEX($AJ$2:$AJ$900,A45-1))</f>
        <v>405</v>
      </c>
      <c r="I45" s="9">
        <f t="array" ref="I45">IF(ISERROR(INDEX($AK$2:$AK$900,A45-1)),"",INDEX($AK$2:$AK$900,A45-1))</f>
        <v>708</v>
      </c>
      <c r="J45" s="9">
        <f t="array" ref="J45">IF(ISERROR(INDEX($AL$2:$AL$900,A45-1)),"",INDEX($AL$2:$AL$900,A45-1))</f>
        <v>4.3</v>
      </c>
      <c r="K45" s="9" t="str">
        <f t="array" ref="K45">IF(ISERROR(INDEX($AE$2:$AE$900,A45-1)),"",INDEX($AE$2:$AE$900,A45-1))</f>
        <v>COARSE</v>
      </c>
      <c r="L45" s="9">
        <f t="shared" si="24"/>
        <v>1.4000000000000001</v>
      </c>
      <c r="Q45" s="9"/>
      <c r="R45" s="9"/>
      <c r="S45" s="9" t="s">
        <v>41</v>
      </c>
      <c r="T45" s="9" t="s">
        <v>92</v>
      </c>
      <c r="U45" s="9">
        <v>20</v>
      </c>
      <c r="V45" s="2">
        <v>15</v>
      </c>
      <c r="W45" s="9">
        <v>0.31352999999999998</v>
      </c>
      <c r="X45" s="9">
        <v>0.50233000000000005</v>
      </c>
      <c r="Y45" s="9">
        <f t="shared" si="4"/>
        <v>2.4518721466363775</v>
      </c>
      <c r="Z45" s="9">
        <f t="shared" si="5"/>
        <v>21</v>
      </c>
      <c r="AA45" s="8">
        <f t="shared" si="6"/>
        <v>60</v>
      </c>
      <c r="AB45" s="8" t="b">
        <f t="shared" si="7"/>
        <v>1</v>
      </c>
      <c r="AC45" s="21" t="str">
        <f t="shared" si="8"/>
        <v>YES</v>
      </c>
      <c r="AD45" s="21" t="str">
        <f t="shared" si="9"/>
        <v>YES</v>
      </c>
      <c r="AE45" s="8" t="str">
        <f t="shared" si="10"/>
        <v>COARSE</v>
      </c>
      <c r="AF45" s="8">
        <f t="shared" si="11"/>
        <v>4</v>
      </c>
      <c r="AG45" s="8">
        <f t="shared" si="12"/>
        <v>4</v>
      </c>
      <c r="AH45" s="8">
        <f t="shared" si="13"/>
        <v>5</v>
      </c>
      <c r="AI45" s="21">
        <f t="shared" si="14"/>
        <v>190</v>
      </c>
      <c r="AJ45" s="21">
        <f t="shared" si="15"/>
        <v>432</v>
      </c>
      <c r="AK45" s="21">
        <f t="shared" si="16"/>
        <v>884</v>
      </c>
      <c r="AL45" s="21">
        <f t="shared" si="17"/>
        <v>3</v>
      </c>
      <c r="AM45" s="21">
        <f t="shared" si="18"/>
        <v>190</v>
      </c>
      <c r="AN45" s="21">
        <f t="shared" si="19"/>
        <v>432</v>
      </c>
      <c r="AO45" s="21">
        <f t="shared" si="20"/>
        <v>884</v>
      </c>
      <c r="AP45" s="21">
        <f t="shared" si="21"/>
        <v>3</v>
      </c>
      <c r="AQ45" s="8">
        <f t="shared" si="25"/>
        <v>1</v>
      </c>
      <c r="AR45" s="8">
        <f t="shared" si="23"/>
        <v>-1</v>
      </c>
      <c r="AS45" s="8">
        <f t="shared" si="26"/>
        <v>0</v>
      </c>
      <c r="AT45" s="8">
        <f t="shared" si="27"/>
        <v>-0.66666666666666663</v>
      </c>
      <c r="AU45" s="9">
        <v>12</v>
      </c>
      <c r="AV45" s="9">
        <v>8</v>
      </c>
      <c r="AW45" s="9">
        <v>150</v>
      </c>
      <c r="AX45" s="9">
        <v>30</v>
      </c>
      <c r="AY45" s="9">
        <v>60</v>
      </c>
      <c r="AZ45" s="9">
        <v>30</v>
      </c>
      <c r="BA45" s="9">
        <v>45</v>
      </c>
      <c r="BB45" s="9">
        <v>45</v>
      </c>
      <c r="BC45" s="13">
        <v>87.494915254000006</v>
      </c>
      <c r="BD45" s="9">
        <v>14.505555555999999</v>
      </c>
      <c r="BE45" s="9">
        <v>-28.455555560000001</v>
      </c>
      <c r="BF45" s="9">
        <v>6.2888888888999999</v>
      </c>
      <c r="BG45" s="9">
        <v>-49.25</v>
      </c>
      <c r="BH45" s="9">
        <v>-6.1124999999999998</v>
      </c>
      <c r="BI45" s="9">
        <v>3.3125</v>
      </c>
      <c r="BJ45" s="9">
        <v>1.9125000000000001</v>
      </c>
      <c r="BK45" s="9">
        <v>-4.55</v>
      </c>
      <c r="BL45" s="9">
        <v>14.6</v>
      </c>
      <c r="BM45" s="9">
        <v>-6.125</v>
      </c>
      <c r="BN45" s="9">
        <v>-4.8274011300000002</v>
      </c>
      <c r="BO45" s="9">
        <v>4.8225988701000002</v>
      </c>
      <c r="BP45" s="9">
        <v>0.92259887009999997</v>
      </c>
      <c r="BQ45" s="9">
        <v>15.67259887</v>
      </c>
      <c r="BR45" s="7">
        <v>217.38305084999999</v>
      </c>
      <c r="BS45">
        <v>34.122222221999998</v>
      </c>
      <c r="BT45">
        <v>-62.211111109999997</v>
      </c>
      <c r="BU45">
        <v>12.2</v>
      </c>
      <c r="BV45">
        <v>-104.9611111</v>
      </c>
      <c r="BW45">
        <v>-16.7</v>
      </c>
      <c r="BX45">
        <v>8.9875000000000007</v>
      </c>
      <c r="BY45">
        <v>1.5375000000000001</v>
      </c>
      <c r="BZ45">
        <v>-17.7</v>
      </c>
      <c r="CA45">
        <v>35.774999999999999</v>
      </c>
      <c r="CB45">
        <v>-20.737500000000001</v>
      </c>
      <c r="CC45">
        <v>-6.3468926550000004</v>
      </c>
      <c r="CD45">
        <v>13.253107345</v>
      </c>
      <c r="CE45">
        <v>1.2531073446000001</v>
      </c>
      <c r="CF45">
        <v>28.403107344999999</v>
      </c>
      <c r="CG45" s="13">
        <v>382.35593219999998</v>
      </c>
      <c r="CH45" s="9">
        <v>85.55</v>
      </c>
      <c r="CI45" s="9">
        <v>-115.93888889999999</v>
      </c>
      <c r="CJ45" s="9">
        <v>26</v>
      </c>
      <c r="CK45" s="9">
        <v>-213.82777780000001</v>
      </c>
      <c r="CL45" s="9">
        <v>-28.037500000000001</v>
      </c>
      <c r="CM45" s="9">
        <v>15.425000000000001</v>
      </c>
      <c r="CN45" s="9">
        <v>0.5</v>
      </c>
      <c r="CO45" s="9">
        <v>-52.487499999999997</v>
      </c>
      <c r="CP45" s="9">
        <v>67.037499999999994</v>
      </c>
      <c r="CQ45" s="9">
        <v>-43.6</v>
      </c>
      <c r="CR45" s="9">
        <v>-6.3652542370000003</v>
      </c>
      <c r="CS45" s="9">
        <v>27.834745763000001</v>
      </c>
      <c r="CT45" s="9">
        <v>5.1847457627000004</v>
      </c>
      <c r="CU45" s="9">
        <v>63.434745763000002</v>
      </c>
      <c r="CV45" s="13">
        <v>12.829813559</v>
      </c>
      <c r="CW45" s="9">
        <v>-3.4458888889999999</v>
      </c>
      <c r="CX45" s="9">
        <v>6.0168888888999996</v>
      </c>
      <c r="CY45" s="9">
        <v>0.49877777779999999</v>
      </c>
      <c r="CZ45" s="9">
        <v>11.765166667000001</v>
      </c>
      <c r="DA45" s="9">
        <v>-0.58956249999999999</v>
      </c>
      <c r="DB45" s="9">
        <v>-0.51981250000000001</v>
      </c>
      <c r="DC45" s="9">
        <v>3.2437500000000001E-2</v>
      </c>
      <c r="DD45" s="9">
        <v>-2.4668125000000001</v>
      </c>
      <c r="DE45" s="9">
        <v>2.8744375</v>
      </c>
      <c r="DF45" s="9">
        <v>1.8526875</v>
      </c>
      <c r="DG45" s="9">
        <v>1.8307175141000001</v>
      </c>
      <c r="DH45" s="9">
        <v>9.0717514099999993E-2</v>
      </c>
      <c r="DI45" s="9">
        <v>-0.31928248599999998</v>
      </c>
      <c r="DJ45" s="9">
        <v>2.9382175141000002</v>
      </c>
    </row>
    <row r="46" spans="1:114" x14ac:dyDescent="0.15">
      <c r="A46" s="9" t="e">
        <f t="array" ref="A46">SMALL(IF($AB$1:$AB$900=$D$7,ROW($AB$1:$AB$900)),ROW(27:27))</f>
        <v>#NUM!</v>
      </c>
      <c r="B46" s="9" t="str">
        <f t="array" ref="B46">IF(ISERROR(INDEX($S$2:$S$900,A46-1)),"",INDEX($S$2:$S$900,A46-1))</f>
        <v/>
      </c>
      <c r="C46" s="9" t="str">
        <f t="array" ref="C46">IF(ISERROR(INDEX($U$2:$U$900,A46-1)),"",INDEX($U$2:$U$900,A46-1))</f>
        <v/>
      </c>
      <c r="D46" s="9" t="str">
        <f t="array" ref="D46">IF(ISERROR(INDEX($V$2:$V$900,A46-1)),"",INDEX($V$2:$V$900,A46-1))</f>
        <v/>
      </c>
      <c r="E46" s="9" t="str">
        <f t="array" ref="E46">IF(ISERROR(INDEX($Z$2:$Z$900,A46-1)),"",INDEX($Z$2:$Z$900,A46-1))</f>
        <v/>
      </c>
      <c r="F46" s="9" t="str">
        <f t="array" ref="F46">IF(ISERROR(INDEX($Y$2:$Y$900,A46-1)),"",INDEX($Y$2:$Y$900,A46-1))</f>
        <v/>
      </c>
      <c r="G46" s="9" t="str">
        <f t="array" ref="G46">IF(ISERROR(INDEX($AI$2:$AI$900,A46-1)),"",INDEX($AI$2:$AI$900,A46-1))</f>
        <v/>
      </c>
      <c r="H46" s="9" t="str">
        <f t="array" ref="H46">IF(ISERROR(INDEX($AJ$2:$AJ$900,A46-1)),"",INDEX($AJ$2:$AJ$900,A46-1))</f>
        <v/>
      </c>
      <c r="I46" s="9" t="str">
        <f t="array" ref="I46">IF(ISERROR(INDEX($AK$2:$AK$900,A46-1)),"",INDEX($AK$2:$AK$900,A46-1))</f>
        <v/>
      </c>
      <c r="J46" s="9" t="str">
        <f t="array" ref="J46">IF(ISERROR(INDEX($AL$2:$AL$900,A46-1)),"",INDEX($AL$2:$AL$900,A46-1))</f>
        <v/>
      </c>
      <c r="K46" s="9" t="str">
        <f t="array" ref="K46">IF(ISERROR(INDEX($AE$2:$AE$900,A46-1)),"",INDEX($AE$2:$AE$900,A46-1))</f>
        <v/>
      </c>
      <c r="L46" s="9" t="str">
        <f t="shared" si="24"/>
        <v xml:space="preserve"> </v>
      </c>
      <c r="Q46" s="9"/>
      <c r="R46" s="9"/>
      <c r="S46" s="9" t="s">
        <v>41</v>
      </c>
      <c r="T46" s="9" t="s">
        <v>92</v>
      </c>
      <c r="U46" s="9">
        <v>20</v>
      </c>
      <c r="V46" s="2">
        <v>30</v>
      </c>
      <c r="W46" s="9">
        <v>0.31352999999999998</v>
      </c>
      <c r="X46" s="9">
        <v>0.50233000000000005</v>
      </c>
      <c r="Y46" s="9">
        <f t="shared" si="4"/>
        <v>2.4518721466363775</v>
      </c>
      <c r="Z46" s="9">
        <f t="shared" si="5"/>
        <v>21</v>
      </c>
      <c r="AA46" s="8">
        <f t="shared" si="6"/>
        <v>60</v>
      </c>
      <c r="AB46" s="8" t="b">
        <f t="shared" si="7"/>
        <v>1</v>
      </c>
      <c r="AC46" s="21" t="str">
        <f t="shared" si="8"/>
        <v>YES</v>
      </c>
      <c r="AD46" s="21" t="str">
        <f t="shared" si="9"/>
        <v>YES</v>
      </c>
      <c r="AE46" s="8" t="str">
        <f t="shared" si="10"/>
        <v>COARSE</v>
      </c>
      <c r="AF46" s="8">
        <f t="shared" si="11"/>
        <v>4</v>
      </c>
      <c r="AG46" s="8">
        <f t="shared" si="12"/>
        <v>4</v>
      </c>
      <c r="AH46" s="8">
        <f t="shared" si="13"/>
        <v>4</v>
      </c>
      <c r="AI46" s="21">
        <f t="shared" si="14"/>
        <v>162</v>
      </c>
      <c r="AJ46" s="21">
        <f t="shared" si="15"/>
        <v>382</v>
      </c>
      <c r="AK46" s="21">
        <f t="shared" si="16"/>
        <v>752</v>
      </c>
      <c r="AL46" s="21">
        <f t="shared" si="17"/>
        <v>4.0999999999999996</v>
      </c>
      <c r="AM46" s="21">
        <f t="shared" si="18"/>
        <v>162</v>
      </c>
      <c r="AN46" s="21">
        <f t="shared" si="19"/>
        <v>382</v>
      </c>
      <c r="AO46" s="21">
        <f t="shared" si="20"/>
        <v>752</v>
      </c>
      <c r="AP46" s="21">
        <f t="shared" si="21"/>
        <v>4.0999999999999996</v>
      </c>
      <c r="AQ46" s="8">
        <f t="shared" si="25"/>
        <v>1</v>
      </c>
      <c r="AR46" s="8">
        <f t="shared" si="23"/>
        <v>-1</v>
      </c>
      <c r="AS46" s="8">
        <f t="shared" si="26"/>
        <v>0</v>
      </c>
      <c r="AT46" s="8">
        <f t="shared" si="27"/>
        <v>-0.33333333333333331</v>
      </c>
      <c r="AU46" s="9">
        <v>12</v>
      </c>
      <c r="AV46" s="9">
        <v>8</v>
      </c>
      <c r="AW46" s="9">
        <v>150</v>
      </c>
      <c r="AX46" s="9">
        <v>30</v>
      </c>
      <c r="AY46" s="9">
        <v>60</v>
      </c>
      <c r="AZ46" s="9">
        <v>30</v>
      </c>
      <c r="BA46" s="9">
        <v>45</v>
      </c>
      <c r="BB46" s="9">
        <v>45</v>
      </c>
      <c r="BC46" s="13">
        <v>87.494915254000006</v>
      </c>
      <c r="BD46" s="9">
        <v>14.505555555999999</v>
      </c>
      <c r="BE46" s="9">
        <v>-28.455555560000001</v>
      </c>
      <c r="BF46" s="9">
        <v>6.2888888888999999</v>
      </c>
      <c r="BG46" s="9">
        <v>-49.25</v>
      </c>
      <c r="BH46" s="9">
        <v>-6.1124999999999998</v>
      </c>
      <c r="BI46" s="9">
        <v>3.3125</v>
      </c>
      <c r="BJ46" s="9">
        <v>1.9125000000000001</v>
      </c>
      <c r="BK46" s="9">
        <v>-4.55</v>
      </c>
      <c r="BL46" s="9">
        <v>14.6</v>
      </c>
      <c r="BM46" s="9">
        <v>-6.125</v>
      </c>
      <c r="BN46" s="9">
        <v>-4.8274011300000002</v>
      </c>
      <c r="BO46" s="9">
        <v>4.8225988701000002</v>
      </c>
      <c r="BP46" s="9">
        <v>0.92259887009999997</v>
      </c>
      <c r="BQ46" s="9">
        <v>15.67259887</v>
      </c>
      <c r="BR46" s="7">
        <v>217.38305084999999</v>
      </c>
      <c r="BS46">
        <v>34.122222221999998</v>
      </c>
      <c r="BT46">
        <v>-62.211111109999997</v>
      </c>
      <c r="BU46">
        <v>12.2</v>
      </c>
      <c r="BV46">
        <v>-104.9611111</v>
      </c>
      <c r="BW46">
        <v>-16.7</v>
      </c>
      <c r="BX46">
        <v>8.9875000000000007</v>
      </c>
      <c r="BY46">
        <v>1.5375000000000001</v>
      </c>
      <c r="BZ46">
        <v>-17.7</v>
      </c>
      <c r="CA46">
        <v>35.774999999999999</v>
      </c>
      <c r="CB46">
        <v>-20.737500000000001</v>
      </c>
      <c r="CC46">
        <v>-6.3468926550000004</v>
      </c>
      <c r="CD46">
        <v>13.253107345</v>
      </c>
      <c r="CE46">
        <v>1.2531073446000001</v>
      </c>
      <c r="CF46">
        <v>28.403107344999999</v>
      </c>
      <c r="CG46" s="13">
        <v>382.35593219999998</v>
      </c>
      <c r="CH46" s="9">
        <v>85.55</v>
      </c>
      <c r="CI46" s="9">
        <v>-115.93888889999999</v>
      </c>
      <c r="CJ46" s="9">
        <v>26</v>
      </c>
      <c r="CK46" s="9">
        <v>-213.82777780000001</v>
      </c>
      <c r="CL46" s="9">
        <v>-28.037500000000001</v>
      </c>
      <c r="CM46" s="9">
        <v>15.425000000000001</v>
      </c>
      <c r="CN46" s="9">
        <v>0.5</v>
      </c>
      <c r="CO46" s="9">
        <v>-52.487499999999997</v>
      </c>
      <c r="CP46" s="9">
        <v>67.037499999999994</v>
      </c>
      <c r="CQ46" s="9">
        <v>-43.6</v>
      </c>
      <c r="CR46" s="9">
        <v>-6.3652542370000003</v>
      </c>
      <c r="CS46" s="9">
        <v>27.834745763000001</v>
      </c>
      <c r="CT46" s="9">
        <v>5.1847457627000004</v>
      </c>
      <c r="CU46" s="9">
        <v>63.434745763000002</v>
      </c>
      <c r="CV46" s="13">
        <v>12.829813559</v>
      </c>
      <c r="CW46" s="9">
        <v>-3.4458888889999999</v>
      </c>
      <c r="CX46" s="9">
        <v>6.0168888888999996</v>
      </c>
      <c r="CY46" s="9">
        <v>0.49877777779999999</v>
      </c>
      <c r="CZ46" s="9">
        <v>11.765166667000001</v>
      </c>
      <c r="DA46" s="9">
        <v>-0.58956249999999999</v>
      </c>
      <c r="DB46" s="9">
        <v>-0.51981250000000001</v>
      </c>
      <c r="DC46" s="9">
        <v>3.2437500000000001E-2</v>
      </c>
      <c r="DD46" s="9">
        <v>-2.4668125000000001</v>
      </c>
      <c r="DE46" s="9">
        <v>2.8744375</v>
      </c>
      <c r="DF46" s="9">
        <v>1.8526875</v>
      </c>
      <c r="DG46" s="9">
        <v>1.8307175141000001</v>
      </c>
      <c r="DH46" s="9">
        <v>9.0717514099999993E-2</v>
      </c>
      <c r="DI46" s="9">
        <v>-0.31928248599999998</v>
      </c>
      <c r="DJ46" s="9">
        <v>2.9382175141000002</v>
      </c>
    </row>
    <row r="47" spans="1:114" x14ac:dyDescent="0.15">
      <c r="A47" s="9" t="e">
        <f t="array" ref="A47">SMALL(IF($AB$1:$AB$900=$D$7,ROW($AB$1:$AB$900)),ROW(28:28))</f>
        <v>#NUM!</v>
      </c>
      <c r="B47" s="9" t="str">
        <f t="array" ref="B47">IF(ISERROR(INDEX($S$2:$S$900,A47-1)),"",INDEX($S$2:$S$900,A47-1))</f>
        <v/>
      </c>
      <c r="C47" s="9" t="str">
        <f t="array" ref="C47">IF(ISERROR(INDEX($U$2:$U$900,A47-1)),"",INDEX($U$2:$U$900,A47-1))</f>
        <v/>
      </c>
      <c r="D47" s="9" t="str">
        <f t="array" ref="D47">IF(ISERROR(INDEX($V$2:$V$900,A47-1)),"",INDEX($V$2:$V$900,A47-1))</f>
        <v/>
      </c>
      <c r="E47" s="9" t="str">
        <f t="array" ref="E47">IF(ISERROR(INDEX($Z$2:$Z$900,A47-1)),"",INDEX($Z$2:$Z$900,A47-1))</f>
        <v/>
      </c>
      <c r="F47" s="9" t="str">
        <f t="array" ref="F47">IF(ISERROR(INDEX($Y$2:$Y$900,A47-1)),"",INDEX($Y$2:$Y$900,A47-1))</f>
        <v/>
      </c>
      <c r="G47" s="9" t="str">
        <f t="array" ref="G47">IF(ISERROR(INDEX($AI$2:$AI$900,A47-1)),"",INDEX($AI$2:$AI$900,A47-1))</f>
        <v/>
      </c>
      <c r="H47" s="9" t="str">
        <f t="array" ref="H47">IF(ISERROR(INDEX($AJ$2:$AJ$900,A47-1)),"",INDEX($AJ$2:$AJ$900,A47-1))</f>
        <v/>
      </c>
      <c r="I47" s="9" t="str">
        <f t="array" ref="I47">IF(ISERROR(INDEX($AK$2:$AK$900,A47-1)),"",INDEX($AK$2:$AK$900,A47-1))</f>
        <v/>
      </c>
      <c r="J47" s="9" t="str">
        <f t="array" ref="J47">IF(ISERROR(INDEX($AL$2:$AL$900,A47-1)),"",INDEX($AL$2:$AL$900,A47-1))</f>
        <v/>
      </c>
      <c r="K47" s="9" t="str">
        <f t="array" ref="K47">IF(ISERROR(INDEX($AE$2:$AE$900,A47-1)),"",INDEX($AE$2:$AE$900,A47-1))</f>
        <v/>
      </c>
      <c r="L47" s="9" t="str">
        <f t="shared" si="24"/>
        <v xml:space="preserve"> </v>
      </c>
      <c r="Q47" s="9"/>
      <c r="R47" s="9"/>
      <c r="S47" s="9" t="s">
        <v>41</v>
      </c>
      <c r="T47" s="9" t="s">
        <v>92</v>
      </c>
      <c r="U47" s="9">
        <v>20</v>
      </c>
      <c r="V47" s="2">
        <v>45</v>
      </c>
      <c r="W47" s="9">
        <v>0.31352999999999998</v>
      </c>
      <c r="X47" s="9">
        <v>0.50233000000000005</v>
      </c>
      <c r="Y47" s="9">
        <f t="shared" si="4"/>
        <v>2.4518721466363775</v>
      </c>
      <c r="Z47" s="9">
        <f t="shared" si="5"/>
        <v>21</v>
      </c>
      <c r="AA47" s="8">
        <f t="shared" si="6"/>
        <v>60</v>
      </c>
      <c r="AB47" s="8" t="b">
        <f t="shared" si="7"/>
        <v>0</v>
      </c>
      <c r="AC47" s="21" t="str">
        <f t="shared" si="8"/>
        <v>NO</v>
      </c>
      <c r="AD47" s="21" t="str">
        <f t="shared" si="9"/>
        <v>YES</v>
      </c>
      <c r="AE47" s="8" t="str">
        <f t="shared" si="10"/>
        <v>MEDIUM</v>
      </c>
      <c r="AF47" s="8">
        <f t="shared" si="11"/>
        <v>3</v>
      </c>
      <c r="AG47" s="8">
        <f t="shared" si="12"/>
        <v>3</v>
      </c>
      <c r="AH47" s="8">
        <f t="shared" si="13"/>
        <v>3</v>
      </c>
      <c r="AI47" s="21">
        <f t="shared" si="14"/>
        <v>137</v>
      </c>
      <c r="AJ47" s="21">
        <f t="shared" si="15"/>
        <v>338</v>
      </c>
      <c r="AK47" s="21">
        <f t="shared" si="16"/>
        <v>634</v>
      </c>
      <c r="AL47" s="21">
        <f t="shared" si="17"/>
        <v>5.8999999999999995</v>
      </c>
      <c r="AM47" s="21">
        <f t="shared" si="18"/>
        <v>137</v>
      </c>
      <c r="AN47" s="21">
        <f t="shared" si="19"/>
        <v>338</v>
      </c>
      <c r="AO47" s="21">
        <f t="shared" si="20"/>
        <v>634</v>
      </c>
      <c r="AP47" s="21">
        <f t="shared" si="21"/>
        <v>5.8999999999999995</v>
      </c>
      <c r="AQ47" s="8">
        <f t="shared" si="25"/>
        <v>1</v>
      </c>
      <c r="AR47" s="8">
        <f t="shared" si="23"/>
        <v>-1</v>
      </c>
      <c r="AS47" s="8">
        <f t="shared" si="26"/>
        <v>0</v>
      </c>
      <c r="AT47" s="8">
        <f t="shared" si="27"/>
        <v>0</v>
      </c>
      <c r="AU47" s="9">
        <v>12</v>
      </c>
      <c r="AV47" s="9">
        <v>8</v>
      </c>
      <c r="AW47" s="9">
        <v>150</v>
      </c>
      <c r="AX47" s="9">
        <v>30</v>
      </c>
      <c r="AY47" s="9">
        <v>60</v>
      </c>
      <c r="AZ47" s="9">
        <v>30</v>
      </c>
      <c r="BA47" s="9">
        <v>45</v>
      </c>
      <c r="BB47" s="9">
        <v>45</v>
      </c>
      <c r="BC47" s="13">
        <v>87.494915254000006</v>
      </c>
      <c r="BD47" s="9">
        <v>14.505555555999999</v>
      </c>
      <c r="BE47" s="9">
        <v>-28.455555560000001</v>
      </c>
      <c r="BF47" s="9">
        <v>6.2888888888999999</v>
      </c>
      <c r="BG47" s="9">
        <v>-49.25</v>
      </c>
      <c r="BH47" s="9">
        <v>-6.1124999999999998</v>
      </c>
      <c r="BI47" s="9">
        <v>3.3125</v>
      </c>
      <c r="BJ47" s="9">
        <v>1.9125000000000001</v>
      </c>
      <c r="BK47" s="9">
        <v>-4.55</v>
      </c>
      <c r="BL47" s="9">
        <v>14.6</v>
      </c>
      <c r="BM47" s="9">
        <v>-6.125</v>
      </c>
      <c r="BN47" s="9">
        <v>-4.8274011300000002</v>
      </c>
      <c r="BO47" s="9">
        <v>4.8225988701000002</v>
      </c>
      <c r="BP47" s="9">
        <v>0.92259887009999997</v>
      </c>
      <c r="BQ47" s="9">
        <v>15.67259887</v>
      </c>
      <c r="BR47" s="7">
        <v>217.38305084999999</v>
      </c>
      <c r="BS47">
        <v>34.122222221999998</v>
      </c>
      <c r="BT47">
        <v>-62.211111109999997</v>
      </c>
      <c r="BU47">
        <v>12.2</v>
      </c>
      <c r="BV47">
        <v>-104.9611111</v>
      </c>
      <c r="BW47">
        <v>-16.7</v>
      </c>
      <c r="BX47">
        <v>8.9875000000000007</v>
      </c>
      <c r="BY47">
        <v>1.5375000000000001</v>
      </c>
      <c r="BZ47">
        <v>-17.7</v>
      </c>
      <c r="CA47">
        <v>35.774999999999999</v>
      </c>
      <c r="CB47">
        <v>-20.737500000000001</v>
      </c>
      <c r="CC47">
        <v>-6.3468926550000004</v>
      </c>
      <c r="CD47">
        <v>13.253107345</v>
      </c>
      <c r="CE47">
        <v>1.2531073446000001</v>
      </c>
      <c r="CF47">
        <v>28.403107344999999</v>
      </c>
      <c r="CG47" s="13">
        <v>382.35593219999998</v>
      </c>
      <c r="CH47" s="9">
        <v>85.55</v>
      </c>
      <c r="CI47" s="9">
        <v>-115.93888889999999</v>
      </c>
      <c r="CJ47" s="9">
        <v>26</v>
      </c>
      <c r="CK47" s="9">
        <v>-213.82777780000001</v>
      </c>
      <c r="CL47" s="9">
        <v>-28.037500000000001</v>
      </c>
      <c r="CM47" s="9">
        <v>15.425000000000001</v>
      </c>
      <c r="CN47" s="9">
        <v>0.5</v>
      </c>
      <c r="CO47" s="9">
        <v>-52.487499999999997</v>
      </c>
      <c r="CP47" s="9">
        <v>67.037499999999994</v>
      </c>
      <c r="CQ47" s="9">
        <v>-43.6</v>
      </c>
      <c r="CR47" s="9">
        <v>-6.3652542370000003</v>
      </c>
      <c r="CS47" s="9">
        <v>27.834745763000001</v>
      </c>
      <c r="CT47" s="9">
        <v>5.1847457627000004</v>
      </c>
      <c r="CU47" s="9">
        <v>63.434745763000002</v>
      </c>
      <c r="CV47" s="13">
        <v>12.829813559</v>
      </c>
      <c r="CW47" s="9">
        <v>-3.4458888889999999</v>
      </c>
      <c r="CX47" s="9">
        <v>6.0168888888999996</v>
      </c>
      <c r="CY47" s="9">
        <v>0.49877777779999999</v>
      </c>
      <c r="CZ47" s="9">
        <v>11.765166667000001</v>
      </c>
      <c r="DA47" s="9">
        <v>-0.58956249999999999</v>
      </c>
      <c r="DB47" s="9">
        <v>-0.51981250000000001</v>
      </c>
      <c r="DC47" s="9">
        <v>3.2437500000000001E-2</v>
      </c>
      <c r="DD47" s="9">
        <v>-2.4668125000000001</v>
      </c>
      <c r="DE47" s="9">
        <v>2.8744375</v>
      </c>
      <c r="DF47" s="9">
        <v>1.8526875</v>
      </c>
      <c r="DG47" s="9">
        <v>1.8307175141000001</v>
      </c>
      <c r="DH47" s="9">
        <v>9.0717514099999993E-2</v>
      </c>
      <c r="DI47" s="9">
        <v>-0.31928248599999998</v>
      </c>
      <c r="DJ47" s="9">
        <v>2.9382175141000002</v>
      </c>
    </row>
    <row r="48" spans="1:114" x14ac:dyDescent="0.15">
      <c r="A48" s="9" t="e">
        <f t="array" ref="A48">SMALL(IF($AB$1:$AB$900=$D$7,ROW($AB$1:$AB$900)),ROW(29:29))</f>
        <v>#NUM!</v>
      </c>
      <c r="B48" s="9" t="str">
        <f t="array" ref="B48">IF(ISERROR(INDEX($S$2:$S$900,A48-1)),"",INDEX($S$2:$S$900,A48-1))</f>
        <v/>
      </c>
      <c r="C48" s="9" t="str">
        <f t="array" ref="C48">IF(ISERROR(INDEX($U$2:$U$900,A48-1)),"",INDEX($U$2:$U$900,A48-1))</f>
        <v/>
      </c>
      <c r="D48" s="9" t="str">
        <f t="array" ref="D48">IF(ISERROR(INDEX($V$2:$V$900,A48-1)),"",INDEX($V$2:$V$900,A48-1))</f>
        <v/>
      </c>
      <c r="E48" s="9" t="str">
        <f t="array" ref="E48">IF(ISERROR(INDEX($Z$2:$Z$900,A48-1)),"",INDEX($Z$2:$Z$900,A48-1))</f>
        <v/>
      </c>
      <c r="F48" s="9" t="str">
        <f t="array" ref="F48">IF(ISERROR(INDEX($Y$2:$Y$900,A48-1)),"",INDEX($Y$2:$Y$900,A48-1))</f>
        <v/>
      </c>
      <c r="G48" s="9" t="str">
        <f t="array" ref="G48">IF(ISERROR(INDEX($AI$2:$AI$900,A48-1)),"",INDEX($AI$2:$AI$900,A48-1))</f>
        <v/>
      </c>
      <c r="H48" s="9" t="str">
        <f t="array" ref="H48">IF(ISERROR(INDEX($AJ$2:$AJ$900,A48-1)),"",INDEX($AJ$2:$AJ$900,A48-1))</f>
        <v/>
      </c>
      <c r="I48" s="9" t="str">
        <f t="array" ref="I48">IF(ISERROR(INDEX($AK$2:$AK$900,A48-1)),"",INDEX($AK$2:$AK$900,A48-1))</f>
        <v/>
      </c>
      <c r="J48" s="9" t="str">
        <f t="array" ref="J48">IF(ISERROR(INDEX($AL$2:$AL$900,A48-1)),"",INDEX($AL$2:$AL$900,A48-1))</f>
        <v/>
      </c>
      <c r="K48" s="9" t="str">
        <f t="array" ref="K48">IF(ISERROR(INDEX($AE$2:$AE$900,A48-1)),"",INDEX($AE$2:$AE$900,A48-1))</f>
        <v/>
      </c>
      <c r="L48" s="9" t="str">
        <f t="shared" si="24"/>
        <v xml:space="preserve"> </v>
      </c>
      <c r="Q48" s="9"/>
      <c r="R48" s="9"/>
      <c r="S48" s="9" t="s">
        <v>41</v>
      </c>
      <c r="T48" s="9" t="s">
        <v>92</v>
      </c>
      <c r="U48" s="9">
        <v>20</v>
      </c>
      <c r="V48" s="2">
        <v>60</v>
      </c>
      <c r="W48" s="9">
        <v>0.31352999999999998</v>
      </c>
      <c r="X48" s="9">
        <v>0.50233000000000005</v>
      </c>
      <c r="Y48" s="9">
        <f t="shared" si="4"/>
        <v>2.4518721466363775</v>
      </c>
      <c r="Z48" s="9">
        <f t="shared" si="5"/>
        <v>21</v>
      </c>
      <c r="AA48" s="8">
        <f t="shared" si="6"/>
        <v>60</v>
      </c>
      <c r="AB48" s="8" t="b">
        <f t="shared" si="7"/>
        <v>0</v>
      </c>
      <c r="AC48" s="21" t="str">
        <f t="shared" si="8"/>
        <v>NO</v>
      </c>
      <c r="AD48" s="21" t="str">
        <f t="shared" si="9"/>
        <v>YES</v>
      </c>
      <c r="AE48" s="8" t="str">
        <f t="shared" si="10"/>
        <v>MEDIUM</v>
      </c>
      <c r="AF48" s="8">
        <f t="shared" si="11"/>
        <v>3</v>
      </c>
      <c r="AG48" s="8">
        <f t="shared" si="12"/>
        <v>3</v>
      </c>
      <c r="AH48" s="8">
        <f t="shared" si="13"/>
        <v>3</v>
      </c>
      <c r="AI48" s="21">
        <f t="shared" si="14"/>
        <v>116</v>
      </c>
      <c r="AJ48" s="21">
        <f t="shared" si="15"/>
        <v>300</v>
      </c>
      <c r="AK48" s="21">
        <f t="shared" si="16"/>
        <v>530</v>
      </c>
      <c r="AL48" s="21">
        <f t="shared" si="17"/>
        <v>8.4</v>
      </c>
      <c r="AM48" s="21">
        <f t="shared" si="18"/>
        <v>116</v>
      </c>
      <c r="AN48" s="21">
        <f t="shared" si="19"/>
        <v>300</v>
      </c>
      <c r="AO48" s="21">
        <f t="shared" si="20"/>
        <v>530</v>
      </c>
      <c r="AP48" s="21">
        <f t="shared" si="21"/>
        <v>8.4</v>
      </c>
      <c r="AQ48" s="8">
        <f t="shared" si="25"/>
        <v>1</v>
      </c>
      <c r="AR48" s="8">
        <f t="shared" si="23"/>
        <v>-1</v>
      </c>
      <c r="AS48" s="8">
        <f t="shared" si="26"/>
        <v>0</v>
      </c>
      <c r="AT48" s="8">
        <f t="shared" si="27"/>
        <v>0.33333333333333331</v>
      </c>
      <c r="AU48" s="9">
        <v>12</v>
      </c>
      <c r="AV48" s="9">
        <v>8</v>
      </c>
      <c r="AW48" s="9">
        <v>150</v>
      </c>
      <c r="AX48" s="9">
        <v>30</v>
      </c>
      <c r="AY48" s="9">
        <v>60</v>
      </c>
      <c r="AZ48" s="9">
        <v>30</v>
      </c>
      <c r="BA48" s="9">
        <v>45</v>
      </c>
      <c r="BB48" s="9">
        <v>45</v>
      </c>
      <c r="BC48" s="13">
        <v>87.494915254000006</v>
      </c>
      <c r="BD48" s="9">
        <v>14.505555555999999</v>
      </c>
      <c r="BE48" s="9">
        <v>-28.455555560000001</v>
      </c>
      <c r="BF48" s="9">
        <v>6.2888888888999999</v>
      </c>
      <c r="BG48" s="9">
        <v>-49.25</v>
      </c>
      <c r="BH48" s="9">
        <v>-6.1124999999999998</v>
      </c>
      <c r="BI48" s="9">
        <v>3.3125</v>
      </c>
      <c r="BJ48" s="9">
        <v>1.9125000000000001</v>
      </c>
      <c r="BK48" s="9">
        <v>-4.55</v>
      </c>
      <c r="BL48" s="9">
        <v>14.6</v>
      </c>
      <c r="BM48" s="9">
        <v>-6.125</v>
      </c>
      <c r="BN48" s="9">
        <v>-4.8274011300000002</v>
      </c>
      <c r="BO48" s="9">
        <v>4.8225988701000002</v>
      </c>
      <c r="BP48" s="9">
        <v>0.92259887009999997</v>
      </c>
      <c r="BQ48" s="9">
        <v>15.67259887</v>
      </c>
      <c r="BR48" s="7">
        <v>217.38305084999999</v>
      </c>
      <c r="BS48">
        <v>34.122222221999998</v>
      </c>
      <c r="BT48">
        <v>-62.211111109999997</v>
      </c>
      <c r="BU48">
        <v>12.2</v>
      </c>
      <c r="BV48">
        <v>-104.9611111</v>
      </c>
      <c r="BW48">
        <v>-16.7</v>
      </c>
      <c r="BX48">
        <v>8.9875000000000007</v>
      </c>
      <c r="BY48">
        <v>1.5375000000000001</v>
      </c>
      <c r="BZ48">
        <v>-17.7</v>
      </c>
      <c r="CA48">
        <v>35.774999999999999</v>
      </c>
      <c r="CB48">
        <v>-20.737500000000001</v>
      </c>
      <c r="CC48">
        <v>-6.3468926550000004</v>
      </c>
      <c r="CD48">
        <v>13.253107345</v>
      </c>
      <c r="CE48">
        <v>1.2531073446000001</v>
      </c>
      <c r="CF48">
        <v>28.403107344999999</v>
      </c>
      <c r="CG48" s="13">
        <v>382.35593219999998</v>
      </c>
      <c r="CH48" s="9">
        <v>85.55</v>
      </c>
      <c r="CI48" s="9">
        <v>-115.93888889999999</v>
      </c>
      <c r="CJ48" s="9">
        <v>26</v>
      </c>
      <c r="CK48" s="9">
        <v>-213.82777780000001</v>
      </c>
      <c r="CL48" s="9">
        <v>-28.037500000000001</v>
      </c>
      <c r="CM48" s="9">
        <v>15.425000000000001</v>
      </c>
      <c r="CN48" s="9">
        <v>0.5</v>
      </c>
      <c r="CO48" s="9">
        <v>-52.487499999999997</v>
      </c>
      <c r="CP48" s="9">
        <v>67.037499999999994</v>
      </c>
      <c r="CQ48" s="9">
        <v>-43.6</v>
      </c>
      <c r="CR48" s="9">
        <v>-6.3652542370000003</v>
      </c>
      <c r="CS48" s="9">
        <v>27.834745763000001</v>
      </c>
      <c r="CT48" s="9">
        <v>5.1847457627000004</v>
      </c>
      <c r="CU48" s="9">
        <v>63.434745763000002</v>
      </c>
      <c r="CV48" s="13">
        <v>12.829813559</v>
      </c>
      <c r="CW48" s="9">
        <v>-3.4458888889999999</v>
      </c>
      <c r="CX48" s="9">
        <v>6.0168888888999996</v>
      </c>
      <c r="CY48" s="9">
        <v>0.49877777779999999</v>
      </c>
      <c r="CZ48" s="9">
        <v>11.765166667000001</v>
      </c>
      <c r="DA48" s="9">
        <v>-0.58956249999999999</v>
      </c>
      <c r="DB48" s="9">
        <v>-0.51981250000000001</v>
      </c>
      <c r="DC48" s="9">
        <v>3.2437500000000001E-2</v>
      </c>
      <c r="DD48" s="9">
        <v>-2.4668125000000001</v>
      </c>
      <c r="DE48" s="9">
        <v>2.8744375</v>
      </c>
      <c r="DF48" s="9">
        <v>1.8526875</v>
      </c>
      <c r="DG48" s="9">
        <v>1.8307175141000001</v>
      </c>
      <c r="DH48" s="9">
        <v>9.0717514099999993E-2</v>
      </c>
      <c r="DI48" s="9">
        <v>-0.31928248599999998</v>
      </c>
      <c r="DJ48" s="9">
        <v>2.9382175141000002</v>
      </c>
    </row>
    <row r="49" spans="1:114" x14ac:dyDescent="0.15">
      <c r="A49" s="9" t="e">
        <f t="array" ref="A49">SMALL(IF($AB$1:$AB$900=$D$7,ROW($AB$1:$AB$900)),ROW(30:30))</f>
        <v>#NUM!</v>
      </c>
      <c r="B49" s="9" t="str">
        <f t="array" ref="B49">IF(ISERROR(INDEX($S$2:$S$900,A49-1)),"",INDEX($S$2:$S$900,A49-1))</f>
        <v/>
      </c>
      <c r="C49" s="9" t="str">
        <f t="array" ref="C49">IF(ISERROR(INDEX($U$2:$U$900,A49-1)),"",INDEX($U$2:$U$900,A49-1))</f>
        <v/>
      </c>
      <c r="D49" s="9" t="str">
        <f t="array" ref="D49">IF(ISERROR(INDEX($V$2:$V$900,A49-1)),"",INDEX($V$2:$V$900,A49-1))</f>
        <v/>
      </c>
      <c r="E49" s="9" t="str">
        <f t="array" ref="E49">IF(ISERROR(INDEX($Z$2:$Z$900,A49-1)),"",INDEX($Z$2:$Z$900,A49-1))</f>
        <v/>
      </c>
      <c r="F49" s="9" t="str">
        <f t="array" ref="F49">IF(ISERROR(INDEX($Y$2:$Y$900,A49-1)),"",INDEX($Y$2:$Y$900,A49-1))</f>
        <v/>
      </c>
      <c r="G49" s="9" t="str">
        <f t="array" ref="G49">IF(ISERROR(INDEX($AI$2:$AI$900,A49-1)),"",INDEX($AI$2:$AI$900,A49-1))</f>
        <v/>
      </c>
      <c r="H49" s="9" t="str">
        <f t="array" ref="H49">IF(ISERROR(INDEX($AJ$2:$AJ$900,A49-1)),"",INDEX($AJ$2:$AJ$900,A49-1))</f>
        <v/>
      </c>
      <c r="I49" s="9" t="str">
        <f t="array" ref="I49">IF(ISERROR(INDEX($AK$2:$AK$900,A49-1)),"",INDEX($AK$2:$AK$900,A49-1))</f>
        <v/>
      </c>
      <c r="J49" s="9" t="str">
        <f t="array" ref="J49">IF(ISERROR(INDEX($AL$2:$AL$900,A49-1)),"",INDEX($AL$2:$AL$900,A49-1))</f>
        <v/>
      </c>
      <c r="K49" s="9" t="str">
        <f t="array" ref="K49">IF(ISERROR(INDEX($AE$2:$AE$900,A49-1)),"",INDEX($AE$2:$AE$900,A49-1))</f>
        <v/>
      </c>
      <c r="L49" s="9" t="str">
        <f t="shared" si="24"/>
        <v xml:space="preserve"> </v>
      </c>
      <c r="Q49" s="9"/>
      <c r="R49" s="9"/>
      <c r="S49" s="9" t="s">
        <v>41</v>
      </c>
      <c r="T49" s="9" t="s">
        <v>92</v>
      </c>
      <c r="U49" s="9">
        <v>20</v>
      </c>
      <c r="V49" s="2">
        <v>75</v>
      </c>
      <c r="W49" s="9">
        <v>0.31352999999999998</v>
      </c>
      <c r="X49" s="9">
        <v>0.50233000000000005</v>
      </c>
      <c r="Y49" s="9">
        <f t="shared" si="4"/>
        <v>2.4518721466363775</v>
      </c>
      <c r="Z49" s="9">
        <f t="shared" si="5"/>
        <v>21</v>
      </c>
      <c r="AA49" s="8">
        <f t="shared" si="6"/>
        <v>60</v>
      </c>
      <c r="AB49" s="8" t="b">
        <f t="shared" si="7"/>
        <v>0</v>
      </c>
      <c r="AC49" s="21" t="str">
        <f t="shared" si="8"/>
        <v>NO</v>
      </c>
      <c r="AD49" s="21" t="str">
        <f t="shared" si="9"/>
        <v>YES</v>
      </c>
      <c r="AE49" s="8" t="str">
        <f t="shared" si="10"/>
        <v>FINE</v>
      </c>
      <c r="AF49" s="8">
        <f t="shared" si="11"/>
        <v>2</v>
      </c>
      <c r="AG49" s="8">
        <f t="shared" si="12"/>
        <v>2</v>
      </c>
      <c r="AH49" s="8">
        <f t="shared" si="13"/>
        <v>3</v>
      </c>
      <c r="AI49" s="21">
        <f t="shared" si="14"/>
        <v>98</v>
      </c>
      <c r="AJ49" s="21">
        <f t="shared" si="15"/>
        <v>269</v>
      </c>
      <c r="AK49" s="21">
        <f t="shared" si="16"/>
        <v>440</v>
      </c>
      <c r="AL49" s="21">
        <f t="shared" si="17"/>
        <v>11.5</v>
      </c>
      <c r="AM49" s="21">
        <f t="shared" si="18"/>
        <v>98</v>
      </c>
      <c r="AN49" s="21">
        <f t="shared" si="19"/>
        <v>269</v>
      </c>
      <c r="AO49" s="21">
        <f t="shared" si="20"/>
        <v>440</v>
      </c>
      <c r="AP49" s="21">
        <f t="shared" si="21"/>
        <v>11.5</v>
      </c>
      <c r="AQ49" s="8">
        <f t="shared" si="25"/>
        <v>1</v>
      </c>
      <c r="AR49" s="8">
        <f t="shared" si="23"/>
        <v>-1</v>
      </c>
      <c r="AS49" s="8">
        <f t="shared" si="26"/>
        <v>0</v>
      </c>
      <c r="AT49" s="8">
        <f t="shared" si="27"/>
        <v>0.66666666666666663</v>
      </c>
      <c r="AU49" s="9">
        <v>12</v>
      </c>
      <c r="AV49" s="9">
        <v>8</v>
      </c>
      <c r="AW49" s="9">
        <v>150</v>
      </c>
      <c r="AX49" s="9">
        <v>30</v>
      </c>
      <c r="AY49" s="9">
        <v>60</v>
      </c>
      <c r="AZ49" s="9">
        <v>30</v>
      </c>
      <c r="BA49" s="9">
        <v>45</v>
      </c>
      <c r="BB49" s="9">
        <v>45</v>
      </c>
      <c r="BC49" s="13">
        <v>87.494915254000006</v>
      </c>
      <c r="BD49" s="9">
        <v>14.505555555999999</v>
      </c>
      <c r="BE49" s="9">
        <v>-28.455555560000001</v>
      </c>
      <c r="BF49" s="9">
        <v>6.2888888888999999</v>
      </c>
      <c r="BG49" s="9">
        <v>-49.25</v>
      </c>
      <c r="BH49" s="9">
        <v>-6.1124999999999998</v>
      </c>
      <c r="BI49" s="9">
        <v>3.3125</v>
      </c>
      <c r="BJ49" s="9">
        <v>1.9125000000000001</v>
      </c>
      <c r="BK49" s="9">
        <v>-4.55</v>
      </c>
      <c r="BL49" s="9">
        <v>14.6</v>
      </c>
      <c r="BM49" s="9">
        <v>-6.125</v>
      </c>
      <c r="BN49" s="9">
        <v>-4.8274011300000002</v>
      </c>
      <c r="BO49" s="9">
        <v>4.8225988701000002</v>
      </c>
      <c r="BP49" s="9">
        <v>0.92259887009999997</v>
      </c>
      <c r="BQ49" s="9">
        <v>15.67259887</v>
      </c>
      <c r="BR49" s="7">
        <v>217.38305084999999</v>
      </c>
      <c r="BS49">
        <v>34.122222221999998</v>
      </c>
      <c r="BT49">
        <v>-62.211111109999997</v>
      </c>
      <c r="BU49">
        <v>12.2</v>
      </c>
      <c r="BV49">
        <v>-104.9611111</v>
      </c>
      <c r="BW49">
        <v>-16.7</v>
      </c>
      <c r="BX49">
        <v>8.9875000000000007</v>
      </c>
      <c r="BY49">
        <v>1.5375000000000001</v>
      </c>
      <c r="BZ49">
        <v>-17.7</v>
      </c>
      <c r="CA49">
        <v>35.774999999999999</v>
      </c>
      <c r="CB49">
        <v>-20.737500000000001</v>
      </c>
      <c r="CC49">
        <v>-6.3468926550000004</v>
      </c>
      <c r="CD49">
        <v>13.253107345</v>
      </c>
      <c r="CE49">
        <v>1.2531073446000001</v>
      </c>
      <c r="CF49">
        <v>28.403107344999999</v>
      </c>
      <c r="CG49" s="13">
        <v>382.35593219999998</v>
      </c>
      <c r="CH49" s="9">
        <v>85.55</v>
      </c>
      <c r="CI49" s="9">
        <v>-115.93888889999999</v>
      </c>
      <c r="CJ49" s="9">
        <v>26</v>
      </c>
      <c r="CK49" s="9">
        <v>-213.82777780000001</v>
      </c>
      <c r="CL49" s="9">
        <v>-28.037500000000001</v>
      </c>
      <c r="CM49" s="9">
        <v>15.425000000000001</v>
      </c>
      <c r="CN49" s="9">
        <v>0.5</v>
      </c>
      <c r="CO49" s="9">
        <v>-52.487499999999997</v>
      </c>
      <c r="CP49" s="9">
        <v>67.037499999999994</v>
      </c>
      <c r="CQ49" s="9">
        <v>-43.6</v>
      </c>
      <c r="CR49" s="9">
        <v>-6.3652542370000003</v>
      </c>
      <c r="CS49" s="9">
        <v>27.834745763000001</v>
      </c>
      <c r="CT49" s="9">
        <v>5.1847457627000004</v>
      </c>
      <c r="CU49" s="9">
        <v>63.434745763000002</v>
      </c>
      <c r="CV49" s="13">
        <v>12.829813559</v>
      </c>
      <c r="CW49" s="9">
        <v>-3.4458888889999999</v>
      </c>
      <c r="CX49" s="9">
        <v>6.0168888888999996</v>
      </c>
      <c r="CY49" s="9">
        <v>0.49877777779999999</v>
      </c>
      <c r="CZ49" s="9">
        <v>11.765166667000001</v>
      </c>
      <c r="DA49" s="9">
        <v>-0.58956249999999999</v>
      </c>
      <c r="DB49" s="9">
        <v>-0.51981250000000001</v>
      </c>
      <c r="DC49" s="9">
        <v>3.2437500000000001E-2</v>
      </c>
      <c r="DD49" s="9">
        <v>-2.4668125000000001</v>
      </c>
      <c r="DE49" s="9">
        <v>2.8744375</v>
      </c>
      <c r="DF49" s="9">
        <v>1.8526875</v>
      </c>
      <c r="DG49" s="9">
        <v>1.8307175141000001</v>
      </c>
      <c r="DH49" s="9">
        <v>9.0717514099999993E-2</v>
      </c>
      <c r="DI49" s="9">
        <v>-0.31928248599999998</v>
      </c>
      <c r="DJ49" s="9">
        <v>2.9382175141000002</v>
      </c>
    </row>
    <row r="50" spans="1:114" s="15" customFormat="1" x14ac:dyDescent="0.15">
      <c r="A50" s="9" t="e">
        <f t="array" ref="A50">SMALL(IF($AB$1:$AB$900=$D$7,ROW($AB$1:$AB$900)),ROW(31:31))</f>
        <v>#NUM!</v>
      </c>
      <c r="B50" s="9" t="str">
        <f t="array" ref="B50">IF(ISERROR(INDEX($S$2:$S$900,A50-1)),"",INDEX($S$2:$S$900,A50-1))</f>
        <v/>
      </c>
      <c r="C50" s="9" t="str">
        <f t="array" ref="C50">IF(ISERROR(INDEX($U$2:$U$900,A50-1)),"",INDEX($U$2:$U$900,A50-1))</f>
        <v/>
      </c>
      <c r="D50" s="9" t="str">
        <f t="array" ref="D50">IF(ISERROR(INDEX($V$2:$V$900,A50-1)),"",INDEX($V$2:$V$900,A50-1))</f>
        <v/>
      </c>
      <c r="E50" s="9" t="str">
        <f t="array" ref="E50">IF(ISERROR(INDEX($Z$2:$Z$900,A50-1)),"",INDEX($Z$2:$Z$900,A50-1))</f>
        <v/>
      </c>
      <c r="F50" s="9" t="str">
        <f t="array" ref="F50">IF(ISERROR(INDEX($Y$2:$Y$900,A50-1)),"",INDEX($Y$2:$Y$900,A50-1))</f>
        <v/>
      </c>
      <c r="G50" s="9" t="str">
        <f t="array" ref="G50">IF(ISERROR(INDEX($AI$2:$AI$900,A50-1)),"",INDEX($AI$2:$AI$900,A50-1))</f>
        <v/>
      </c>
      <c r="H50" s="9" t="str">
        <f t="array" ref="H50">IF(ISERROR(INDEX($AJ$2:$AJ$900,A50-1)),"",INDEX($AJ$2:$AJ$900,A50-1))</f>
        <v/>
      </c>
      <c r="I50" s="9" t="str">
        <f t="array" ref="I50">IF(ISERROR(INDEX($AK$2:$AK$900,A50-1)),"",INDEX($AK$2:$AK$900,A50-1))</f>
        <v/>
      </c>
      <c r="J50" s="9" t="str">
        <f t="array" ref="J50">IF(ISERROR(INDEX($AL$2:$AL$900,A50-1)),"",INDEX($AL$2:$AL$900,A50-1))</f>
        <v/>
      </c>
      <c r="K50" s="9" t="str">
        <f t="array" ref="K50">IF(ISERROR(INDEX($AE$2:$AE$900,A50-1)),"",INDEX($AE$2:$AE$900,A50-1))</f>
        <v/>
      </c>
      <c r="L50" s="9" t="str">
        <f t="shared" si="24"/>
        <v xml:space="preserve"> </v>
      </c>
      <c r="M50" s="9"/>
      <c r="S50" s="15" t="s">
        <v>41</v>
      </c>
      <c r="T50" s="9" t="s">
        <v>92</v>
      </c>
      <c r="U50" s="15">
        <v>20</v>
      </c>
      <c r="V50" s="16">
        <v>90</v>
      </c>
      <c r="W50" s="15">
        <v>0.31352999999999998</v>
      </c>
      <c r="X50" s="15">
        <v>0.50233000000000005</v>
      </c>
      <c r="Y50" s="9">
        <f t="shared" si="4"/>
        <v>2.4518721466363775</v>
      </c>
      <c r="Z50" s="9">
        <f t="shared" si="5"/>
        <v>21</v>
      </c>
      <c r="AA50" s="8">
        <f t="shared" si="6"/>
        <v>60</v>
      </c>
      <c r="AB50" s="8" t="b">
        <f t="shared" si="7"/>
        <v>0</v>
      </c>
      <c r="AC50" s="23" t="str">
        <f t="shared" si="8"/>
        <v>NO</v>
      </c>
      <c r="AD50" s="21" t="str">
        <f t="shared" si="9"/>
        <v>YES</v>
      </c>
      <c r="AE50" s="8" t="str">
        <f t="shared" si="10"/>
        <v>FINE</v>
      </c>
      <c r="AF50" s="8">
        <f t="shared" si="11"/>
        <v>2</v>
      </c>
      <c r="AG50" s="8">
        <f t="shared" si="12"/>
        <v>2</v>
      </c>
      <c r="AH50" s="8">
        <f t="shared" si="13"/>
        <v>2</v>
      </c>
      <c r="AI50" s="23">
        <f t="shared" si="14"/>
        <v>84</v>
      </c>
      <c r="AJ50" s="23">
        <f t="shared" si="15"/>
        <v>244</v>
      </c>
      <c r="AK50" s="23">
        <f t="shared" si="16"/>
        <v>364</v>
      </c>
      <c r="AL50" s="23">
        <f t="shared" si="17"/>
        <v>15.299999999999999</v>
      </c>
      <c r="AM50" s="21">
        <f t="shared" si="18"/>
        <v>84</v>
      </c>
      <c r="AN50" s="21">
        <f t="shared" si="19"/>
        <v>244</v>
      </c>
      <c r="AO50" s="21">
        <f t="shared" si="20"/>
        <v>364</v>
      </c>
      <c r="AP50" s="21">
        <f t="shared" si="21"/>
        <v>15.299999999999999</v>
      </c>
      <c r="AQ50" s="22">
        <f t="shared" si="25"/>
        <v>1</v>
      </c>
      <c r="AR50" s="22">
        <f t="shared" si="23"/>
        <v>-1</v>
      </c>
      <c r="AS50" s="22">
        <f t="shared" si="26"/>
        <v>0</v>
      </c>
      <c r="AT50" s="22">
        <f t="shared" si="27"/>
        <v>1</v>
      </c>
      <c r="AU50" s="15">
        <v>12</v>
      </c>
      <c r="AV50" s="15">
        <v>8</v>
      </c>
      <c r="AW50" s="15">
        <v>150</v>
      </c>
      <c r="AX50" s="15">
        <v>30</v>
      </c>
      <c r="AY50" s="15">
        <v>60</v>
      </c>
      <c r="AZ50" s="15">
        <v>30</v>
      </c>
      <c r="BA50" s="15">
        <v>45</v>
      </c>
      <c r="BB50" s="15">
        <v>45</v>
      </c>
      <c r="BC50" s="15">
        <v>87.494915254000006</v>
      </c>
      <c r="BD50" s="15">
        <v>14.505555555999999</v>
      </c>
      <c r="BE50" s="15">
        <v>-28.455555560000001</v>
      </c>
      <c r="BF50" s="15">
        <v>6.2888888888999999</v>
      </c>
      <c r="BG50" s="15">
        <v>-49.25</v>
      </c>
      <c r="BH50" s="15">
        <v>-6.1124999999999998</v>
      </c>
      <c r="BI50" s="15">
        <v>3.3125</v>
      </c>
      <c r="BJ50" s="15">
        <v>1.9125000000000001</v>
      </c>
      <c r="BK50" s="15">
        <v>-4.55</v>
      </c>
      <c r="BL50" s="15">
        <v>14.6</v>
      </c>
      <c r="BM50" s="15">
        <v>-6.125</v>
      </c>
      <c r="BN50" s="15">
        <v>-4.8274011300000002</v>
      </c>
      <c r="BO50" s="15">
        <v>4.8225988701000002</v>
      </c>
      <c r="BP50" s="15">
        <v>0.92259887009999997</v>
      </c>
      <c r="BQ50" s="15">
        <v>15.67259887</v>
      </c>
      <c r="BR50" s="19">
        <v>217.38305084999999</v>
      </c>
      <c r="BS50" s="19">
        <v>34.122222221999998</v>
      </c>
      <c r="BT50" s="19">
        <v>-62.211111109999997</v>
      </c>
      <c r="BU50" s="19">
        <v>12.2</v>
      </c>
      <c r="BV50" s="19">
        <v>-104.9611111</v>
      </c>
      <c r="BW50" s="19">
        <v>-16.7</v>
      </c>
      <c r="BX50" s="19">
        <v>8.9875000000000007</v>
      </c>
      <c r="BY50" s="19">
        <v>1.5375000000000001</v>
      </c>
      <c r="BZ50" s="19">
        <v>-17.7</v>
      </c>
      <c r="CA50" s="19">
        <v>35.774999999999999</v>
      </c>
      <c r="CB50" s="19">
        <v>-20.737500000000001</v>
      </c>
      <c r="CC50" s="19">
        <v>-6.3468926550000004</v>
      </c>
      <c r="CD50" s="19">
        <v>13.253107345</v>
      </c>
      <c r="CE50" s="19">
        <v>1.2531073446000001</v>
      </c>
      <c r="CF50" s="19">
        <v>28.403107344999999</v>
      </c>
      <c r="CG50" s="15">
        <v>382.35593219999998</v>
      </c>
      <c r="CH50" s="15">
        <v>85.55</v>
      </c>
      <c r="CI50" s="15">
        <v>-115.93888889999999</v>
      </c>
      <c r="CJ50" s="15">
        <v>26</v>
      </c>
      <c r="CK50" s="15">
        <v>-213.82777780000001</v>
      </c>
      <c r="CL50" s="15">
        <v>-28.037500000000001</v>
      </c>
      <c r="CM50" s="15">
        <v>15.425000000000001</v>
      </c>
      <c r="CN50" s="15">
        <v>0.5</v>
      </c>
      <c r="CO50" s="15">
        <v>-52.487499999999997</v>
      </c>
      <c r="CP50" s="15">
        <v>67.037499999999994</v>
      </c>
      <c r="CQ50" s="15">
        <v>-43.6</v>
      </c>
      <c r="CR50" s="15">
        <v>-6.3652542370000003</v>
      </c>
      <c r="CS50" s="15">
        <v>27.834745763000001</v>
      </c>
      <c r="CT50" s="15">
        <v>5.1847457627000004</v>
      </c>
      <c r="CU50" s="15">
        <v>63.434745763000002</v>
      </c>
      <c r="CV50" s="15">
        <v>12.829813559</v>
      </c>
      <c r="CW50" s="15">
        <v>-3.4458888889999999</v>
      </c>
      <c r="CX50" s="15">
        <v>6.0168888888999996</v>
      </c>
      <c r="CY50" s="15">
        <v>0.49877777779999999</v>
      </c>
      <c r="CZ50" s="15">
        <v>11.765166667000001</v>
      </c>
      <c r="DA50" s="15">
        <v>-0.58956249999999999</v>
      </c>
      <c r="DB50" s="15">
        <v>-0.51981250000000001</v>
      </c>
      <c r="DC50" s="15">
        <v>3.2437500000000001E-2</v>
      </c>
      <c r="DD50" s="15">
        <v>-2.4668125000000001</v>
      </c>
      <c r="DE50" s="15">
        <v>2.8744375</v>
      </c>
      <c r="DF50" s="15">
        <v>1.8526875</v>
      </c>
      <c r="DG50" s="15">
        <v>1.8307175141000001</v>
      </c>
      <c r="DH50" s="15">
        <v>9.0717514099999993E-2</v>
      </c>
      <c r="DI50" s="15">
        <v>-0.31928248599999998</v>
      </c>
      <c r="DJ50" s="15">
        <v>2.9382175141000002</v>
      </c>
    </row>
    <row r="51" spans="1:114" x14ac:dyDescent="0.15">
      <c r="A51" s="9" t="e">
        <f t="array" ref="A51">SMALL(IF($AB$1:$AB$900=$D$7,ROW($AB$1:$AB$900)),ROW(32:32))</f>
        <v>#NUM!</v>
      </c>
      <c r="B51" s="9" t="str">
        <f t="array" ref="B51">IF(ISERROR(INDEX($S$2:$S$900,A51-1)),"",INDEX($S$2:$S$900,A51-1))</f>
        <v/>
      </c>
      <c r="C51" s="9" t="str">
        <f t="array" ref="C51">IF(ISERROR(INDEX($U$2:$U$900,A51-1)),"",INDEX($U$2:$U$900,A51-1))</f>
        <v/>
      </c>
      <c r="D51" s="9" t="str">
        <f t="array" ref="D51">IF(ISERROR(INDEX($V$2:$V$900,A51-1)),"",INDEX($V$2:$V$900,A51-1))</f>
        <v/>
      </c>
      <c r="E51" s="9" t="str">
        <f t="array" ref="E51">IF(ISERROR(INDEX($Z$2:$Z$900,A51-1)),"",INDEX($Z$2:$Z$900,A51-1))</f>
        <v/>
      </c>
      <c r="F51" s="9" t="str">
        <f t="array" ref="F51">IF(ISERROR(INDEX($Y$2:$Y$900,A51-1)),"",INDEX($Y$2:$Y$900,A51-1))</f>
        <v/>
      </c>
      <c r="G51" s="9" t="str">
        <f t="array" ref="G51">IF(ISERROR(INDEX($AI$2:$AI$900,A51-1)),"",INDEX($AI$2:$AI$900,A51-1))</f>
        <v/>
      </c>
      <c r="H51" s="9" t="str">
        <f t="array" ref="H51">IF(ISERROR(INDEX($AJ$2:$AJ$900,A51-1)),"",INDEX($AJ$2:$AJ$900,A51-1))</f>
        <v/>
      </c>
      <c r="I51" s="9" t="str">
        <f t="array" ref="I51">IF(ISERROR(INDEX($AK$2:$AK$900,A51-1)),"",INDEX($AK$2:$AK$900,A51-1))</f>
        <v/>
      </c>
      <c r="J51" s="9" t="str">
        <f t="array" ref="J51">IF(ISERROR(INDEX($AL$2:$AL$900,A51-1)),"",INDEX($AL$2:$AL$900,A51-1))</f>
        <v/>
      </c>
      <c r="K51" s="9" t="str">
        <f t="array" ref="K51">IF(ISERROR(INDEX($AE$2:$AE$900,A51-1)),"",INDEX($AE$2:$AE$900,A51-1))</f>
        <v/>
      </c>
      <c r="L51" s="9" t="str">
        <f t="shared" si="24"/>
        <v xml:space="preserve"> </v>
      </c>
      <c r="Q51" s="9"/>
      <c r="R51" s="9"/>
      <c r="S51" s="9" t="s">
        <v>34</v>
      </c>
      <c r="T51" s="9" t="s">
        <v>92</v>
      </c>
      <c r="U51" s="9">
        <v>4</v>
      </c>
      <c r="V51" s="2">
        <v>0</v>
      </c>
      <c r="W51" s="9">
        <v>6.6360000000000002E-2</v>
      </c>
      <c r="X51" s="9">
        <v>0.48842999999999998</v>
      </c>
      <c r="Y51" s="9">
        <f t="shared" si="4"/>
        <v>0.4902400552678039</v>
      </c>
      <c r="Z51" s="9">
        <f t="shared" si="5"/>
        <v>105</v>
      </c>
      <c r="AA51" s="8">
        <f t="shared" si="6"/>
        <v>60</v>
      </c>
      <c r="AB51" s="8" t="b">
        <f t="shared" si="7"/>
        <v>0</v>
      </c>
      <c r="AC51" s="25" t="str">
        <f t="shared" ref="AC51:AC113" si="28">IF($C$7=AF51,"YES","NO")</f>
        <v>NO</v>
      </c>
      <c r="AD51" s="21" t="str">
        <f t="shared" si="9"/>
        <v>NO</v>
      </c>
      <c r="AE51" s="8" t="str">
        <f t="shared" si="10"/>
        <v>MEDIUM</v>
      </c>
      <c r="AF51" s="8">
        <f t="shared" si="11"/>
        <v>3</v>
      </c>
      <c r="AG51" s="8">
        <f t="shared" si="12"/>
        <v>3</v>
      </c>
      <c r="AH51" s="8">
        <f t="shared" si="13"/>
        <v>3</v>
      </c>
      <c r="AI51" s="25">
        <f t="shared" ref="AI51:AI113" si="29">IF(AM51&lt;0,0,AM51)</f>
        <v>161</v>
      </c>
      <c r="AJ51" s="25">
        <f t="shared" ref="AJ51:AJ113" si="30">IF(AN51&lt;0,0,AN51)</f>
        <v>324</v>
      </c>
      <c r="AK51" s="25">
        <f t="shared" ref="AK51:AK113" si="31">IF(AO51&lt;0,0,AO51)</f>
        <v>631</v>
      </c>
      <c r="AL51" s="25">
        <f t="shared" ref="AL51:AL113" si="32">IF(AP51&lt;0,0,AP51)</f>
        <v>3.1</v>
      </c>
      <c r="AM51" s="21">
        <f t="shared" si="18"/>
        <v>161</v>
      </c>
      <c r="AN51" s="21">
        <f t="shared" si="19"/>
        <v>324</v>
      </c>
      <c r="AO51" s="21">
        <f t="shared" si="20"/>
        <v>631</v>
      </c>
      <c r="AP51" s="21">
        <f t="shared" si="21"/>
        <v>3.1</v>
      </c>
      <c r="AQ51" s="24">
        <f t="shared" ref="AQ51:AQ113" si="33">(U51-AU51)/AV51</f>
        <v>-1</v>
      </c>
      <c r="AR51" s="24">
        <f t="shared" ref="AR51:AR113" si="34">($B$3-AW51)/AX51</f>
        <v>-1</v>
      </c>
      <c r="AS51" s="24">
        <f t="shared" ref="AS51:AS113" si="35">(AA51-AY51)/AZ51</f>
        <v>0</v>
      </c>
      <c r="AT51" s="24">
        <f t="shared" ref="AT51:AT113" si="36">(V51-BA51)/BB51</f>
        <v>-1</v>
      </c>
      <c r="AU51" s="9">
        <v>17</v>
      </c>
      <c r="AV51" s="9">
        <v>13</v>
      </c>
      <c r="AW51" s="9">
        <v>150</v>
      </c>
      <c r="AX51" s="9">
        <v>30</v>
      </c>
      <c r="AY51" s="9">
        <v>60</v>
      </c>
      <c r="AZ51" s="9">
        <v>30</v>
      </c>
      <c r="BA51" s="9">
        <v>45</v>
      </c>
      <c r="BB51" s="9">
        <v>45</v>
      </c>
      <c r="BC51" s="13">
        <v>82.848660331000005</v>
      </c>
      <c r="BD51" s="9">
        <v>9.8470925900000008</v>
      </c>
      <c r="BE51" s="9">
        <v>-24.893109809999999</v>
      </c>
      <c r="BF51" s="9">
        <v>2.0624830852999998</v>
      </c>
      <c r="BG51" s="9">
        <v>-42.54191849</v>
      </c>
      <c r="BH51" s="9">
        <v>-5.9810071469999997</v>
      </c>
      <c r="BI51" s="9">
        <v>3.2890939418</v>
      </c>
      <c r="BJ51" s="9">
        <v>-5.9645835000000001E-2</v>
      </c>
      <c r="BK51" s="9">
        <v>-3.6189820880000001</v>
      </c>
      <c r="BL51" s="9">
        <v>16.889645830999999</v>
      </c>
      <c r="BM51" s="9">
        <v>-7.7539374990000001</v>
      </c>
      <c r="BN51" s="9">
        <v>-7.5746782230000003</v>
      </c>
      <c r="BO51" s="9">
        <v>3.0292081080000002</v>
      </c>
      <c r="BP51" s="9">
        <v>0.23637475799999999</v>
      </c>
      <c r="BQ51" s="9">
        <v>16.876541422999999</v>
      </c>
      <c r="BR51" s="13">
        <v>208.43403287000001</v>
      </c>
      <c r="BS51" s="9">
        <v>30.961425935000001</v>
      </c>
      <c r="BT51" s="9">
        <v>-57.697165130000002</v>
      </c>
      <c r="BU51" s="9">
        <v>6.0939372790000004</v>
      </c>
      <c r="BV51" s="9">
        <v>-93.133010709999994</v>
      </c>
      <c r="BW51" s="9">
        <v>-16.711410489999999</v>
      </c>
      <c r="BX51" s="9">
        <v>9.1006634914000006</v>
      </c>
      <c r="BY51" s="9">
        <v>-0.34900000199999998</v>
      </c>
      <c r="BZ51" s="9">
        <v>-13.478376559999999</v>
      </c>
      <c r="CA51" s="9">
        <v>33.788249997999998</v>
      </c>
      <c r="CB51" s="9">
        <v>-18.142166660000001</v>
      </c>
      <c r="CC51" s="9">
        <v>-20.366259800000002</v>
      </c>
      <c r="CD51" s="9">
        <v>10.175744796</v>
      </c>
      <c r="CE51" s="9">
        <v>-1.9590885039999999</v>
      </c>
      <c r="CF51" s="9">
        <v>35.384744845999997</v>
      </c>
      <c r="CG51" s="13">
        <v>368.04124037000003</v>
      </c>
      <c r="CH51" s="9">
        <v>82.723611133000006</v>
      </c>
      <c r="CI51" s="9">
        <v>-106.52659939999999</v>
      </c>
      <c r="CJ51" s="9">
        <v>17.959243762</v>
      </c>
      <c r="CK51" s="9">
        <v>-189.71599670000001</v>
      </c>
      <c r="CL51" s="9">
        <v>-30.697729930000001</v>
      </c>
      <c r="CM51" s="9">
        <v>21.624592331999999</v>
      </c>
      <c r="CN51" s="9">
        <v>-8.8621875190000008</v>
      </c>
      <c r="CO51" s="9">
        <v>-48.861389950000003</v>
      </c>
      <c r="CP51" s="9">
        <v>60.522979180999997</v>
      </c>
      <c r="CQ51" s="9">
        <v>-41.84106251</v>
      </c>
      <c r="CR51" s="9">
        <v>-38.302843969999998</v>
      </c>
      <c r="CS51" s="9">
        <v>27.128274974</v>
      </c>
      <c r="CT51" s="9">
        <v>-5.021058376</v>
      </c>
      <c r="CU51" s="9">
        <v>79.432774973999997</v>
      </c>
      <c r="CV51" s="13">
        <v>14.305937127</v>
      </c>
      <c r="CW51" s="9">
        <v>-3.8233221660000001</v>
      </c>
      <c r="CX51" s="9">
        <v>6.3481208564999996</v>
      </c>
      <c r="CY51" s="9">
        <v>1.2594098713999999</v>
      </c>
      <c r="CZ51" s="9">
        <v>12.849533836000001</v>
      </c>
      <c r="DA51" s="9">
        <v>-1.096792416</v>
      </c>
      <c r="DB51" s="9">
        <v>2.9361681000000001E-2</v>
      </c>
      <c r="DC51" s="9">
        <v>-0.24463806299999999</v>
      </c>
      <c r="DD51" s="9">
        <v>-3.090121511</v>
      </c>
      <c r="DE51" s="9">
        <v>2.2643513539</v>
      </c>
      <c r="DF51" s="9">
        <v>2.3896116456000001</v>
      </c>
      <c r="DG51" s="9">
        <v>3.302282473</v>
      </c>
      <c r="DH51" s="9">
        <v>0.32077736600000001</v>
      </c>
      <c r="DI51" s="9">
        <v>-0.35791763399999998</v>
      </c>
      <c r="DJ51" s="9">
        <v>2.4260085309999999</v>
      </c>
    </row>
    <row r="52" spans="1:114" x14ac:dyDescent="0.15">
      <c r="A52" s="9" t="e">
        <f t="array" ref="A52">SMALL(IF($AB$1:$AB$900=$D$7,ROW($AB$1:$AB$900)),ROW(33:33))</f>
        <v>#NUM!</v>
      </c>
      <c r="B52" s="9" t="str">
        <f t="array" ref="B52">IF(ISERROR(INDEX($S$2:$S$900,A52-1)),"",INDEX($S$2:$S$900,A52-1))</f>
        <v/>
      </c>
      <c r="C52" s="9" t="str">
        <f t="array" ref="C52">IF(ISERROR(INDEX($U$2:$U$900,A52-1)),"",INDEX($U$2:$U$900,A52-1))</f>
        <v/>
      </c>
      <c r="D52" s="9" t="str">
        <f t="array" ref="D52">IF(ISERROR(INDEX($V$2:$V$900,A52-1)),"",INDEX($V$2:$V$900,A52-1))</f>
        <v/>
      </c>
      <c r="E52" s="9" t="str">
        <f t="array" ref="E52">IF(ISERROR(INDEX($Z$2:$Z$900,A52-1)),"",INDEX($Z$2:$Z$900,A52-1))</f>
        <v/>
      </c>
      <c r="F52" s="9" t="str">
        <f t="array" ref="F52">IF(ISERROR(INDEX($Y$2:$Y$900,A52-1)),"",INDEX($Y$2:$Y$900,A52-1))</f>
        <v/>
      </c>
      <c r="G52" s="9" t="str">
        <f t="array" ref="G52">IF(ISERROR(INDEX($AI$2:$AI$900,A52-1)),"",INDEX($AI$2:$AI$900,A52-1))</f>
        <v/>
      </c>
      <c r="H52" s="9" t="str">
        <f t="array" ref="H52">IF(ISERROR(INDEX($AJ$2:$AJ$900,A52-1)),"",INDEX($AJ$2:$AJ$900,A52-1))</f>
        <v/>
      </c>
      <c r="I52" s="9" t="str">
        <f t="array" ref="I52">IF(ISERROR(INDEX($AK$2:$AK$900,A52-1)),"",INDEX($AK$2:$AK$900,A52-1))</f>
        <v/>
      </c>
      <c r="J52" s="9" t="str">
        <f t="array" ref="J52">IF(ISERROR(INDEX($AL$2:$AL$900,A52-1)),"",INDEX($AL$2:$AL$900,A52-1))</f>
        <v/>
      </c>
      <c r="K52" s="9" t="str">
        <f t="array" ref="K52">IF(ISERROR(INDEX($AE$2:$AE$900,A52-1)),"",INDEX($AE$2:$AE$900,A52-1))</f>
        <v/>
      </c>
      <c r="L52" s="9" t="str">
        <f t="shared" si="24"/>
        <v xml:space="preserve"> </v>
      </c>
      <c r="Q52" s="9"/>
      <c r="R52" s="9"/>
      <c r="S52" s="9" t="s">
        <v>34</v>
      </c>
      <c r="T52" s="9" t="s">
        <v>92</v>
      </c>
      <c r="U52" s="9">
        <v>4</v>
      </c>
      <c r="V52" s="2">
        <v>15</v>
      </c>
      <c r="W52" s="9">
        <v>6.6360000000000002E-2</v>
      </c>
      <c r="X52" s="9">
        <v>0.48842999999999998</v>
      </c>
      <c r="Y52" s="9">
        <f t="shared" si="4"/>
        <v>0.4902400552678039</v>
      </c>
      <c r="Z52" s="9">
        <f t="shared" si="5"/>
        <v>105</v>
      </c>
      <c r="AA52" s="8">
        <f t="shared" si="6"/>
        <v>60</v>
      </c>
      <c r="AB52" s="8" t="b">
        <f t="shared" si="7"/>
        <v>0</v>
      </c>
      <c r="AC52" s="25" t="str">
        <f t="shared" si="28"/>
        <v>NO</v>
      </c>
      <c r="AD52" s="21" t="str">
        <f t="shared" si="9"/>
        <v>NO</v>
      </c>
      <c r="AE52" s="8" t="str">
        <f t="shared" si="10"/>
        <v>MEDIUM</v>
      </c>
      <c r="AF52" s="8">
        <f t="shared" si="11"/>
        <v>3</v>
      </c>
      <c r="AG52" s="8">
        <f t="shared" si="12"/>
        <v>3</v>
      </c>
      <c r="AH52" s="8">
        <f t="shared" si="13"/>
        <v>3</v>
      </c>
      <c r="AI52" s="25">
        <f t="shared" si="29"/>
        <v>133</v>
      </c>
      <c r="AJ52" s="25">
        <f t="shared" si="30"/>
        <v>278</v>
      </c>
      <c r="AK52" s="25">
        <f t="shared" si="31"/>
        <v>520</v>
      </c>
      <c r="AL52" s="25">
        <f t="shared" si="32"/>
        <v>6.3</v>
      </c>
      <c r="AM52" s="21">
        <f t="shared" si="18"/>
        <v>133</v>
      </c>
      <c r="AN52" s="21">
        <f t="shared" si="19"/>
        <v>278</v>
      </c>
      <c r="AO52" s="21">
        <f t="shared" si="20"/>
        <v>520</v>
      </c>
      <c r="AP52" s="21">
        <f t="shared" si="21"/>
        <v>6.3</v>
      </c>
      <c r="AQ52" s="24">
        <f t="shared" si="33"/>
        <v>-1</v>
      </c>
      <c r="AR52" s="24">
        <f t="shared" si="34"/>
        <v>-1</v>
      </c>
      <c r="AS52" s="24">
        <f t="shared" si="35"/>
        <v>0</v>
      </c>
      <c r="AT52" s="24">
        <f t="shared" si="36"/>
        <v>-0.66666666666666663</v>
      </c>
      <c r="AU52" s="9">
        <v>17</v>
      </c>
      <c r="AV52" s="9">
        <v>13</v>
      </c>
      <c r="AW52" s="9">
        <v>150</v>
      </c>
      <c r="AX52" s="9">
        <v>30</v>
      </c>
      <c r="AY52" s="9">
        <v>60</v>
      </c>
      <c r="AZ52" s="9">
        <v>30</v>
      </c>
      <c r="BA52" s="9">
        <v>45</v>
      </c>
      <c r="BB52" s="9">
        <v>45</v>
      </c>
      <c r="BC52" s="13">
        <v>82.848660331000005</v>
      </c>
      <c r="BD52" s="9">
        <v>9.8470925900000008</v>
      </c>
      <c r="BE52" s="9">
        <v>-24.893109809999999</v>
      </c>
      <c r="BF52" s="9">
        <v>2.0624830852999998</v>
      </c>
      <c r="BG52" s="9">
        <v>-42.54191849</v>
      </c>
      <c r="BH52" s="9">
        <v>-5.9810071469999997</v>
      </c>
      <c r="BI52" s="9">
        <v>3.2890939418</v>
      </c>
      <c r="BJ52" s="9">
        <v>-5.9645835000000001E-2</v>
      </c>
      <c r="BK52" s="9">
        <v>-3.6189820880000001</v>
      </c>
      <c r="BL52" s="9">
        <v>16.889645830999999</v>
      </c>
      <c r="BM52" s="9">
        <v>-7.7539374990000001</v>
      </c>
      <c r="BN52" s="9">
        <v>-7.5746782230000003</v>
      </c>
      <c r="BO52" s="9">
        <v>3.0292081080000002</v>
      </c>
      <c r="BP52" s="9">
        <v>0.23637475799999999</v>
      </c>
      <c r="BQ52" s="9">
        <v>16.876541422999999</v>
      </c>
      <c r="BR52" s="13">
        <v>208.43403287000001</v>
      </c>
      <c r="BS52" s="9">
        <v>30.961425935000001</v>
      </c>
      <c r="BT52" s="9">
        <v>-57.697165130000002</v>
      </c>
      <c r="BU52" s="9">
        <v>6.0939372790000004</v>
      </c>
      <c r="BV52" s="9">
        <v>-93.133010709999994</v>
      </c>
      <c r="BW52" s="9">
        <v>-16.711410489999999</v>
      </c>
      <c r="BX52" s="9">
        <v>9.1006634914000006</v>
      </c>
      <c r="BY52" s="9">
        <v>-0.34900000199999998</v>
      </c>
      <c r="BZ52" s="9">
        <v>-13.478376559999999</v>
      </c>
      <c r="CA52" s="9">
        <v>33.788249997999998</v>
      </c>
      <c r="CB52" s="9">
        <v>-18.142166660000001</v>
      </c>
      <c r="CC52" s="9">
        <v>-20.366259800000002</v>
      </c>
      <c r="CD52" s="9">
        <v>10.175744796</v>
      </c>
      <c r="CE52" s="9">
        <v>-1.9590885039999999</v>
      </c>
      <c r="CF52" s="9">
        <v>35.384744845999997</v>
      </c>
      <c r="CG52" s="13">
        <v>368.04124037000003</v>
      </c>
      <c r="CH52" s="9">
        <v>82.723611133000006</v>
      </c>
      <c r="CI52" s="9">
        <v>-106.52659939999999</v>
      </c>
      <c r="CJ52" s="9">
        <v>17.959243762</v>
      </c>
      <c r="CK52" s="9">
        <v>-189.71599670000001</v>
      </c>
      <c r="CL52" s="9">
        <v>-30.697729930000001</v>
      </c>
      <c r="CM52" s="9">
        <v>21.624592331999999</v>
      </c>
      <c r="CN52" s="9">
        <v>-8.8621875190000008</v>
      </c>
      <c r="CO52" s="9">
        <v>-48.861389950000003</v>
      </c>
      <c r="CP52" s="9">
        <v>60.522979180999997</v>
      </c>
      <c r="CQ52" s="9">
        <v>-41.84106251</v>
      </c>
      <c r="CR52" s="9">
        <v>-38.302843969999998</v>
      </c>
      <c r="CS52" s="9">
        <v>27.128274974</v>
      </c>
      <c r="CT52" s="9">
        <v>-5.021058376</v>
      </c>
      <c r="CU52" s="9">
        <v>79.432774973999997</v>
      </c>
      <c r="CV52" s="13">
        <v>14.305937127</v>
      </c>
      <c r="CW52" s="9">
        <v>-3.8233221660000001</v>
      </c>
      <c r="CX52" s="9">
        <v>6.3481208564999996</v>
      </c>
      <c r="CY52" s="9">
        <v>1.2594098713999999</v>
      </c>
      <c r="CZ52" s="9">
        <v>12.849533836000001</v>
      </c>
      <c r="DA52" s="9">
        <v>-1.096792416</v>
      </c>
      <c r="DB52" s="9">
        <v>2.9361681000000001E-2</v>
      </c>
      <c r="DC52" s="9">
        <v>-0.24463806299999999</v>
      </c>
      <c r="DD52" s="9">
        <v>-3.090121511</v>
      </c>
      <c r="DE52" s="9">
        <v>2.2643513539</v>
      </c>
      <c r="DF52" s="9">
        <v>2.3896116456000001</v>
      </c>
      <c r="DG52" s="9">
        <v>3.302282473</v>
      </c>
      <c r="DH52" s="9">
        <v>0.32077736600000001</v>
      </c>
      <c r="DI52" s="9">
        <v>-0.35791763399999998</v>
      </c>
      <c r="DJ52" s="9">
        <v>2.4260085309999999</v>
      </c>
    </row>
    <row r="53" spans="1:114" x14ac:dyDescent="0.15">
      <c r="A53" s="9" t="e">
        <f t="array" ref="A53">SMALL(IF($AB$1:$AB$900=$D$7,ROW($AB$1:$AB$900)),ROW(34:34))</f>
        <v>#NUM!</v>
      </c>
      <c r="B53" s="9" t="str">
        <f t="array" ref="B53">IF(ISERROR(INDEX($S$2:$S$900,A53-1)),"",INDEX($S$2:$S$900,A53-1))</f>
        <v/>
      </c>
      <c r="C53" s="9" t="str">
        <f t="array" ref="C53">IF(ISERROR(INDEX($U$2:$U$900,A53-1)),"",INDEX($U$2:$U$900,A53-1))</f>
        <v/>
      </c>
      <c r="D53" s="9" t="str">
        <f t="array" ref="D53">IF(ISERROR(INDEX($V$2:$V$900,A53-1)),"",INDEX($V$2:$V$900,A53-1))</f>
        <v/>
      </c>
      <c r="E53" s="9" t="str">
        <f t="array" ref="E53">IF(ISERROR(INDEX($Z$2:$Z$900,A53-1)),"",INDEX($Z$2:$Z$900,A53-1))</f>
        <v/>
      </c>
      <c r="F53" s="9" t="str">
        <f t="array" ref="F53">IF(ISERROR(INDEX($Y$2:$Y$900,A53-1)),"",INDEX($Y$2:$Y$900,A53-1))</f>
        <v/>
      </c>
      <c r="G53" s="9" t="str">
        <f t="array" ref="G53">IF(ISERROR(INDEX($AI$2:$AI$900,A53-1)),"",INDEX($AI$2:$AI$900,A53-1))</f>
        <v/>
      </c>
      <c r="H53" s="9" t="str">
        <f t="array" ref="H53">IF(ISERROR(INDEX($AJ$2:$AJ$900,A53-1)),"",INDEX($AJ$2:$AJ$900,A53-1))</f>
        <v/>
      </c>
      <c r="I53" s="9" t="str">
        <f t="array" ref="I53">IF(ISERROR(INDEX($AK$2:$AK$900,A53-1)),"",INDEX($AK$2:$AK$900,A53-1))</f>
        <v/>
      </c>
      <c r="J53" s="9" t="str">
        <f t="array" ref="J53">IF(ISERROR(INDEX($AL$2:$AL$900,A53-1)),"",INDEX($AL$2:$AL$900,A53-1))</f>
        <v/>
      </c>
      <c r="K53" s="9" t="str">
        <f t="array" ref="K53">IF(ISERROR(INDEX($AE$2:$AE$900,A53-1)),"",INDEX($AE$2:$AE$900,A53-1))</f>
        <v/>
      </c>
      <c r="L53" s="9" t="str">
        <f t="shared" si="24"/>
        <v xml:space="preserve"> </v>
      </c>
      <c r="Q53" s="9"/>
      <c r="R53" s="9"/>
      <c r="S53" s="9" t="s">
        <v>34</v>
      </c>
      <c r="T53" s="9" t="s">
        <v>92</v>
      </c>
      <c r="U53" s="9">
        <v>4</v>
      </c>
      <c r="V53" s="2">
        <v>30</v>
      </c>
      <c r="W53" s="9">
        <v>6.6360000000000002E-2</v>
      </c>
      <c r="X53" s="9">
        <v>0.48842999999999998</v>
      </c>
      <c r="Y53" s="9">
        <f t="shared" si="4"/>
        <v>0.4902400552678039</v>
      </c>
      <c r="Z53" s="9">
        <f t="shared" si="5"/>
        <v>105</v>
      </c>
      <c r="AA53" s="8">
        <f t="shared" si="6"/>
        <v>60</v>
      </c>
      <c r="AB53" s="8" t="b">
        <f t="shared" si="7"/>
        <v>0</v>
      </c>
      <c r="AC53" s="25" t="str">
        <f t="shared" si="28"/>
        <v>NO</v>
      </c>
      <c r="AD53" s="21" t="str">
        <f t="shared" si="9"/>
        <v>NO</v>
      </c>
      <c r="AE53" s="8" t="str">
        <f t="shared" si="10"/>
        <v>FINE</v>
      </c>
      <c r="AF53" s="8">
        <f t="shared" si="11"/>
        <v>2</v>
      </c>
      <c r="AG53" s="8">
        <f t="shared" si="12"/>
        <v>2</v>
      </c>
      <c r="AH53" s="8">
        <f t="shared" si="13"/>
        <v>2</v>
      </c>
      <c r="AI53" s="25">
        <f t="shared" si="29"/>
        <v>108</v>
      </c>
      <c r="AJ53" s="25">
        <f t="shared" si="30"/>
        <v>239</v>
      </c>
      <c r="AK53" s="25">
        <f t="shared" si="31"/>
        <v>426</v>
      </c>
      <c r="AL53" s="25">
        <f t="shared" si="32"/>
        <v>10.1</v>
      </c>
      <c r="AM53" s="21">
        <f t="shared" si="18"/>
        <v>108</v>
      </c>
      <c r="AN53" s="21">
        <f t="shared" si="19"/>
        <v>239</v>
      </c>
      <c r="AO53" s="21">
        <f t="shared" si="20"/>
        <v>426</v>
      </c>
      <c r="AP53" s="21">
        <f t="shared" si="21"/>
        <v>10.1</v>
      </c>
      <c r="AQ53" s="24">
        <f t="shared" si="33"/>
        <v>-1</v>
      </c>
      <c r="AR53" s="24">
        <f t="shared" si="34"/>
        <v>-1</v>
      </c>
      <c r="AS53" s="24">
        <f t="shared" si="35"/>
        <v>0</v>
      </c>
      <c r="AT53" s="24">
        <f t="shared" si="36"/>
        <v>-0.33333333333333331</v>
      </c>
      <c r="AU53" s="9">
        <v>17</v>
      </c>
      <c r="AV53" s="9">
        <v>13</v>
      </c>
      <c r="AW53" s="9">
        <v>150</v>
      </c>
      <c r="AX53" s="9">
        <v>30</v>
      </c>
      <c r="AY53" s="9">
        <v>60</v>
      </c>
      <c r="AZ53" s="9">
        <v>30</v>
      </c>
      <c r="BA53" s="9">
        <v>45</v>
      </c>
      <c r="BB53" s="9">
        <v>45</v>
      </c>
      <c r="BC53" s="13">
        <v>82.848660331000005</v>
      </c>
      <c r="BD53" s="9">
        <v>9.8470925900000008</v>
      </c>
      <c r="BE53" s="9">
        <v>-24.893109809999999</v>
      </c>
      <c r="BF53" s="9">
        <v>2.0624830852999998</v>
      </c>
      <c r="BG53" s="9">
        <v>-42.54191849</v>
      </c>
      <c r="BH53" s="9">
        <v>-5.9810071469999997</v>
      </c>
      <c r="BI53" s="9">
        <v>3.2890939418</v>
      </c>
      <c r="BJ53" s="9">
        <v>-5.9645835000000001E-2</v>
      </c>
      <c r="BK53" s="9">
        <v>-3.6189820880000001</v>
      </c>
      <c r="BL53" s="9">
        <v>16.889645830999999</v>
      </c>
      <c r="BM53" s="9">
        <v>-7.7539374990000001</v>
      </c>
      <c r="BN53" s="9">
        <v>-7.5746782230000003</v>
      </c>
      <c r="BO53" s="9">
        <v>3.0292081080000002</v>
      </c>
      <c r="BP53" s="9">
        <v>0.23637475799999999</v>
      </c>
      <c r="BQ53" s="9">
        <v>16.876541422999999</v>
      </c>
      <c r="BR53" s="13">
        <v>208.43403287000001</v>
      </c>
      <c r="BS53" s="9">
        <v>30.961425935000001</v>
      </c>
      <c r="BT53" s="9">
        <v>-57.697165130000002</v>
      </c>
      <c r="BU53" s="9">
        <v>6.0939372790000004</v>
      </c>
      <c r="BV53" s="9">
        <v>-93.133010709999994</v>
      </c>
      <c r="BW53" s="9">
        <v>-16.711410489999999</v>
      </c>
      <c r="BX53" s="9">
        <v>9.1006634914000006</v>
      </c>
      <c r="BY53" s="9">
        <v>-0.34900000199999998</v>
      </c>
      <c r="BZ53" s="9">
        <v>-13.478376559999999</v>
      </c>
      <c r="CA53" s="9">
        <v>33.788249997999998</v>
      </c>
      <c r="CB53" s="9">
        <v>-18.142166660000001</v>
      </c>
      <c r="CC53" s="9">
        <v>-20.366259800000002</v>
      </c>
      <c r="CD53" s="9">
        <v>10.175744796</v>
      </c>
      <c r="CE53" s="9">
        <v>-1.9590885039999999</v>
      </c>
      <c r="CF53" s="9">
        <v>35.384744845999997</v>
      </c>
      <c r="CG53" s="13">
        <v>368.04124037000003</v>
      </c>
      <c r="CH53" s="9">
        <v>82.723611133000006</v>
      </c>
      <c r="CI53" s="9">
        <v>-106.52659939999999</v>
      </c>
      <c r="CJ53" s="9">
        <v>17.959243762</v>
      </c>
      <c r="CK53" s="9">
        <v>-189.71599670000001</v>
      </c>
      <c r="CL53" s="9">
        <v>-30.697729930000001</v>
      </c>
      <c r="CM53" s="9">
        <v>21.624592331999999</v>
      </c>
      <c r="CN53" s="9">
        <v>-8.8621875190000008</v>
      </c>
      <c r="CO53" s="9">
        <v>-48.861389950000003</v>
      </c>
      <c r="CP53" s="9">
        <v>60.522979180999997</v>
      </c>
      <c r="CQ53" s="9">
        <v>-41.84106251</v>
      </c>
      <c r="CR53" s="9">
        <v>-38.302843969999998</v>
      </c>
      <c r="CS53" s="9">
        <v>27.128274974</v>
      </c>
      <c r="CT53" s="9">
        <v>-5.021058376</v>
      </c>
      <c r="CU53" s="9">
        <v>79.432774973999997</v>
      </c>
      <c r="CV53" s="13">
        <v>14.305937127</v>
      </c>
      <c r="CW53" s="9">
        <v>-3.8233221660000001</v>
      </c>
      <c r="CX53" s="9">
        <v>6.3481208564999996</v>
      </c>
      <c r="CY53" s="9">
        <v>1.2594098713999999</v>
      </c>
      <c r="CZ53" s="9">
        <v>12.849533836000001</v>
      </c>
      <c r="DA53" s="9">
        <v>-1.096792416</v>
      </c>
      <c r="DB53" s="9">
        <v>2.9361681000000001E-2</v>
      </c>
      <c r="DC53" s="9">
        <v>-0.24463806299999999</v>
      </c>
      <c r="DD53" s="9">
        <v>-3.090121511</v>
      </c>
      <c r="DE53" s="9">
        <v>2.2643513539</v>
      </c>
      <c r="DF53" s="9">
        <v>2.3896116456000001</v>
      </c>
      <c r="DG53" s="9">
        <v>3.302282473</v>
      </c>
      <c r="DH53" s="9">
        <v>0.32077736600000001</v>
      </c>
      <c r="DI53" s="9">
        <v>-0.35791763399999998</v>
      </c>
      <c r="DJ53" s="9">
        <v>2.4260085309999999</v>
      </c>
    </row>
    <row r="54" spans="1:114" x14ac:dyDescent="0.15">
      <c r="A54" s="9" t="e">
        <f t="array" ref="A54">SMALL(IF($AB$1:$AB$900=$D$7,ROW($AB$1:$AB$900)),ROW(35:35))</f>
        <v>#NUM!</v>
      </c>
      <c r="B54" s="9" t="str">
        <f t="array" ref="B54">IF(ISERROR(INDEX($S$2:$S$900,A54-1)),"",INDEX($S$2:$S$900,A54-1))</f>
        <v/>
      </c>
      <c r="C54" s="9" t="str">
        <f t="array" ref="C54">IF(ISERROR(INDEX($U$2:$U$900,A54-1)),"",INDEX($U$2:$U$900,A54-1))</f>
        <v/>
      </c>
      <c r="D54" s="9" t="str">
        <f t="array" ref="D54">IF(ISERROR(INDEX($V$2:$V$900,A54-1)),"",INDEX($V$2:$V$900,A54-1))</f>
        <v/>
      </c>
      <c r="E54" s="9" t="str">
        <f t="array" ref="E54">IF(ISERROR(INDEX($Z$2:$Z$900,A54-1)),"",INDEX($Z$2:$Z$900,A54-1))</f>
        <v/>
      </c>
      <c r="F54" s="9" t="str">
        <f t="array" ref="F54">IF(ISERROR(INDEX($Y$2:$Y$900,A54-1)),"",INDEX($Y$2:$Y$900,A54-1))</f>
        <v/>
      </c>
      <c r="G54" s="9" t="str">
        <f t="array" ref="G54">IF(ISERROR(INDEX($AI$2:$AI$900,A54-1)),"",INDEX($AI$2:$AI$900,A54-1))</f>
        <v/>
      </c>
      <c r="H54" s="9" t="str">
        <f t="array" ref="H54">IF(ISERROR(INDEX($AJ$2:$AJ$900,A54-1)),"",INDEX($AJ$2:$AJ$900,A54-1))</f>
        <v/>
      </c>
      <c r="I54" s="9" t="str">
        <f t="array" ref="I54">IF(ISERROR(INDEX($AK$2:$AK$900,A54-1)),"",INDEX($AK$2:$AK$900,A54-1))</f>
        <v/>
      </c>
      <c r="J54" s="9" t="str">
        <f t="array" ref="J54">IF(ISERROR(INDEX($AL$2:$AL$900,A54-1)),"",INDEX($AL$2:$AL$900,A54-1))</f>
        <v/>
      </c>
      <c r="K54" s="9" t="str">
        <f t="array" ref="K54">IF(ISERROR(INDEX($AE$2:$AE$900,A54-1)),"",INDEX($AE$2:$AE$900,A54-1))</f>
        <v/>
      </c>
      <c r="L54" s="9" t="str">
        <f t="shared" si="24"/>
        <v xml:space="preserve"> </v>
      </c>
      <c r="Q54" s="9"/>
      <c r="R54" s="9"/>
      <c r="S54" s="9" t="s">
        <v>34</v>
      </c>
      <c r="T54" s="9" t="s">
        <v>92</v>
      </c>
      <c r="U54" s="9">
        <v>4</v>
      </c>
      <c r="V54" s="2">
        <v>45</v>
      </c>
      <c r="W54" s="9">
        <v>6.6360000000000002E-2</v>
      </c>
      <c r="X54" s="9">
        <v>0.48842999999999998</v>
      </c>
      <c r="Y54" s="9">
        <f t="shared" si="4"/>
        <v>0.4902400552678039</v>
      </c>
      <c r="Z54" s="9">
        <f t="shared" si="5"/>
        <v>105</v>
      </c>
      <c r="AA54" s="8">
        <f t="shared" si="6"/>
        <v>60</v>
      </c>
      <c r="AB54" s="8" t="b">
        <f t="shared" si="7"/>
        <v>0</v>
      </c>
      <c r="AC54" s="25" t="str">
        <f t="shared" si="28"/>
        <v>NO</v>
      </c>
      <c r="AD54" s="21" t="str">
        <f t="shared" si="9"/>
        <v>NO</v>
      </c>
      <c r="AE54" s="8" t="str">
        <f t="shared" si="10"/>
        <v>FINE</v>
      </c>
      <c r="AF54" s="8">
        <f t="shared" si="11"/>
        <v>2</v>
      </c>
      <c r="AG54" s="8">
        <f t="shared" si="12"/>
        <v>2</v>
      </c>
      <c r="AH54" s="8">
        <f t="shared" si="13"/>
        <v>2</v>
      </c>
      <c r="AI54" s="25">
        <f t="shared" si="29"/>
        <v>88</v>
      </c>
      <c r="AJ54" s="25">
        <f t="shared" si="30"/>
        <v>209</v>
      </c>
      <c r="AK54" s="25">
        <f t="shared" si="31"/>
        <v>350</v>
      </c>
      <c r="AL54" s="25">
        <f t="shared" si="32"/>
        <v>14.4</v>
      </c>
      <c r="AM54" s="21">
        <f t="shared" si="18"/>
        <v>88</v>
      </c>
      <c r="AN54" s="21">
        <f t="shared" si="19"/>
        <v>209</v>
      </c>
      <c r="AO54" s="21">
        <f t="shared" si="20"/>
        <v>350</v>
      </c>
      <c r="AP54" s="21">
        <f t="shared" si="21"/>
        <v>14.4</v>
      </c>
      <c r="AQ54" s="24">
        <f t="shared" si="33"/>
        <v>-1</v>
      </c>
      <c r="AR54" s="24">
        <f t="shared" si="34"/>
        <v>-1</v>
      </c>
      <c r="AS54" s="24">
        <f t="shared" si="35"/>
        <v>0</v>
      </c>
      <c r="AT54" s="24">
        <f t="shared" si="36"/>
        <v>0</v>
      </c>
      <c r="AU54" s="9">
        <v>17</v>
      </c>
      <c r="AV54" s="9">
        <v>13</v>
      </c>
      <c r="AW54" s="9">
        <v>150</v>
      </c>
      <c r="AX54" s="9">
        <v>30</v>
      </c>
      <c r="AY54" s="9">
        <v>60</v>
      </c>
      <c r="AZ54" s="9">
        <v>30</v>
      </c>
      <c r="BA54" s="9">
        <v>45</v>
      </c>
      <c r="BB54" s="9">
        <v>45</v>
      </c>
      <c r="BC54" s="13">
        <v>82.848660331000005</v>
      </c>
      <c r="BD54" s="9">
        <v>9.8470925900000008</v>
      </c>
      <c r="BE54" s="9">
        <v>-24.893109809999999</v>
      </c>
      <c r="BF54" s="9">
        <v>2.0624830852999998</v>
      </c>
      <c r="BG54" s="9">
        <v>-42.54191849</v>
      </c>
      <c r="BH54" s="9">
        <v>-5.9810071469999997</v>
      </c>
      <c r="BI54" s="9">
        <v>3.2890939418</v>
      </c>
      <c r="BJ54" s="9">
        <v>-5.9645835000000001E-2</v>
      </c>
      <c r="BK54" s="9">
        <v>-3.6189820880000001</v>
      </c>
      <c r="BL54" s="9">
        <v>16.889645830999999</v>
      </c>
      <c r="BM54" s="9">
        <v>-7.7539374990000001</v>
      </c>
      <c r="BN54" s="9">
        <v>-7.5746782230000003</v>
      </c>
      <c r="BO54" s="9">
        <v>3.0292081080000002</v>
      </c>
      <c r="BP54" s="9">
        <v>0.23637475799999999</v>
      </c>
      <c r="BQ54" s="9">
        <v>16.876541422999999</v>
      </c>
      <c r="BR54" s="13">
        <v>208.43403287000001</v>
      </c>
      <c r="BS54" s="9">
        <v>30.961425935000001</v>
      </c>
      <c r="BT54" s="9">
        <v>-57.697165130000002</v>
      </c>
      <c r="BU54" s="9">
        <v>6.0939372790000004</v>
      </c>
      <c r="BV54" s="9">
        <v>-93.133010709999994</v>
      </c>
      <c r="BW54" s="9">
        <v>-16.711410489999999</v>
      </c>
      <c r="BX54" s="9">
        <v>9.1006634914000006</v>
      </c>
      <c r="BY54" s="9">
        <v>-0.34900000199999998</v>
      </c>
      <c r="BZ54" s="9">
        <v>-13.478376559999999</v>
      </c>
      <c r="CA54" s="9">
        <v>33.788249997999998</v>
      </c>
      <c r="CB54" s="9">
        <v>-18.142166660000001</v>
      </c>
      <c r="CC54" s="9">
        <v>-20.366259800000002</v>
      </c>
      <c r="CD54" s="9">
        <v>10.175744796</v>
      </c>
      <c r="CE54" s="9">
        <v>-1.9590885039999999</v>
      </c>
      <c r="CF54" s="9">
        <v>35.384744845999997</v>
      </c>
      <c r="CG54" s="13">
        <v>368.04124037000003</v>
      </c>
      <c r="CH54" s="9">
        <v>82.723611133000006</v>
      </c>
      <c r="CI54" s="9">
        <v>-106.52659939999999</v>
      </c>
      <c r="CJ54" s="9">
        <v>17.959243762</v>
      </c>
      <c r="CK54" s="9">
        <v>-189.71599670000001</v>
      </c>
      <c r="CL54" s="9">
        <v>-30.697729930000001</v>
      </c>
      <c r="CM54" s="9">
        <v>21.624592331999999</v>
      </c>
      <c r="CN54" s="9">
        <v>-8.8621875190000008</v>
      </c>
      <c r="CO54" s="9">
        <v>-48.861389950000003</v>
      </c>
      <c r="CP54" s="9">
        <v>60.522979180999997</v>
      </c>
      <c r="CQ54" s="9">
        <v>-41.84106251</v>
      </c>
      <c r="CR54" s="9">
        <v>-38.302843969999998</v>
      </c>
      <c r="CS54" s="9">
        <v>27.128274974</v>
      </c>
      <c r="CT54" s="9">
        <v>-5.021058376</v>
      </c>
      <c r="CU54" s="9">
        <v>79.432774973999997</v>
      </c>
      <c r="CV54" s="13">
        <v>14.305937127</v>
      </c>
      <c r="CW54" s="9">
        <v>-3.8233221660000001</v>
      </c>
      <c r="CX54" s="9">
        <v>6.3481208564999996</v>
      </c>
      <c r="CY54" s="9">
        <v>1.2594098713999999</v>
      </c>
      <c r="CZ54" s="9">
        <v>12.849533836000001</v>
      </c>
      <c r="DA54" s="9">
        <v>-1.096792416</v>
      </c>
      <c r="DB54" s="9">
        <v>2.9361681000000001E-2</v>
      </c>
      <c r="DC54" s="9">
        <v>-0.24463806299999999</v>
      </c>
      <c r="DD54" s="9">
        <v>-3.090121511</v>
      </c>
      <c r="DE54" s="9">
        <v>2.2643513539</v>
      </c>
      <c r="DF54" s="9">
        <v>2.3896116456000001</v>
      </c>
      <c r="DG54" s="9">
        <v>3.302282473</v>
      </c>
      <c r="DH54" s="9">
        <v>0.32077736600000001</v>
      </c>
      <c r="DI54" s="9">
        <v>-0.35791763399999998</v>
      </c>
      <c r="DJ54" s="9">
        <v>2.4260085309999999</v>
      </c>
    </row>
    <row r="55" spans="1:114" x14ac:dyDescent="0.15">
      <c r="A55" s="9" t="e">
        <f t="array" ref="A55">SMALL(IF($AB$1:$AB$900=$D$7,ROW($AB$1:$AB$900)),ROW(36:36))</f>
        <v>#NUM!</v>
      </c>
      <c r="B55" s="9" t="str">
        <f t="array" ref="B55">IF(ISERROR(INDEX($S$2:$S$900,A55-1)),"",INDEX($S$2:$S$900,A55-1))</f>
        <v/>
      </c>
      <c r="C55" s="9" t="str">
        <f t="array" ref="C55">IF(ISERROR(INDEX($U$2:$U$900,A55-1)),"",INDEX($U$2:$U$900,A55-1))</f>
        <v/>
      </c>
      <c r="D55" s="9" t="str">
        <f t="array" ref="D55">IF(ISERROR(INDEX($V$2:$V$900,A55-1)),"",INDEX($V$2:$V$900,A55-1))</f>
        <v/>
      </c>
      <c r="E55" s="9" t="str">
        <f t="array" ref="E55">IF(ISERROR(INDEX($Z$2:$Z$900,A55-1)),"",INDEX($Z$2:$Z$900,A55-1))</f>
        <v/>
      </c>
      <c r="F55" s="9" t="str">
        <f t="array" ref="F55">IF(ISERROR(INDEX($Y$2:$Y$900,A55-1)),"",INDEX($Y$2:$Y$900,A55-1))</f>
        <v/>
      </c>
      <c r="G55" s="9" t="str">
        <f t="array" ref="G55">IF(ISERROR(INDEX($AI$2:$AI$900,A55-1)),"",INDEX($AI$2:$AI$900,A55-1))</f>
        <v/>
      </c>
      <c r="H55" s="9" t="str">
        <f t="array" ref="H55">IF(ISERROR(INDEX($AJ$2:$AJ$900,A55-1)),"",INDEX($AJ$2:$AJ$900,A55-1))</f>
        <v/>
      </c>
      <c r="I55" s="9" t="str">
        <f t="array" ref="I55">IF(ISERROR(INDEX($AK$2:$AK$900,A55-1)),"",INDEX($AK$2:$AK$900,A55-1))</f>
        <v/>
      </c>
      <c r="J55" s="9" t="str">
        <f t="array" ref="J55">IF(ISERROR(INDEX($AL$2:$AL$900,A55-1)),"",INDEX($AL$2:$AL$900,A55-1))</f>
        <v/>
      </c>
      <c r="K55" s="9" t="str">
        <f t="array" ref="K55">IF(ISERROR(INDEX($AE$2:$AE$900,A55-1)),"",INDEX($AE$2:$AE$900,A55-1))</f>
        <v/>
      </c>
      <c r="L55" s="9" t="str">
        <f t="shared" si="24"/>
        <v xml:space="preserve"> </v>
      </c>
      <c r="Q55" s="9"/>
      <c r="R55" s="9"/>
      <c r="S55" s="9" t="s">
        <v>34</v>
      </c>
      <c r="T55" s="9" t="s">
        <v>92</v>
      </c>
      <c r="U55" s="9">
        <v>4</v>
      </c>
      <c r="V55" s="2">
        <v>60</v>
      </c>
      <c r="W55" s="9">
        <v>6.6360000000000002E-2</v>
      </c>
      <c r="X55" s="9">
        <v>0.48842999999999998</v>
      </c>
      <c r="Y55" s="9">
        <f t="shared" si="4"/>
        <v>0.4902400552678039</v>
      </c>
      <c r="Z55" s="9">
        <f t="shared" si="5"/>
        <v>105</v>
      </c>
      <c r="AA55" s="8">
        <f t="shared" si="6"/>
        <v>60</v>
      </c>
      <c r="AB55" s="8" t="b">
        <f t="shared" si="7"/>
        <v>0</v>
      </c>
      <c r="AC55" s="25" t="str">
        <f t="shared" si="28"/>
        <v>NO</v>
      </c>
      <c r="AD55" s="21" t="str">
        <f t="shared" si="9"/>
        <v>NO</v>
      </c>
      <c r="AE55" s="8" t="str">
        <f t="shared" si="10"/>
        <v>FINE</v>
      </c>
      <c r="AF55" s="8">
        <f t="shared" si="11"/>
        <v>2</v>
      </c>
      <c r="AG55" s="8">
        <f t="shared" si="12"/>
        <v>2</v>
      </c>
      <c r="AH55" s="8">
        <f t="shared" si="13"/>
        <v>2</v>
      </c>
      <c r="AI55" s="25">
        <f t="shared" si="29"/>
        <v>71</v>
      </c>
      <c r="AJ55" s="25">
        <f t="shared" si="30"/>
        <v>186</v>
      </c>
      <c r="AK55" s="25">
        <f t="shared" si="31"/>
        <v>292</v>
      </c>
      <c r="AL55" s="25">
        <f t="shared" si="32"/>
        <v>19.200000000000003</v>
      </c>
      <c r="AM55" s="21">
        <f t="shared" si="18"/>
        <v>71</v>
      </c>
      <c r="AN55" s="21">
        <f t="shared" si="19"/>
        <v>186</v>
      </c>
      <c r="AO55" s="21">
        <f t="shared" si="20"/>
        <v>292</v>
      </c>
      <c r="AP55" s="21">
        <f t="shared" si="21"/>
        <v>19.200000000000003</v>
      </c>
      <c r="AQ55" s="24">
        <f t="shared" si="33"/>
        <v>-1</v>
      </c>
      <c r="AR55" s="24">
        <f t="shared" si="34"/>
        <v>-1</v>
      </c>
      <c r="AS55" s="24">
        <f t="shared" si="35"/>
        <v>0</v>
      </c>
      <c r="AT55" s="24">
        <f t="shared" si="36"/>
        <v>0.33333333333333331</v>
      </c>
      <c r="AU55" s="9">
        <v>17</v>
      </c>
      <c r="AV55" s="9">
        <v>13</v>
      </c>
      <c r="AW55" s="9">
        <v>150</v>
      </c>
      <c r="AX55" s="9">
        <v>30</v>
      </c>
      <c r="AY55" s="9">
        <v>60</v>
      </c>
      <c r="AZ55" s="9">
        <v>30</v>
      </c>
      <c r="BA55" s="9">
        <v>45</v>
      </c>
      <c r="BB55" s="9">
        <v>45</v>
      </c>
      <c r="BC55" s="13">
        <v>82.848660331000005</v>
      </c>
      <c r="BD55" s="9">
        <v>9.8470925900000008</v>
      </c>
      <c r="BE55" s="9">
        <v>-24.893109809999999</v>
      </c>
      <c r="BF55" s="9">
        <v>2.0624830852999998</v>
      </c>
      <c r="BG55" s="9">
        <v>-42.54191849</v>
      </c>
      <c r="BH55" s="9">
        <v>-5.9810071469999997</v>
      </c>
      <c r="BI55" s="9">
        <v>3.2890939418</v>
      </c>
      <c r="BJ55" s="9">
        <v>-5.9645835000000001E-2</v>
      </c>
      <c r="BK55" s="9">
        <v>-3.6189820880000001</v>
      </c>
      <c r="BL55" s="9">
        <v>16.889645830999999</v>
      </c>
      <c r="BM55" s="9">
        <v>-7.7539374990000001</v>
      </c>
      <c r="BN55" s="9">
        <v>-7.5746782230000003</v>
      </c>
      <c r="BO55" s="9">
        <v>3.0292081080000002</v>
      </c>
      <c r="BP55" s="9">
        <v>0.23637475799999999</v>
      </c>
      <c r="BQ55" s="9">
        <v>16.876541422999999</v>
      </c>
      <c r="BR55" s="13">
        <v>208.43403287000001</v>
      </c>
      <c r="BS55" s="9">
        <v>30.961425935000001</v>
      </c>
      <c r="BT55" s="9">
        <v>-57.697165130000002</v>
      </c>
      <c r="BU55" s="9">
        <v>6.0939372790000004</v>
      </c>
      <c r="BV55" s="9">
        <v>-93.133010709999994</v>
      </c>
      <c r="BW55" s="9">
        <v>-16.711410489999999</v>
      </c>
      <c r="BX55" s="9">
        <v>9.1006634914000006</v>
      </c>
      <c r="BY55" s="9">
        <v>-0.34900000199999998</v>
      </c>
      <c r="BZ55" s="9">
        <v>-13.478376559999999</v>
      </c>
      <c r="CA55" s="9">
        <v>33.788249997999998</v>
      </c>
      <c r="CB55" s="9">
        <v>-18.142166660000001</v>
      </c>
      <c r="CC55" s="9">
        <v>-20.366259800000002</v>
      </c>
      <c r="CD55" s="9">
        <v>10.175744796</v>
      </c>
      <c r="CE55" s="9">
        <v>-1.9590885039999999</v>
      </c>
      <c r="CF55" s="9">
        <v>35.384744845999997</v>
      </c>
      <c r="CG55" s="13">
        <v>368.04124037000003</v>
      </c>
      <c r="CH55" s="9">
        <v>82.723611133000006</v>
      </c>
      <c r="CI55" s="9">
        <v>-106.52659939999999</v>
      </c>
      <c r="CJ55" s="9">
        <v>17.959243762</v>
      </c>
      <c r="CK55" s="9">
        <v>-189.71599670000001</v>
      </c>
      <c r="CL55" s="9">
        <v>-30.697729930000001</v>
      </c>
      <c r="CM55" s="9">
        <v>21.624592331999999</v>
      </c>
      <c r="CN55" s="9">
        <v>-8.8621875190000008</v>
      </c>
      <c r="CO55" s="9">
        <v>-48.861389950000003</v>
      </c>
      <c r="CP55" s="9">
        <v>60.522979180999997</v>
      </c>
      <c r="CQ55" s="9">
        <v>-41.84106251</v>
      </c>
      <c r="CR55" s="9">
        <v>-38.302843969999998</v>
      </c>
      <c r="CS55" s="9">
        <v>27.128274974</v>
      </c>
      <c r="CT55" s="9">
        <v>-5.021058376</v>
      </c>
      <c r="CU55" s="9">
        <v>79.432774973999997</v>
      </c>
      <c r="CV55" s="13">
        <v>14.305937127</v>
      </c>
      <c r="CW55" s="9">
        <v>-3.8233221660000001</v>
      </c>
      <c r="CX55" s="9">
        <v>6.3481208564999996</v>
      </c>
      <c r="CY55" s="9">
        <v>1.2594098713999999</v>
      </c>
      <c r="CZ55" s="9">
        <v>12.849533836000001</v>
      </c>
      <c r="DA55" s="9">
        <v>-1.096792416</v>
      </c>
      <c r="DB55" s="9">
        <v>2.9361681000000001E-2</v>
      </c>
      <c r="DC55" s="9">
        <v>-0.24463806299999999</v>
      </c>
      <c r="DD55" s="9">
        <v>-3.090121511</v>
      </c>
      <c r="DE55" s="9">
        <v>2.2643513539</v>
      </c>
      <c r="DF55" s="9">
        <v>2.3896116456000001</v>
      </c>
      <c r="DG55" s="9">
        <v>3.302282473</v>
      </c>
      <c r="DH55" s="9">
        <v>0.32077736600000001</v>
      </c>
      <c r="DI55" s="9">
        <v>-0.35791763399999998</v>
      </c>
      <c r="DJ55" s="9">
        <v>2.4260085309999999</v>
      </c>
    </row>
    <row r="56" spans="1:114" x14ac:dyDescent="0.15">
      <c r="A56" s="9" t="e">
        <f t="array" ref="A56">SMALL(IF($AB$1:$AB$900=$D$7,ROW($AB$1:$AB$900)),ROW(37:37))</f>
        <v>#NUM!</v>
      </c>
      <c r="B56" s="9" t="str">
        <f t="array" ref="B56">IF(ISERROR(INDEX($S$2:$S$900,A56-1)),"",INDEX($S$2:$S$900,A56-1))</f>
        <v/>
      </c>
      <c r="C56" s="9" t="str">
        <f t="array" ref="C56">IF(ISERROR(INDEX($U$2:$U$900,A56-1)),"",INDEX($U$2:$U$900,A56-1))</f>
        <v/>
      </c>
      <c r="D56" s="9" t="str">
        <f t="array" ref="D56">IF(ISERROR(INDEX($V$2:$V$900,A56-1)),"",INDEX($V$2:$V$900,A56-1))</f>
        <v/>
      </c>
      <c r="E56" s="9" t="str">
        <f t="array" ref="E56">IF(ISERROR(INDEX($Z$2:$Z$900,A56-1)),"",INDEX($Z$2:$Z$900,A56-1))</f>
        <v/>
      </c>
      <c r="F56" s="9" t="str">
        <f t="array" ref="F56">IF(ISERROR(INDEX($Y$2:$Y$900,A56-1)),"",INDEX($Y$2:$Y$900,A56-1))</f>
        <v/>
      </c>
      <c r="G56" s="9" t="str">
        <f t="array" ref="G56">IF(ISERROR(INDEX($AI$2:$AI$900,A56-1)),"",INDEX($AI$2:$AI$900,A56-1))</f>
        <v/>
      </c>
      <c r="H56" s="9" t="str">
        <f t="array" ref="H56">IF(ISERROR(INDEX($AJ$2:$AJ$900,A56-1)),"",INDEX($AJ$2:$AJ$900,A56-1))</f>
        <v/>
      </c>
      <c r="I56" s="9" t="str">
        <f t="array" ref="I56">IF(ISERROR(INDEX($AK$2:$AK$900,A56-1)),"",INDEX($AK$2:$AK$900,A56-1))</f>
        <v/>
      </c>
      <c r="J56" s="9" t="str">
        <f t="array" ref="J56">IF(ISERROR(INDEX($AL$2:$AL$900,A56-1)),"",INDEX($AL$2:$AL$900,A56-1))</f>
        <v/>
      </c>
      <c r="K56" s="9" t="str">
        <f t="array" ref="K56">IF(ISERROR(INDEX($AE$2:$AE$900,A56-1)),"",INDEX($AE$2:$AE$900,A56-1))</f>
        <v/>
      </c>
      <c r="L56" s="9" t="str">
        <f t="shared" si="24"/>
        <v xml:space="preserve"> </v>
      </c>
      <c r="Q56" s="9"/>
      <c r="R56" s="9"/>
      <c r="S56" s="9" t="s">
        <v>34</v>
      </c>
      <c r="T56" s="9" t="s">
        <v>92</v>
      </c>
      <c r="U56" s="9">
        <v>4</v>
      </c>
      <c r="V56" s="2">
        <v>75</v>
      </c>
      <c r="W56" s="9">
        <v>6.6360000000000002E-2</v>
      </c>
      <c r="X56" s="9">
        <v>0.48842999999999998</v>
      </c>
      <c r="Y56" s="9">
        <f t="shared" si="4"/>
        <v>0.4902400552678039</v>
      </c>
      <c r="Z56" s="9">
        <f t="shared" si="5"/>
        <v>105</v>
      </c>
      <c r="AA56" s="8">
        <f t="shared" si="6"/>
        <v>60</v>
      </c>
      <c r="AB56" s="8" t="b">
        <f t="shared" si="7"/>
        <v>0</v>
      </c>
      <c r="AC56" s="25" t="str">
        <f t="shared" si="28"/>
        <v>NO</v>
      </c>
      <c r="AD56" s="21" t="str">
        <f t="shared" si="9"/>
        <v>NO</v>
      </c>
      <c r="AE56" s="8" t="str">
        <f t="shared" si="10"/>
        <v>VERY FINE</v>
      </c>
      <c r="AF56" s="8">
        <f t="shared" si="11"/>
        <v>1</v>
      </c>
      <c r="AG56" s="8">
        <f t="shared" si="12"/>
        <v>1</v>
      </c>
      <c r="AH56" s="8">
        <f t="shared" si="13"/>
        <v>2</v>
      </c>
      <c r="AI56" s="25">
        <f t="shared" si="29"/>
        <v>58</v>
      </c>
      <c r="AJ56" s="25">
        <f t="shared" si="30"/>
        <v>171</v>
      </c>
      <c r="AK56" s="25">
        <f t="shared" si="31"/>
        <v>252</v>
      </c>
      <c r="AL56" s="25">
        <f t="shared" si="32"/>
        <v>24.6</v>
      </c>
      <c r="AM56" s="21">
        <f t="shared" si="18"/>
        <v>58</v>
      </c>
      <c r="AN56" s="21">
        <f t="shared" si="19"/>
        <v>171</v>
      </c>
      <c r="AO56" s="21">
        <f t="shared" si="20"/>
        <v>252</v>
      </c>
      <c r="AP56" s="21">
        <f t="shared" si="21"/>
        <v>24.6</v>
      </c>
      <c r="AQ56" s="24">
        <f t="shared" si="33"/>
        <v>-1</v>
      </c>
      <c r="AR56" s="24">
        <f t="shared" si="34"/>
        <v>-1</v>
      </c>
      <c r="AS56" s="24">
        <f t="shared" si="35"/>
        <v>0</v>
      </c>
      <c r="AT56" s="24">
        <f t="shared" si="36"/>
        <v>0.66666666666666663</v>
      </c>
      <c r="AU56" s="9">
        <v>17</v>
      </c>
      <c r="AV56" s="9">
        <v>13</v>
      </c>
      <c r="AW56" s="9">
        <v>150</v>
      </c>
      <c r="AX56" s="9">
        <v>30</v>
      </c>
      <c r="AY56" s="9">
        <v>60</v>
      </c>
      <c r="AZ56" s="9">
        <v>30</v>
      </c>
      <c r="BA56" s="9">
        <v>45</v>
      </c>
      <c r="BB56" s="9">
        <v>45</v>
      </c>
      <c r="BC56" s="13">
        <v>82.848660331000005</v>
      </c>
      <c r="BD56" s="9">
        <v>9.8470925900000008</v>
      </c>
      <c r="BE56" s="9">
        <v>-24.893109809999999</v>
      </c>
      <c r="BF56" s="9">
        <v>2.0624830852999998</v>
      </c>
      <c r="BG56" s="9">
        <v>-42.54191849</v>
      </c>
      <c r="BH56" s="9">
        <v>-5.9810071469999997</v>
      </c>
      <c r="BI56" s="9">
        <v>3.2890939418</v>
      </c>
      <c r="BJ56" s="9">
        <v>-5.9645835000000001E-2</v>
      </c>
      <c r="BK56" s="9">
        <v>-3.6189820880000001</v>
      </c>
      <c r="BL56" s="9">
        <v>16.889645830999999</v>
      </c>
      <c r="BM56" s="9">
        <v>-7.7539374990000001</v>
      </c>
      <c r="BN56" s="9">
        <v>-7.5746782230000003</v>
      </c>
      <c r="BO56" s="9">
        <v>3.0292081080000002</v>
      </c>
      <c r="BP56" s="9">
        <v>0.23637475799999999</v>
      </c>
      <c r="BQ56" s="9">
        <v>16.876541422999999</v>
      </c>
      <c r="BR56" s="13">
        <v>208.43403287000001</v>
      </c>
      <c r="BS56" s="9">
        <v>30.961425935000001</v>
      </c>
      <c r="BT56" s="9">
        <v>-57.697165130000002</v>
      </c>
      <c r="BU56" s="9">
        <v>6.0939372790000004</v>
      </c>
      <c r="BV56" s="9">
        <v>-93.133010709999994</v>
      </c>
      <c r="BW56" s="9">
        <v>-16.711410489999999</v>
      </c>
      <c r="BX56" s="9">
        <v>9.1006634914000006</v>
      </c>
      <c r="BY56" s="9">
        <v>-0.34900000199999998</v>
      </c>
      <c r="BZ56" s="9">
        <v>-13.478376559999999</v>
      </c>
      <c r="CA56" s="9">
        <v>33.788249997999998</v>
      </c>
      <c r="CB56" s="9">
        <v>-18.142166660000001</v>
      </c>
      <c r="CC56" s="9">
        <v>-20.366259800000002</v>
      </c>
      <c r="CD56" s="9">
        <v>10.175744796</v>
      </c>
      <c r="CE56" s="9">
        <v>-1.9590885039999999</v>
      </c>
      <c r="CF56" s="9">
        <v>35.384744845999997</v>
      </c>
      <c r="CG56" s="13">
        <v>368.04124037000003</v>
      </c>
      <c r="CH56" s="9">
        <v>82.723611133000006</v>
      </c>
      <c r="CI56" s="9">
        <v>-106.52659939999999</v>
      </c>
      <c r="CJ56" s="9">
        <v>17.959243762</v>
      </c>
      <c r="CK56" s="9">
        <v>-189.71599670000001</v>
      </c>
      <c r="CL56" s="9">
        <v>-30.697729930000001</v>
      </c>
      <c r="CM56" s="9">
        <v>21.624592331999999</v>
      </c>
      <c r="CN56" s="9">
        <v>-8.8621875190000008</v>
      </c>
      <c r="CO56" s="9">
        <v>-48.861389950000003</v>
      </c>
      <c r="CP56" s="9">
        <v>60.522979180999997</v>
      </c>
      <c r="CQ56" s="9">
        <v>-41.84106251</v>
      </c>
      <c r="CR56" s="9">
        <v>-38.302843969999998</v>
      </c>
      <c r="CS56" s="9">
        <v>27.128274974</v>
      </c>
      <c r="CT56" s="9">
        <v>-5.021058376</v>
      </c>
      <c r="CU56" s="9">
        <v>79.432774973999997</v>
      </c>
      <c r="CV56" s="13">
        <v>14.305937127</v>
      </c>
      <c r="CW56" s="9">
        <v>-3.8233221660000001</v>
      </c>
      <c r="CX56" s="9">
        <v>6.3481208564999996</v>
      </c>
      <c r="CY56" s="9">
        <v>1.2594098713999999</v>
      </c>
      <c r="CZ56" s="9">
        <v>12.849533836000001</v>
      </c>
      <c r="DA56" s="9">
        <v>-1.096792416</v>
      </c>
      <c r="DB56" s="9">
        <v>2.9361681000000001E-2</v>
      </c>
      <c r="DC56" s="9">
        <v>-0.24463806299999999</v>
      </c>
      <c r="DD56" s="9">
        <v>-3.090121511</v>
      </c>
      <c r="DE56" s="9">
        <v>2.2643513539</v>
      </c>
      <c r="DF56" s="9">
        <v>2.3896116456000001</v>
      </c>
      <c r="DG56" s="9">
        <v>3.302282473</v>
      </c>
      <c r="DH56" s="9">
        <v>0.32077736600000001</v>
      </c>
      <c r="DI56" s="9">
        <v>-0.35791763399999998</v>
      </c>
      <c r="DJ56" s="9">
        <v>2.4260085309999999</v>
      </c>
    </row>
    <row r="57" spans="1:114" x14ac:dyDescent="0.15">
      <c r="A57" s="9" t="e">
        <f t="array" ref="A57">SMALL(IF($AB$1:$AB$900=$D$7,ROW($AB$1:$AB$900)),ROW(38:38))</f>
        <v>#NUM!</v>
      </c>
      <c r="B57" s="9" t="str">
        <f t="array" ref="B57">IF(ISERROR(INDEX($S$2:$S$900,A57-1)),"",INDEX($S$2:$S$900,A57-1))</f>
        <v/>
      </c>
      <c r="C57" s="9" t="str">
        <f t="array" ref="C57">IF(ISERROR(INDEX($U$2:$U$900,A57-1)),"",INDEX($U$2:$U$900,A57-1))</f>
        <v/>
      </c>
      <c r="D57" s="9" t="str">
        <f t="array" ref="D57">IF(ISERROR(INDEX($V$2:$V$900,A57-1)),"",INDEX($V$2:$V$900,A57-1))</f>
        <v/>
      </c>
      <c r="E57" s="9" t="str">
        <f t="array" ref="E57">IF(ISERROR(INDEX($Z$2:$Z$900,A57-1)),"",INDEX($Z$2:$Z$900,A57-1))</f>
        <v/>
      </c>
      <c r="F57" s="9" t="str">
        <f t="array" ref="F57">IF(ISERROR(INDEX($Y$2:$Y$900,A57-1)),"",INDEX($Y$2:$Y$900,A57-1))</f>
        <v/>
      </c>
      <c r="G57" s="9" t="str">
        <f t="array" ref="G57">IF(ISERROR(INDEX($AI$2:$AI$900,A57-1)),"",INDEX($AI$2:$AI$900,A57-1))</f>
        <v/>
      </c>
      <c r="H57" s="9" t="str">
        <f t="array" ref="H57">IF(ISERROR(INDEX($AJ$2:$AJ$900,A57-1)),"",INDEX($AJ$2:$AJ$900,A57-1))</f>
        <v/>
      </c>
      <c r="I57" s="9" t="str">
        <f t="array" ref="I57">IF(ISERROR(INDEX($AK$2:$AK$900,A57-1)),"",INDEX($AK$2:$AK$900,A57-1))</f>
        <v/>
      </c>
      <c r="J57" s="9" t="str">
        <f t="array" ref="J57">IF(ISERROR(INDEX($AL$2:$AL$900,A57-1)),"",INDEX($AL$2:$AL$900,A57-1))</f>
        <v/>
      </c>
      <c r="K57" s="9" t="str">
        <f t="array" ref="K57">IF(ISERROR(INDEX($AE$2:$AE$900,A57-1)),"",INDEX($AE$2:$AE$900,A57-1))</f>
        <v/>
      </c>
      <c r="L57" s="9" t="str">
        <f t="shared" si="24"/>
        <v xml:space="preserve"> </v>
      </c>
      <c r="Q57" s="9"/>
      <c r="R57" s="9"/>
      <c r="S57" s="9" t="s">
        <v>34</v>
      </c>
      <c r="T57" s="9" t="s">
        <v>92</v>
      </c>
      <c r="U57" s="9">
        <v>4</v>
      </c>
      <c r="V57" s="2">
        <v>90</v>
      </c>
      <c r="W57" s="9">
        <v>6.6360000000000002E-2</v>
      </c>
      <c r="X57" s="9">
        <v>0.48842999999999998</v>
      </c>
      <c r="Y57" s="9">
        <f t="shared" si="4"/>
        <v>0.4902400552678039</v>
      </c>
      <c r="Z57" s="9">
        <f t="shared" si="5"/>
        <v>105</v>
      </c>
      <c r="AA57" s="8">
        <f t="shared" si="6"/>
        <v>60</v>
      </c>
      <c r="AB57" s="8" t="b">
        <f t="shared" si="7"/>
        <v>0</v>
      </c>
      <c r="AC57" s="25" t="str">
        <f t="shared" si="28"/>
        <v>NO</v>
      </c>
      <c r="AD57" s="21" t="str">
        <f t="shared" si="9"/>
        <v>NO</v>
      </c>
      <c r="AE57" s="8" t="str">
        <f t="shared" si="10"/>
        <v>VERY FINE</v>
      </c>
      <c r="AF57" s="8">
        <f t="shared" si="11"/>
        <v>1</v>
      </c>
      <c r="AG57" s="8">
        <f t="shared" si="12"/>
        <v>1</v>
      </c>
      <c r="AH57" s="8">
        <f t="shared" si="13"/>
        <v>2</v>
      </c>
      <c r="AI57" s="25">
        <f t="shared" si="29"/>
        <v>49</v>
      </c>
      <c r="AJ57" s="25">
        <f t="shared" si="30"/>
        <v>164</v>
      </c>
      <c r="AK57" s="25">
        <f t="shared" si="31"/>
        <v>229</v>
      </c>
      <c r="AL57" s="25">
        <f t="shared" si="32"/>
        <v>30.5</v>
      </c>
      <c r="AM57" s="21">
        <f t="shared" si="18"/>
        <v>49</v>
      </c>
      <c r="AN57" s="21">
        <f t="shared" si="19"/>
        <v>164</v>
      </c>
      <c r="AO57" s="21">
        <f t="shared" si="20"/>
        <v>229</v>
      </c>
      <c r="AP57" s="21">
        <f t="shared" si="21"/>
        <v>30.5</v>
      </c>
      <c r="AQ57" s="24">
        <f t="shared" si="33"/>
        <v>-1</v>
      </c>
      <c r="AR57" s="24">
        <f t="shared" si="34"/>
        <v>-1</v>
      </c>
      <c r="AS57" s="24">
        <f t="shared" si="35"/>
        <v>0</v>
      </c>
      <c r="AT57" s="24">
        <f t="shared" si="36"/>
        <v>1</v>
      </c>
      <c r="AU57" s="9">
        <v>17</v>
      </c>
      <c r="AV57" s="9">
        <v>13</v>
      </c>
      <c r="AW57" s="9">
        <v>150</v>
      </c>
      <c r="AX57" s="9">
        <v>30</v>
      </c>
      <c r="AY57" s="9">
        <v>60</v>
      </c>
      <c r="AZ57" s="9">
        <v>30</v>
      </c>
      <c r="BA57" s="9">
        <v>45</v>
      </c>
      <c r="BB57" s="9">
        <v>45</v>
      </c>
      <c r="BC57" s="13">
        <v>82.848660331000005</v>
      </c>
      <c r="BD57" s="9">
        <v>9.8470925900000008</v>
      </c>
      <c r="BE57" s="9">
        <v>-24.893109809999999</v>
      </c>
      <c r="BF57" s="9">
        <v>2.0624830852999998</v>
      </c>
      <c r="BG57" s="9">
        <v>-42.54191849</v>
      </c>
      <c r="BH57" s="9">
        <v>-5.9810071469999997</v>
      </c>
      <c r="BI57" s="9">
        <v>3.2890939418</v>
      </c>
      <c r="BJ57" s="9">
        <v>-5.9645835000000001E-2</v>
      </c>
      <c r="BK57" s="9">
        <v>-3.6189820880000001</v>
      </c>
      <c r="BL57" s="9">
        <v>16.889645830999999</v>
      </c>
      <c r="BM57" s="9">
        <v>-7.7539374990000001</v>
      </c>
      <c r="BN57" s="9">
        <v>-7.5746782230000003</v>
      </c>
      <c r="BO57" s="9">
        <v>3.0292081080000002</v>
      </c>
      <c r="BP57" s="9">
        <v>0.23637475799999999</v>
      </c>
      <c r="BQ57" s="9">
        <v>16.876541422999999</v>
      </c>
      <c r="BR57" s="13">
        <v>208.43403287000001</v>
      </c>
      <c r="BS57" s="9">
        <v>30.961425935000001</v>
      </c>
      <c r="BT57" s="9">
        <v>-57.697165130000002</v>
      </c>
      <c r="BU57" s="9">
        <v>6.0939372790000004</v>
      </c>
      <c r="BV57" s="9">
        <v>-93.133010709999994</v>
      </c>
      <c r="BW57" s="9">
        <v>-16.711410489999999</v>
      </c>
      <c r="BX57" s="9">
        <v>9.1006634914000006</v>
      </c>
      <c r="BY57" s="9">
        <v>-0.34900000199999998</v>
      </c>
      <c r="BZ57" s="9">
        <v>-13.478376559999999</v>
      </c>
      <c r="CA57" s="9">
        <v>33.788249997999998</v>
      </c>
      <c r="CB57" s="9">
        <v>-18.142166660000001</v>
      </c>
      <c r="CC57" s="9">
        <v>-20.366259800000002</v>
      </c>
      <c r="CD57" s="9">
        <v>10.175744796</v>
      </c>
      <c r="CE57" s="9">
        <v>-1.9590885039999999</v>
      </c>
      <c r="CF57" s="9">
        <v>35.384744845999997</v>
      </c>
      <c r="CG57" s="13">
        <v>368.04124037000003</v>
      </c>
      <c r="CH57" s="9">
        <v>82.723611133000006</v>
      </c>
      <c r="CI57" s="9">
        <v>-106.52659939999999</v>
      </c>
      <c r="CJ57" s="9">
        <v>17.959243762</v>
      </c>
      <c r="CK57" s="9">
        <v>-189.71599670000001</v>
      </c>
      <c r="CL57" s="9">
        <v>-30.697729930000001</v>
      </c>
      <c r="CM57" s="9">
        <v>21.624592331999999</v>
      </c>
      <c r="CN57" s="9">
        <v>-8.8621875190000008</v>
      </c>
      <c r="CO57" s="9">
        <v>-48.861389950000003</v>
      </c>
      <c r="CP57" s="9">
        <v>60.522979180999997</v>
      </c>
      <c r="CQ57" s="9">
        <v>-41.84106251</v>
      </c>
      <c r="CR57" s="9">
        <v>-38.302843969999998</v>
      </c>
      <c r="CS57" s="9">
        <v>27.128274974</v>
      </c>
      <c r="CT57" s="9">
        <v>-5.021058376</v>
      </c>
      <c r="CU57" s="9">
        <v>79.432774973999997</v>
      </c>
      <c r="CV57" s="13">
        <v>14.305937127</v>
      </c>
      <c r="CW57" s="9">
        <v>-3.8233221660000001</v>
      </c>
      <c r="CX57" s="9">
        <v>6.3481208564999996</v>
      </c>
      <c r="CY57" s="9">
        <v>1.2594098713999999</v>
      </c>
      <c r="CZ57" s="9">
        <v>12.849533836000001</v>
      </c>
      <c r="DA57" s="9">
        <v>-1.096792416</v>
      </c>
      <c r="DB57" s="9">
        <v>2.9361681000000001E-2</v>
      </c>
      <c r="DC57" s="9">
        <v>-0.24463806299999999</v>
      </c>
      <c r="DD57" s="9">
        <v>-3.090121511</v>
      </c>
      <c r="DE57" s="9">
        <v>2.2643513539</v>
      </c>
      <c r="DF57" s="9">
        <v>2.3896116456000001</v>
      </c>
      <c r="DG57" s="9">
        <v>3.302282473</v>
      </c>
      <c r="DH57" s="9">
        <v>0.32077736600000001</v>
      </c>
      <c r="DI57" s="9">
        <v>-0.35791763399999998</v>
      </c>
      <c r="DJ57" s="9">
        <v>2.4260085309999999</v>
      </c>
    </row>
    <row r="58" spans="1:114" x14ac:dyDescent="0.15">
      <c r="A58" s="9" t="e">
        <f t="array" ref="A58">SMALL(IF($AB$1:$AB$900=$D$7,ROW($AB$1:$AB$900)),ROW(39:39))</f>
        <v>#NUM!</v>
      </c>
      <c r="B58" s="9" t="str">
        <f t="array" ref="B58">IF(ISERROR(INDEX($S$2:$S$900,A58-1)),"",INDEX($S$2:$S$900,A58-1))</f>
        <v/>
      </c>
      <c r="C58" s="9" t="str">
        <f t="array" ref="C58">IF(ISERROR(INDEX($U$2:$U$900,A58-1)),"",INDEX($U$2:$U$900,A58-1))</f>
        <v/>
      </c>
      <c r="D58" s="9" t="str">
        <f t="array" ref="D58">IF(ISERROR(INDEX($V$2:$V$900,A58-1)),"",INDEX($V$2:$V$900,A58-1))</f>
        <v/>
      </c>
      <c r="E58" s="9" t="str">
        <f t="array" ref="E58">IF(ISERROR(INDEX($Z$2:$Z$900,A58-1)),"",INDEX($Z$2:$Z$900,A58-1))</f>
        <v/>
      </c>
      <c r="F58" s="9" t="str">
        <f t="array" ref="F58">IF(ISERROR(INDEX($Y$2:$Y$900,A58-1)),"",INDEX($Y$2:$Y$900,A58-1))</f>
        <v/>
      </c>
      <c r="G58" s="9" t="str">
        <f t="array" ref="G58">IF(ISERROR(INDEX($AI$2:$AI$900,A58-1)),"",INDEX($AI$2:$AI$900,A58-1))</f>
        <v/>
      </c>
      <c r="H58" s="9" t="str">
        <f t="array" ref="H58">IF(ISERROR(INDEX($AJ$2:$AJ$900,A58-1)),"",INDEX($AJ$2:$AJ$900,A58-1))</f>
        <v/>
      </c>
      <c r="I58" s="9" t="str">
        <f t="array" ref="I58">IF(ISERROR(INDEX($AK$2:$AK$900,A58-1)),"",INDEX($AK$2:$AK$900,A58-1))</f>
        <v/>
      </c>
      <c r="J58" s="9" t="str">
        <f t="array" ref="J58">IF(ISERROR(INDEX($AL$2:$AL$900,A58-1)),"",INDEX($AL$2:$AL$900,A58-1))</f>
        <v/>
      </c>
      <c r="K58" s="9" t="str">
        <f t="array" ref="K58">IF(ISERROR(INDEX($AE$2:$AE$900,A58-1)),"",INDEX($AE$2:$AE$900,A58-1))</f>
        <v/>
      </c>
      <c r="L58" s="9" t="str">
        <f t="shared" si="24"/>
        <v xml:space="preserve"> </v>
      </c>
      <c r="Q58" s="9"/>
      <c r="R58" s="9"/>
      <c r="S58" s="9" t="s">
        <v>34</v>
      </c>
      <c r="T58" s="9" t="s">
        <v>92</v>
      </c>
      <c r="U58" s="9">
        <v>6</v>
      </c>
      <c r="V58" s="2">
        <v>0</v>
      </c>
      <c r="W58" s="9">
        <v>9.5000000000000001E-2</v>
      </c>
      <c r="X58" s="9">
        <v>0.49869999999999998</v>
      </c>
      <c r="Y58" s="9">
        <f t="shared" si="4"/>
        <v>0.73196048098660305</v>
      </c>
      <c r="Z58" s="9">
        <f t="shared" si="5"/>
        <v>70</v>
      </c>
      <c r="AA58" s="8">
        <f t="shared" si="6"/>
        <v>60</v>
      </c>
      <c r="AB58" s="8" t="b">
        <f t="shared" si="7"/>
        <v>0</v>
      </c>
      <c r="AC58" s="25" t="str">
        <f t="shared" si="28"/>
        <v>NO</v>
      </c>
      <c r="AD58" s="21" t="str">
        <f t="shared" si="9"/>
        <v>NO</v>
      </c>
      <c r="AE58" s="8" t="str">
        <f t="shared" si="10"/>
        <v>MEDIUM</v>
      </c>
      <c r="AF58" s="8">
        <f t="shared" si="11"/>
        <v>3</v>
      </c>
      <c r="AG58" s="8">
        <f t="shared" si="12"/>
        <v>4</v>
      </c>
      <c r="AH58" s="8">
        <f t="shared" si="13"/>
        <v>3</v>
      </c>
      <c r="AI58" s="25">
        <f t="shared" si="29"/>
        <v>166</v>
      </c>
      <c r="AJ58" s="25">
        <f t="shared" si="30"/>
        <v>339</v>
      </c>
      <c r="AK58" s="25">
        <f t="shared" si="31"/>
        <v>667</v>
      </c>
      <c r="AL58" s="25">
        <f t="shared" si="32"/>
        <v>2.2000000000000002</v>
      </c>
      <c r="AM58" s="21">
        <f t="shared" si="18"/>
        <v>166</v>
      </c>
      <c r="AN58" s="21">
        <f t="shared" si="19"/>
        <v>339</v>
      </c>
      <c r="AO58" s="21">
        <f t="shared" si="20"/>
        <v>667</v>
      </c>
      <c r="AP58" s="21">
        <f t="shared" si="21"/>
        <v>2.2000000000000002</v>
      </c>
      <c r="AQ58" s="24">
        <f t="shared" si="33"/>
        <v>-0.84615384615384615</v>
      </c>
      <c r="AR58" s="24">
        <f t="shared" si="34"/>
        <v>-1</v>
      </c>
      <c r="AS58" s="24">
        <f t="shared" si="35"/>
        <v>0</v>
      </c>
      <c r="AT58" s="24">
        <f t="shared" si="36"/>
        <v>-1</v>
      </c>
      <c r="AU58" s="9">
        <v>17</v>
      </c>
      <c r="AV58" s="9">
        <v>13</v>
      </c>
      <c r="AW58" s="9">
        <v>150</v>
      </c>
      <c r="AX58" s="9">
        <v>30</v>
      </c>
      <c r="AY58" s="9">
        <v>60</v>
      </c>
      <c r="AZ58" s="9">
        <v>30</v>
      </c>
      <c r="BA58" s="9">
        <v>45</v>
      </c>
      <c r="BB58" s="9">
        <v>45</v>
      </c>
      <c r="BC58" s="13">
        <v>82.848660331000005</v>
      </c>
      <c r="BD58" s="9">
        <v>9.8470925900000008</v>
      </c>
      <c r="BE58" s="9">
        <v>-24.893109809999999</v>
      </c>
      <c r="BF58" s="9">
        <v>2.0624830852999998</v>
      </c>
      <c r="BG58" s="9">
        <v>-42.54191849</v>
      </c>
      <c r="BH58" s="9">
        <v>-5.9810071469999997</v>
      </c>
      <c r="BI58" s="9">
        <v>3.2890939418</v>
      </c>
      <c r="BJ58" s="9">
        <v>-5.9645835000000001E-2</v>
      </c>
      <c r="BK58" s="9">
        <v>-3.6189820880000001</v>
      </c>
      <c r="BL58" s="9">
        <v>16.889645830999999</v>
      </c>
      <c r="BM58" s="9">
        <v>-7.7539374990000001</v>
      </c>
      <c r="BN58" s="9">
        <v>-7.5746782230000003</v>
      </c>
      <c r="BO58" s="9">
        <v>3.0292081080000002</v>
      </c>
      <c r="BP58" s="9">
        <v>0.23637475799999999</v>
      </c>
      <c r="BQ58" s="9">
        <v>16.876541422999999</v>
      </c>
      <c r="BR58" s="13">
        <v>208.43403287000001</v>
      </c>
      <c r="BS58" s="9">
        <v>30.961425935000001</v>
      </c>
      <c r="BT58" s="9">
        <v>-57.697165130000002</v>
      </c>
      <c r="BU58" s="9">
        <v>6.0939372790000004</v>
      </c>
      <c r="BV58" s="9">
        <v>-93.133010709999994</v>
      </c>
      <c r="BW58" s="9">
        <v>-16.711410489999999</v>
      </c>
      <c r="BX58" s="9">
        <v>9.1006634914000006</v>
      </c>
      <c r="BY58" s="9">
        <v>-0.34900000199999998</v>
      </c>
      <c r="BZ58" s="9">
        <v>-13.478376559999999</v>
      </c>
      <c r="CA58" s="9">
        <v>33.788249997999998</v>
      </c>
      <c r="CB58" s="9">
        <v>-18.142166660000001</v>
      </c>
      <c r="CC58" s="9">
        <v>-20.366259800000002</v>
      </c>
      <c r="CD58" s="9">
        <v>10.175744796</v>
      </c>
      <c r="CE58" s="9">
        <v>-1.9590885039999999</v>
      </c>
      <c r="CF58" s="9">
        <v>35.384744845999997</v>
      </c>
      <c r="CG58" s="13">
        <v>368.04124037000003</v>
      </c>
      <c r="CH58" s="9">
        <v>82.723611133000006</v>
      </c>
      <c r="CI58" s="9">
        <v>-106.52659939999999</v>
      </c>
      <c r="CJ58" s="9">
        <v>17.959243762</v>
      </c>
      <c r="CK58" s="9">
        <v>-189.71599670000001</v>
      </c>
      <c r="CL58" s="9">
        <v>-30.697729930000001</v>
      </c>
      <c r="CM58" s="9">
        <v>21.624592331999999</v>
      </c>
      <c r="CN58" s="9">
        <v>-8.8621875190000008</v>
      </c>
      <c r="CO58" s="9">
        <v>-48.861389950000003</v>
      </c>
      <c r="CP58" s="9">
        <v>60.522979180999997</v>
      </c>
      <c r="CQ58" s="9">
        <v>-41.84106251</v>
      </c>
      <c r="CR58" s="9">
        <v>-38.302843969999998</v>
      </c>
      <c r="CS58" s="9">
        <v>27.128274974</v>
      </c>
      <c r="CT58" s="9">
        <v>-5.021058376</v>
      </c>
      <c r="CU58" s="9">
        <v>79.432774973999997</v>
      </c>
      <c r="CV58" s="13">
        <v>14.305937127</v>
      </c>
      <c r="CW58" s="9">
        <v>-3.8233221660000001</v>
      </c>
      <c r="CX58" s="9">
        <v>6.3481208564999996</v>
      </c>
      <c r="CY58" s="9">
        <v>1.2594098713999999</v>
      </c>
      <c r="CZ58" s="9">
        <v>12.849533836000001</v>
      </c>
      <c r="DA58" s="9">
        <v>-1.096792416</v>
      </c>
      <c r="DB58" s="9">
        <v>2.9361681000000001E-2</v>
      </c>
      <c r="DC58" s="9">
        <v>-0.24463806299999999</v>
      </c>
      <c r="DD58" s="9">
        <v>-3.090121511</v>
      </c>
      <c r="DE58" s="9">
        <v>2.2643513539</v>
      </c>
      <c r="DF58" s="9">
        <v>2.3896116456000001</v>
      </c>
      <c r="DG58" s="9">
        <v>3.302282473</v>
      </c>
      <c r="DH58" s="9">
        <v>0.32077736600000001</v>
      </c>
      <c r="DI58" s="9">
        <v>-0.35791763399999998</v>
      </c>
      <c r="DJ58" s="9">
        <v>2.4260085309999999</v>
      </c>
    </row>
    <row r="59" spans="1:114" x14ac:dyDescent="0.15">
      <c r="A59" s="9" t="e">
        <f t="array" ref="A59">SMALL(IF($AB$1:$AB$900=$D$7,ROW($AB$1:$AB$900)),ROW(40:40))</f>
        <v>#NUM!</v>
      </c>
      <c r="B59" s="9" t="str">
        <f t="array" ref="B59">IF(ISERROR(INDEX($S$2:$S$900,A59-1)),"",INDEX($S$2:$S$900,A59-1))</f>
        <v/>
      </c>
      <c r="C59" s="9" t="str">
        <f t="array" ref="C59">IF(ISERROR(INDEX($U$2:$U$900,A59-1)),"",INDEX($U$2:$U$900,A59-1))</f>
        <v/>
      </c>
      <c r="D59" s="9" t="str">
        <f t="array" ref="D59">IF(ISERROR(INDEX($V$2:$V$900,A59-1)),"",INDEX($V$2:$V$900,A59-1))</f>
        <v/>
      </c>
      <c r="E59" s="9" t="str">
        <f t="array" ref="E59">IF(ISERROR(INDEX($Z$2:$Z$900,A59-1)),"",INDEX($Z$2:$Z$900,A59-1))</f>
        <v/>
      </c>
      <c r="F59" s="9" t="str">
        <f t="array" ref="F59">IF(ISERROR(INDEX($Y$2:$Y$900,A59-1)),"",INDEX($Y$2:$Y$900,A59-1))</f>
        <v/>
      </c>
      <c r="G59" s="9" t="str">
        <f t="array" ref="G59">IF(ISERROR(INDEX($AI$2:$AI$900,A59-1)),"",INDEX($AI$2:$AI$900,A59-1))</f>
        <v/>
      </c>
      <c r="H59" s="9" t="str">
        <f t="array" ref="H59">IF(ISERROR(INDEX($AJ$2:$AJ$900,A59-1)),"",INDEX($AJ$2:$AJ$900,A59-1))</f>
        <v/>
      </c>
      <c r="I59" s="9" t="str">
        <f t="array" ref="I59">IF(ISERROR(INDEX($AK$2:$AK$900,A59-1)),"",INDEX($AK$2:$AK$900,A59-1))</f>
        <v/>
      </c>
      <c r="J59" s="9" t="str">
        <f t="array" ref="J59">IF(ISERROR(INDEX($AL$2:$AL$900,A59-1)),"",INDEX($AL$2:$AL$900,A59-1))</f>
        <v/>
      </c>
      <c r="K59" s="9" t="str">
        <f t="array" ref="K59">IF(ISERROR(INDEX($AE$2:$AE$900,A59-1)),"",INDEX($AE$2:$AE$900,A59-1))</f>
        <v/>
      </c>
      <c r="L59" s="9" t="str">
        <f t="shared" si="24"/>
        <v xml:space="preserve"> </v>
      </c>
      <c r="Q59" s="9"/>
      <c r="R59" s="9"/>
      <c r="S59" s="9" t="s">
        <v>34</v>
      </c>
      <c r="T59" s="9" t="s">
        <v>92</v>
      </c>
      <c r="U59" s="9">
        <v>6</v>
      </c>
      <c r="V59" s="2">
        <v>15</v>
      </c>
      <c r="W59" s="9">
        <v>9.5000000000000001E-2</v>
      </c>
      <c r="X59" s="9">
        <v>0.49869999999999998</v>
      </c>
      <c r="Y59" s="9">
        <f t="shared" si="4"/>
        <v>0.73196048098660305</v>
      </c>
      <c r="Z59" s="9">
        <f t="shared" si="5"/>
        <v>70</v>
      </c>
      <c r="AA59" s="8">
        <f t="shared" si="6"/>
        <v>60</v>
      </c>
      <c r="AB59" s="8" t="b">
        <f t="shared" si="7"/>
        <v>0</v>
      </c>
      <c r="AC59" s="25" t="str">
        <f t="shared" si="28"/>
        <v>NO</v>
      </c>
      <c r="AD59" s="21" t="str">
        <f t="shared" si="9"/>
        <v>NO</v>
      </c>
      <c r="AE59" s="8" t="str">
        <f t="shared" si="10"/>
        <v>MEDIUM</v>
      </c>
      <c r="AF59" s="8">
        <f t="shared" si="11"/>
        <v>3</v>
      </c>
      <c r="AG59" s="8">
        <f t="shared" si="12"/>
        <v>3</v>
      </c>
      <c r="AH59" s="8">
        <f t="shared" si="13"/>
        <v>3</v>
      </c>
      <c r="AI59" s="25">
        <f t="shared" si="29"/>
        <v>138</v>
      </c>
      <c r="AJ59" s="25">
        <f t="shared" si="30"/>
        <v>292</v>
      </c>
      <c r="AK59" s="25">
        <f t="shared" si="31"/>
        <v>553</v>
      </c>
      <c r="AL59" s="25">
        <f t="shared" si="32"/>
        <v>5.3</v>
      </c>
      <c r="AM59" s="21">
        <f t="shared" si="18"/>
        <v>138</v>
      </c>
      <c r="AN59" s="21">
        <f t="shared" si="19"/>
        <v>292</v>
      </c>
      <c r="AO59" s="21">
        <f t="shared" si="20"/>
        <v>553</v>
      </c>
      <c r="AP59" s="21">
        <f t="shared" si="21"/>
        <v>5.3</v>
      </c>
      <c r="AQ59" s="24">
        <f t="shared" si="33"/>
        <v>-0.84615384615384615</v>
      </c>
      <c r="AR59" s="24">
        <f t="shared" si="34"/>
        <v>-1</v>
      </c>
      <c r="AS59" s="24">
        <f t="shared" si="35"/>
        <v>0</v>
      </c>
      <c r="AT59" s="24">
        <f t="shared" si="36"/>
        <v>-0.66666666666666663</v>
      </c>
      <c r="AU59" s="9">
        <v>17</v>
      </c>
      <c r="AV59" s="9">
        <v>13</v>
      </c>
      <c r="AW59" s="9">
        <v>150</v>
      </c>
      <c r="AX59" s="9">
        <v>30</v>
      </c>
      <c r="AY59" s="9">
        <v>60</v>
      </c>
      <c r="AZ59" s="9">
        <v>30</v>
      </c>
      <c r="BA59" s="9">
        <v>45</v>
      </c>
      <c r="BB59" s="9">
        <v>45</v>
      </c>
      <c r="BC59" s="13">
        <v>82.848660331000005</v>
      </c>
      <c r="BD59" s="9">
        <v>9.8470925900000008</v>
      </c>
      <c r="BE59" s="9">
        <v>-24.893109809999999</v>
      </c>
      <c r="BF59" s="9">
        <v>2.0624830852999998</v>
      </c>
      <c r="BG59" s="9">
        <v>-42.54191849</v>
      </c>
      <c r="BH59" s="9">
        <v>-5.9810071469999997</v>
      </c>
      <c r="BI59" s="9">
        <v>3.2890939418</v>
      </c>
      <c r="BJ59" s="9">
        <v>-5.9645835000000001E-2</v>
      </c>
      <c r="BK59" s="9">
        <v>-3.6189820880000001</v>
      </c>
      <c r="BL59" s="9">
        <v>16.889645830999999</v>
      </c>
      <c r="BM59" s="9">
        <v>-7.7539374990000001</v>
      </c>
      <c r="BN59" s="9">
        <v>-7.5746782230000003</v>
      </c>
      <c r="BO59" s="9">
        <v>3.0292081080000002</v>
      </c>
      <c r="BP59" s="9">
        <v>0.23637475799999999</v>
      </c>
      <c r="BQ59" s="9">
        <v>16.876541422999999</v>
      </c>
      <c r="BR59" s="13">
        <v>208.43403287000001</v>
      </c>
      <c r="BS59" s="9">
        <v>30.961425935000001</v>
      </c>
      <c r="BT59" s="9">
        <v>-57.697165130000002</v>
      </c>
      <c r="BU59" s="9">
        <v>6.0939372790000004</v>
      </c>
      <c r="BV59" s="9">
        <v>-93.133010709999994</v>
      </c>
      <c r="BW59" s="9">
        <v>-16.711410489999999</v>
      </c>
      <c r="BX59" s="9">
        <v>9.1006634914000006</v>
      </c>
      <c r="BY59" s="9">
        <v>-0.34900000199999998</v>
      </c>
      <c r="BZ59" s="9">
        <v>-13.478376559999999</v>
      </c>
      <c r="CA59" s="9">
        <v>33.788249997999998</v>
      </c>
      <c r="CB59" s="9">
        <v>-18.142166660000001</v>
      </c>
      <c r="CC59" s="9">
        <v>-20.366259800000002</v>
      </c>
      <c r="CD59" s="9">
        <v>10.175744796</v>
      </c>
      <c r="CE59" s="9">
        <v>-1.9590885039999999</v>
      </c>
      <c r="CF59" s="9">
        <v>35.384744845999997</v>
      </c>
      <c r="CG59" s="13">
        <v>368.04124037000003</v>
      </c>
      <c r="CH59" s="9">
        <v>82.723611133000006</v>
      </c>
      <c r="CI59" s="9">
        <v>-106.52659939999999</v>
      </c>
      <c r="CJ59" s="9">
        <v>17.959243762</v>
      </c>
      <c r="CK59" s="9">
        <v>-189.71599670000001</v>
      </c>
      <c r="CL59" s="9">
        <v>-30.697729930000001</v>
      </c>
      <c r="CM59" s="9">
        <v>21.624592331999999</v>
      </c>
      <c r="CN59" s="9">
        <v>-8.8621875190000008</v>
      </c>
      <c r="CO59" s="9">
        <v>-48.861389950000003</v>
      </c>
      <c r="CP59" s="9">
        <v>60.522979180999997</v>
      </c>
      <c r="CQ59" s="9">
        <v>-41.84106251</v>
      </c>
      <c r="CR59" s="9">
        <v>-38.302843969999998</v>
      </c>
      <c r="CS59" s="9">
        <v>27.128274974</v>
      </c>
      <c r="CT59" s="9">
        <v>-5.021058376</v>
      </c>
      <c r="CU59" s="9">
        <v>79.432774973999997</v>
      </c>
      <c r="CV59" s="13">
        <v>14.305937127</v>
      </c>
      <c r="CW59" s="9">
        <v>-3.8233221660000001</v>
      </c>
      <c r="CX59" s="9">
        <v>6.3481208564999996</v>
      </c>
      <c r="CY59" s="9">
        <v>1.2594098713999999</v>
      </c>
      <c r="CZ59" s="9">
        <v>12.849533836000001</v>
      </c>
      <c r="DA59" s="9">
        <v>-1.096792416</v>
      </c>
      <c r="DB59" s="9">
        <v>2.9361681000000001E-2</v>
      </c>
      <c r="DC59" s="9">
        <v>-0.24463806299999999</v>
      </c>
      <c r="DD59" s="9">
        <v>-3.090121511</v>
      </c>
      <c r="DE59" s="9">
        <v>2.2643513539</v>
      </c>
      <c r="DF59" s="9">
        <v>2.3896116456000001</v>
      </c>
      <c r="DG59" s="9">
        <v>3.302282473</v>
      </c>
      <c r="DH59" s="9">
        <v>0.32077736600000001</v>
      </c>
      <c r="DI59" s="9">
        <v>-0.35791763399999998</v>
      </c>
      <c r="DJ59" s="9">
        <v>2.4260085309999999</v>
      </c>
    </row>
    <row r="60" spans="1:114" x14ac:dyDescent="0.15">
      <c r="A60" s="9" t="e">
        <f t="array" ref="A60">SMALL(IF($AB$1:$AB$900=$D$7,ROW($AB$1:$AB$900)),ROW(41:41))</f>
        <v>#NUM!</v>
      </c>
      <c r="B60" s="9" t="str">
        <f t="array" ref="B60">IF(ISERROR(INDEX($S$2:$S$900,A60-1)),"",INDEX($S$2:$S$900,A60-1))</f>
        <v/>
      </c>
      <c r="C60" s="9" t="str">
        <f t="array" ref="C60">IF(ISERROR(INDEX($U$2:$U$900,A60-1)),"",INDEX($U$2:$U$900,A60-1))</f>
        <v/>
      </c>
      <c r="D60" s="9" t="str">
        <f t="array" ref="D60">IF(ISERROR(INDEX($V$2:$V$900,A60-1)),"",INDEX($V$2:$V$900,A60-1))</f>
        <v/>
      </c>
      <c r="E60" s="9" t="str">
        <f t="array" ref="E60">IF(ISERROR(INDEX($Z$2:$Z$900,A60-1)),"",INDEX($Z$2:$Z$900,A60-1))</f>
        <v/>
      </c>
      <c r="F60" s="9" t="str">
        <f t="array" ref="F60">IF(ISERROR(INDEX($Y$2:$Y$900,A60-1)),"",INDEX($Y$2:$Y$900,A60-1))</f>
        <v/>
      </c>
      <c r="G60" s="9" t="str">
        <f t="array" ref="G60">IF(ISERROR(INDEX($AI$2:$AI$900,A60-1)),"",INDEX($AI$2:$AI$900,A60-1))</f>
        <v/>
      </c>
      <c r="H60" s="9" t="str">
        <f t="array" ref="H60">IF(ISERROR(INDEX($AJ$2:$AJ$900,A60-1)),"",INDEX($AJ$2:$AJ$900,A60-1))</f>
        <v/>
      </c>
      <c r="I60" s="9" t="str">
        <f t="array" ref="I60">IF(ISERROR(INDEX($AK$2:$AK$900,A60-1)),"",INDEX($AK$2:$AK$900,A60-1))</f>
        <v/>
      </c>
      <c r="J60" s="9" t="str">
        <f t="array" ref="J60">IF(ISERROR(INDEX($AL$2:$AL$900,A60-1)),"",INDEX($AL$2:$AL$900,A60-1))</f>
        <v/>
      </c>
      <c r="K60" s="9" t="str">
        <f t="array" ref="K60">IF(ISERROR(INDEX($AE$2:$AE$900,A60-1)),"",INDEX($AE$2:$AE$900,A60-1))</f>
        <v/>
      </c>
      <c r="L60" s="9" t="str">
        <f t="shared" si="24"/>
        <v xml:space="preserve"> </v>
      </c>
      <c r="Q60" s="9"/>
      <c r="R60" s="9"/>
      <c r="S60" s="9" t="s">
        <v>34</v>
      </c>
      <c r="T60" s="9" t="s">
        <v>92</v>
      </c>
      <c r="U60" s="9">
        <v>6</v>
      </c>
      <c r="V60" s="2">
        <v>30</v>
      </c>
      <c r="W60" s="9">
        <v>9.5000000000000001E-2</v>
      </c>
      <c r="X60" s="9">
        <v>0.49869999999999998</v>
      </c>
      <c r="Y60" s="9">
        <f t="shared" si="4"/>
        <v>0.73196048098660305</v>
      </c>
      <c r="Z60" s="9">
        <f t="shared" si="5"/>
        <v>70</v>
      </c>
      <c r="AA60" s="8">
        <f t="shared" si="6"/>
        <v>60</v>
      </c>
      <c r="AB60" s="8" t="b">
        <f t="shared" si="7"/>
        <v>0</v>
      </c>
      <c r="AC60" s="25" t="str">
        <f t="shared" si="28"/>
        <v>NO</v>
      </c>
      <c r="AD60" s="21" t="str">
        <f t="shared" si="9"/>
        <v>NO</v>
      </c>
      <c r="AE60" s="8" t="str">
        <f t="shared" si="10"/>
        <v>MEDIUM</v>
      </c>
      <c r="AF60" s="8">
        <f t="shared" si="11"/>
        <v>3</v>
      </c>
      <c r="AG60" s="8">
        <f t="shared" si="12"/>
        <v>3</v>
      </c>
      <c r="AH60" s="8">
        <f t="shared" si="13"/>
        <v>3</v>
      </c>
      <c r="AI60" s="25">
        <f t="shared" si="29"/>
        <v>113</v>
      </c>
      <c r="AJ60" s="25">
        <f t="shared" si="30"/>
        <v>253</v>
      </c>
      <c r="AK60" s="25">
        <f t="shared" si="31"/>
        <v>457</v>
      </c>
      <c r="AL60" s="25">
        <f t="shared" si="32"/>
        <v>8.9</v>
      </c>
      <c r="AM60" s="21">
        <f t="shared" si="18"/>
        <v>113</v>
      </c>
      <c r="AN60" s="21">
        <f t="shared" si="19"/>
        <v>253</v>
      </c>
      <c r="AO60" s="21">
        <f t="shared" si="20"/>
        <v>457</v>
      </c>
      <c r="AP60" s="21">
        <f t="shared" si="21"/>
        <v>8.9</v>
      </c>
      <c r="AQ60" s="24">
        <f t="shared" si="33"/>
        <v>-0.84615384615384615</v>
      </c>
      <c r="AR60" s="24">
        <f t="shared" si="34"/>
        <v>-1</v>
      </c>
      <c r="AS60" s="24">
        <f t="shared" si="35"/>
        <v>0</v>
      </c>
      <c r="AT60" s="24">
        <f t="shared" si="36"/>
        <v>-0.33333333333333331</v>
      </c>
      <c r="AU60" s="9">
        <v>17</v>
      </c>
      <c r="AV60" s="9">
        <v>13</v>
      </c>
      <c r="AW60" s="9">
        <v>150</v>
      </c>
      <c r="AX60" s="9">
        <v>30</v>
      </c>
      <c r="AY60" s="9">
        <v>60</v>
      </c>
      <c r="AZ60" s="9">
        <v>30</v>
      </c>
      <c r="BA60" s="9">
        <v>45</v>
      </c>
      <c r="BB60" s="9">
        <v>45</v>
      </c>
      <c r="BC60" s="13">
        <v>82.848660331000005</v>
      </c>
      <c r="BD60" s="9">
        <v>9.8470925900000008</v>
      </c>
      <c r="BE60" s="9">
        <v>-24.893109809999999</v>
      </c>
      <c r="BF60" s="9">
        <v>2.0624830852999998</v>
      </c>
      <c r="BG60" s="9">
        <v>-42.54191849</v>
      </c>
      <c r="BH60" s="9">
        <v>-5.9810071469999997</v>
      </c>
      <c r="BI60" s="9">
        <v>3.2890939418</v>
      </c>
      <c r="BJ60" s="9">
        <v>-5.9645835000000001E-2</v>
      </c>
      <c r="BK60" s="9">
        <v>-3.6189820880000001</v>
      </c>
      <c r="BL60" s="9">
        <v>16.889645830999999</v>
      </c>
      <c r="BM60" s="9">
        <v>-7.7539374990000001</v>
      </c>
      <c r="BN60" s="9">
        <v>-7.5746782230000003</v>
      </c>
      <c r="BO60" s="9">
        <v>3.0292081080000002</v>
      </c>
      <c r="BP60" s="9">
        <v>0.23637475799999999</v>
      </c>
      <c r="BQ60" s="9">
        <v>16.876541422999999</v>
      </c>
      <c r="BR60" s="13">
        <v>208.43403287000001</v>
      </c>
      <c r="BS60" s="9">
        <v>30.961425935000001</v>
      </c>
      <c r="BT60" s="9">
        <v>-57.697165130000002</v>
      </c>
      <c r="BU60" s="9">
        <v>6.0939372790000004</v>
      </c>
      <c r="BV60" s="9">
        <v>-93.133010709999994</v>
      </c>
      <c r="BW60" s="9">
        <v>-16.711410489999999</v>
      </c>
      <c r="BX60" s="9">
        <v>9.1006634914000006</v>
      </c>
      <c r="BY60" s="9">
        <v>-0.34900000199999998</v>
      </c>
      <c r="BZ60" s="9">
        <v>-13.478376559999999</v>
      </c>
      <c r="CA60" s="9">
        <v>33.788249997999998</v>
      </c>
      <c r="CB60" s="9">
        <v>-18.142166660000001</v>
      </c>
      <c r="CC60" s="9">
        <v>-20.366259800000002</v>
      </c>
      <c r="CD60" s="9">
        <v>10.175744796</v>
      </c>
      <c r="CE60" s="9">
        <v>-1.9590885039999999</v>
      </c>
      <c r="CF60" s="9">
        <v>35.384744845999997</v>
      </c>
      <c r="CG60" s="13">
        <v>368.04124037000003</v>
      </c>
      <c r="CH60" s="9">
        <v>82.723611133000006</v>
      </c>
      <c r="CI60" s="9">
        <v>-106.52659939999999</v>
      </c>
      <c r="CJ60" s="9">
        <v>17.959243762</v>
      </c>
      <c r="CK60" s="9">
        <v>-189.71599670000001</v>
      </c>
      <c r="CL60" s="9">
        <v>-30.697729930000001</v>
      </c>
      <c r="CM60" s="9">
        <v>21.624592331999999</v>
      </c>
      <c r="CN60" s="9">
        <v>-8.8621875190000008</v>
      </c>
      <c r="CO60" s="9">
        <v>-48.861389950000003</v>
      </c>
      <c r="CP60" s="9">
        <v>60.522979180999997</v>
      </c>
      <c r="CQ60" s="9">
        <v>-41.84106251</v>
      </c>
      <c r="CR60" s="9">
        <v>-38.302843969999998</v>
      </c>
      <c r="CS60" s="9">
        <v>27.128274974</v>
      </c>
      <c r="CT60" s="9">
        <v>-5.021058376</v>
      </c>
      <c r="CU60" s="9">
        <v>79.432774973999997</v>
      </c>
      <c r="CV60" s="13">
        <v>14.305937127</v>
      </c>
      <c r="CW60" s="9">
        <v>-3.8233221660000001</v>
      </c>
      <c r="CX60" s="9">
        <v>6.3481208564999996</v>
      </c>
      <c r="CY60" s="9">
        <v>1.2594098713999999</v>
      </c>
      <c r="CZ60" s="9">
        <v>12.849533836000001</v>
      </c>
      <c r="DA60" s="9">
        <v>-1.096792416</v>
      </c>
      <c r="DB60" s="9">
        <v>2.9361681000000001E-2</v>
      </c>
      <c r="DC60" s="9">
        <v>-0.24463806299999999</v>
      </c>
      <c r="DD60" s="9">
        <v>-3.090121511</v>
      </c>
      <c r="DE60" s="9">
        <v>2.2643513539</v>
      </c>
      <c r="DF60" s="9">
        <v>2.3896116456000001</v>
      </c>
      <c r="DG60" s="9">
        <v>3.302282473</v>
      </c>
      <c r="DH60" s="9">
        <v>0.32077736600000001</v>
      </c>
      <c r="DI60" s="9">
        <v>-0.35791763399999998</v>
      </c>
      <c r="DJ60" s="9">
        <v>2.4260085309999999</v>
      </c>
    </row>
    <row r="61" spans="1:114" x14ac:dyDescent="0.15">
      <c r="A61" s="9" t="e">
        <f t="array" ref="A61">SMALL(IF($AB$1:$AB$900=$D$7,ROW($AB$1:$AB$900)),ROW(42:42))</f>
        <v>#NUM!</v>
      </c>
      <c r="B61" s="9" t="str">
        <f t="array" ref="B61">IF(ISERROR(INDEX($S$2:$S$900,A61-1)),"",INDEX($S$2:$S$900,A61-1))</f>
        <v/>
      </c>
      <c r="C61" s="9" t="str">
        <f t="array" ref="C61">IF(ISERROR(INDEX($U$2:$U$900,A61-1)),"",INDEX($U$2:$U$900,A61-1))</f>
        <v/>
      </c>
      <c r="D61" s="9" t="str">
        <f t="array" ref="D61">IF(ISERROR(INDEX($V$2:$V$900,A61-1)),"",INDEX($V$2:$V$900,A61-1))</f>
        <v/>
      </c>
      <c r="E61" s="9" t="str">
        <f t="array" ref="E61">IF(ISERROR(INDEX($Z$2:$Z$900,A61-1)),"",INDEX($Z$2:$Z$900,A61-1))</f>
        <v/>
      </c>
      <c r="F61" s="9" t="str">
        <f t="array" ref="F61">IF(ISERROR(INDEX($Y$2:$Y$900,A61-1)),"",INDEX($Y$2:$Y$900,A61-1))</f>
        <v/>
      </c>
      <c r="G61" s="9" t="str">
        <f t="array" ref="G61">IF(ISERROR(INDEX($AI$2:$AI$900,A61-1)),"",INDEX($AI$2:$AI$900,A61-1))</f>
        <v/>
      </c>
      <c r="H61" s="9" t="str">
        <f t="array" ref="H61">IF(ISERROR(INDEX($AJ$2:$AJ$900,A61-1)),"",INDEX($AJ$2:$AJ$900,A61-1))</f>
        <v/>
      </c>
      <c r="I61" s="9" t="str">
        <f t="array" ref="I61">IF(ISERROR(INDEX($AK$2:$AK$900,A61-1)),"",INDEX($AK$2:$AK$900,A61-1))</f>
        <v/>
      </c>
      <c r="J61" s="9" t="str">
        <f t="array" ref="J61">IF(ISERROR(INDEX($AL$2:$AL$900,A61-1)),"",INDEX($AL$2:$AL$900,A61-1))</f>
        <v/>
      </c>
      <c r="K61" s="9" t="str">
        <f t="array" ref="K61">IF(ISERROR(INDEX($AE$2:$AE$900,A61-1)),"",INDEX($AE$2:$AE$900,A61-1))</f>
        <v/>
      </c>
      <c r="L61" s="9" t="str">
        <f t="shared" si="24"/>
        <v xml:space="preserve"> </v>
      </c>
      <c r="Q61" s="9"/>
      <c r="R61" s="9"/>
      <c r="S61" s="9" t="s">
        <v>34</v>
      </c>
      <c r="T61" s="9" t="s">
        <v>92</v>
      </c>
      <c r="U61" s="9">
        <v>6</v>
      </c>
      <c r="V61" s="2">
        <v>45</v>
      </c>
      <c r="W61" s="9">
        <v>9.5000000000000001E-2</v>
      </c>
      <c r="X61" s="9">
        <v>0.49869999999999998</v>
      </c>
      <c r="Y61" s="9">
        <f t="shared" si="4"/>
        <v>0.73196048098660305</v>
      </c>
      <c r="Z61" s="9">
        <f t="shared" si="5"/>
        <v>70</v>
      </c>
      <c r="AA61" s="8">
        <f t="shared" si="6"/>
        <v>60</v>
      </c>
      <c r="AB61" s="8" t="b">
        <f t="shared" si="7"/>
        <v>0</v>
      </c>
      <c r="AC61" s="25" t="str">
        <f t="shared" si="28"/>
        <v>NO</v>
      </c>
      <c r="AD61" s="21" t="str">
        <f t="shared" si="9"/>
        <v>NO</v>
      </c>
      <c r="AE61" s="8" t="str">
        <f t="shared" si="10"/>
        <v>FINE</v>
      </c>
      <c r="AF61" s="8">
        <f t="shared" si="11"/>
        <v>2</v>
      </c>
      <c r="AG61" s="8">
        <f t="shared" si="12"/>
        <v>2</v>
      </c>
      <c r="AH61" s="8">
        <f t="shared" si="13"/>
        <v>2</v>
      </c>
      <c r="AI61" s="25">
        <f t="shared" si="29"/>
        <v>92</v>
      </c>
      <c r="AJ61" s="25">
        <f t="shared" si="30"/>
        <v>222</v>
      </c>
      <c r="AK61" s="25">
        <f t="shared" si="31"/>
        <v>379</v>
      </c>
      <c r="AL61" s="25">
        <f t="shared" si="32"/>
        <v>13</v>
      </c>
      <c r="AM61" s="21">
        <f t="shared" si="18"/>
        <v>92</v>
      </c>
      <c r="AN61" s="21">
        <f t="shared" si="19"/>
        <v>222</v>
      </c>
      <c r="AO61" s="21">
        <f t="shared" si="20"/>
        <v>379</v>
      </c>
      <c r="AP61" s="21">
        <f t="shared" si="21"/>
        <v>13</v>
      </c>
      <c r="AQ61" s="24">
        <f t="shared" si="33"/>
        <v>-0.84615384615384615</v>
      </c>
      <c r="AR61" s="24">
        <f t="shared" si="34"/>
        <v>-1</v>
      </c>
      <c r="AS61" s="24">
        <f t="shared" si="35"/>
        <v>0</v>
      </c>
      <c r="AT61" s="24">
        <f t="shared" si="36"/>
        <v>0</v>
      </c>
      <c r="AU61" s="9">
        <v>17</v>
      </c>
      <c r="AV61" s="9">
        <v>13</v>
      </c>
      <c r="AW61" s="9">
        <v>150</v>
      </c>
      <c r="AX61" s="9">
        <v>30</v>
      </c>
      <c r="AY61" s="9">
        <v>60</v>
      </c>
      <c r="AZ61" s="9">
        <v>30</v>
      </c>
      <c r="BA61" s="9">
        <v>45</v>
      </c>
      <c r="BB61" s="9">
        <v>45</v>
      </c>
      <c r="BC61" s="13">
        <v>82.848660331000005</v>
      </c>
      <c r="BD61" s="9">
        <v>9.8470925900000008</v>
      </c>
      <c r="BE61" s="9">
        <v>-24.893109809999999</v>
      </c>
      <c r="BF61" s="9">
        <v>2.0624830852999998</v>
      </c>
      <c r="BG61" s="9">
        <v>-42.54191849</v>
      </c>
      <c r="BH61" s="9">
        <v>-5.9810071469999997</v>
      </c>
      <c r="BI61" s="9">
        <v>3.2890939418</v>
      </c>
      <c r="BJ61" s="9">
        <v>-5.9645835000000001E-2</v>
      </c>
      <c r="BK61" s="9">
        <v>-3.6189820880000001</v>
      </c>
      <c r="BL61" s="9">
        <v>16.889645830999999</v>
      </c>
      <c r="BM61" s="9">
        <v>-7.7539374990000001</v>
      </c>
      <c r="BN61" s="9">
        <v>-7.5746782230000003</v>
      </c>
      <c r="BO61" s="9">
        <v>3.0292081080000002</v>
      </c>
      <c r="BP61" s="9">
        <v>0.23637475799999999</v>
      </c>
      <c r="BQ61" s="9">
        <v>16.876541422999999</v>
      </c>
      <c r="BR61" s="13">
        <v>208.43403287000001</v>
      </c>
      <c r="BS61" s="9">
        <v>30.961425935000001</v>
      </c>
      <c r="BT61" s="9">
        <v>-57.697165130000002</v>
      </c>
      <c r="BU61" s="9">
        <v>6.0939372790000004</v>
      </c>
      <c r="BV61" s="9">
        <v>-93.133010709999994</v>
      </c>
      <c r="BW61" s="9">
        <v>-16.711410489999999</v>
      </c>
      <c r="BX61" s="9">
        <v>9.1006634914000006</v>
      </c>
      <c r="BY61" s="9">
        <v>-0.34900000199999998</v>
      </c>
      <c r="BZ61" s="9">
        <v>-13.478376559999999</v>
      </c>
      <c r="CA61" s="9">
        <v>33.788249997999998</v>
      </c>
      <c r="CB61" s="9">
        <v>-18.142166660000001</v>
      </c>
      <c r="CC61" s="9">
        <v>-20.366259800000002</v>
      </c>
      <c r="CD61" s="9">
        <v>10.175744796</v>
      </c>
      <c r="CE61" s="9">
        <v>-1.9590885039999999</v>
      </c>
      <c r="CF61" s="9">
        <v>35.384744845999997</v>
      </c>
      <c r="CG61" s="13">
        <v>368.04124037000003</v>
      </c>
      <c r="CH61" s="9">
        <v>82.723611133000006</v>
      </c>
      <c r="CI61" s="9">
        <v>-106.52659939999999</v>
      </c>
      <c r="CJ61" s="9">
        <v>17.959243762</v>
      </c>
      <c r="CK61" s="9">
        <v>-189.71599670000001</v>
      </c>
      <c r="CL61" s="9">
        <v>-30.697729930000001</v>
      </c>
      <c r="CM61" s="9">
        <v>21.624592331999999</v>
      </c>
      <c r="CN61" s="9">
        <v>-8.8621875190000008</v>
      </c>
      <c r="CO61" s="9">
        <v>-48.861389950000003</v>
      </c>
      <c r="CP61" s="9">
        <v>60.522979180999997</v>
      </c>
      <c r="CQ61" s="9">
        <v>-41.84106251</v>
      </c>
      <c r="CR61" s="9">
        <v>-38.302843969999998</v>
      </c>
      <c r="CS61" s="9">
        <v>27.128274974</v>
      </c>
      <c r="CT61" s="9">
        <v>-5.021058376</v>
      </c>
      <c r="CU61" s="9">
        <v>79.432774973999997</v>
      </c>
      <c r="CV61" s="13">
        <v>14.305937127</v>
      </c>
      <c r="CW61" s="9">
        <v>-3.8233221660000001</v>
      </c>
      <c r="CX61" s="9">
        <v>6.3481208564999996</v>
      </c>
      <c r="CY61" s="9">
        <v>1.2594098713999999</v>
      </c>
      <c r="CZ61" s="9">
        <v>12.849533836000001</v>
      </c>
      <c r="DA61" s="9">
        <v>-1.096792416</v>
      </c>
      <c r="DB61" s="9">
        <v>2.9361681000000001E-2</v>
      </c>
      <c r="DC61" s="9">
        <v>-0.24463806299999999</v>
      </c>
      <c r="DD61" s="9">
        <v>-3.090121511</v>
      </c>
      <c r="DE61" s="9">
        <v>2.2643513539</v>
      </c>
      <c r="DF61" s="9">
        <v>2.3896116456000001</v>
      </c>
      <c r="DG61" s="9">
        <v>3.302282473</v>
      </c>
      <c r="DH61" s="9">
        <v>0.32077736600000001</v>
      </c>
      <c r="DI61" s="9">
        <v>-0.35791763399999998</v>
      </c>
      <c r="DJ61" s="9">
        <v>2.4260085309999999</v>
      </c>
    </row>
    <row r="62" spans="1:114" x14ac:dyDescent="0.15">
      <c r="A62" s="9" t="e">
        <f t="array" ref="A62">SMALL(IF($AB$1:$AB$900=$D$7,ROW($AB$1:$AB$900)),ROW(43:43))</f>
        <v>#NUM!</v>
      </c>
      <c r="B62" s="9" t="str">
        <f t="array" ref="B62">IF(ISERROR(INDEX($S$2:$S$900,A62-1)),"",INDEX($S$2:$S$900,A62-1))</f>
        <v/>
      </c>
      <c r="C62" s="9" t="str">
        <f t="array" ref="C62">IF(ISERROR(INDEX($U$2:$U$900,A62-1)),"",INDEX($U$2:$U$900,A62-1))</f>
        <v/>
      </c>
      <c r="D62" s="9" t="str">
        <f t="array" ref="D62">IF(ISERROR(INDEX($V$2:$V$900,A62-1)),"",INDEX($V$2:$V$900,A62-1))</f>
        <v/>
      </c>
      <c r="E62" s="9" t="str">
        <f t="array" ref="E62">IF(ISERROR(INDEX($Z$2:$Z$900,A62-1)),"",INDEX($Z$2:$Z$900,A62-1))</f>
        <v/>
      </c>
      <c r="F62" s="9" t="str">
        <f t="array" ref="F62">IF(ISERROR(INDEX($Y$2:$Y$900,A62-1)),"",INDEX($Y$2:$Y$900,A62-1))</f>
        <v/>
      </c>
      <c r="G62" s="9" t="str">
        <f t="array" ref="G62">IF(ISERROR(INDEX($AI$2:$AI$900,A62-1)),"",INDEX($AI$2:$AI$900,A62-1))</f>
        <v/>
      </c>
      <c r="H62" s="9" t="str">
        <f t="array" ref="H62">IF(ISERROR(INDEX($AJ$2:$AJ$900,A62-1)),"",INDEX($AJ$2:$AJ$900,A62-1))</f>
        <v/>
      </c>
      <c r="I62" s="9" t="str">
        <f t="array" ref="I62">IF(ISERROR(INDEX($AK$2:$AK$900,A62-1)),"",INDEX($AK$2:$AK$900,A62-1))</f>
        <v/>
      </c>
      <c r="J62" s="9" t="str">
        <f t="array" ref="J62">IF(ISERROR(INDEX($AL$2:$AL$900,A62-1)),"",INDEX($AL$2:$AL$900,A62-1))</f>
        <v/>
      </c>
      <c r="K62" s="9" t="str">
        <f t="array" ref="K62">IF(ISERROR(INDEX($AE$2:$AE$900,A62-1)),"",INDEX($AE$2:$AE$900,A62-1))</f>
        <v/>
      </c>
      <c r="L62" s="9" t="str">
        <f t="shared" si="24"/>
        <v xml:space="preserve"> </v>
      </c>
      <c r="Q62" s="9"/>
      <c r="R62" s="9"/>
      <c r="S62" s="9" t="s">
        <v>34</v>
      </c>
      <c r="T62" s="9" t="s">
        <v>92</v>
      </c>
      <c r="U62" s="9">
        <v>6</v>
      </c>
      <c r="V62" s="2">
        <v>60</v>
      </c>
      <c r="W62" s="9">
        <v>9.5000000000000001E-2</v>
      </c>
      <c r="X62" s="9">
        <v>0.49869999999999998</v>
      </c>
      <c r="Y62" s="9">
        <f t="shared" si="4"/>
        <v>0.73196048098660305</v>
      </c>
      <c r="Z62" s="9">
        <f t="shared" si="5"/>
        <v>70</v>
      </c>
      <c r="AA62" s="8">
        <f t="shared" si="6"/>
        <v>60</v>
      </c>
      <c r="AB62" s="8" t="b">
        <f t="shared" si="7"/>
        <v>0</v>
      </c>
      <c r="AC62" s="25" t="str">
        <f t="shared" si="28"/>
        <v>NO</v>
      </c>
      <c r="AD62" s="21" t="str">
        <f t="shared" si="9"/>
        <v>NO</v>
      </c>
      <c r="AE62" s="8" t="str">
        <f t="shared" si="10"/>
        <v>FINE</v>
      </c>
      <c r="AF62" s="8">
        <f t="shared" si="11"/>
        <v>2</v>
      </c>
      <c r="AG62" s="8">
        <f t="shared" si="12"/>
        <v>2</v>
      </c>
      <c r="AH62" s="8">
        <f t="shared" si="13"/>
        <v>2</v>
      </c>
      <c r="AI62" s="25">
        <f t="shared" si="29"/>
        <v>76</v>
      </c>
      <c r="AJ62" s="25">
        <f t="shared" si="30"/>
        <v>199</v>
      </c>
      <c r="AK62" s="25">
        <f t="shared" si="31"/>
        <v>318</v>
      </c>
      <c r="AL62" s="25">
        <f t="shared" si="32"/>
        <v>17.700000000000003</v>
      </c>
      <c r="AM62" s="21">
        <f t="shared" si="18"/>
        <v>76</v>
      </c>
      <c r="AN62" s="21">
        <f t="shared" si="19"/>
        <v>199</v>
      </c>
      <c r="AO62" s="21">
        <f t="shared" si="20"/>
        <v>318</v>
      </c>
      <c r="AP62" s="21">
        <f t="shared" si="21"/>
        <v>17.700000000000003</v>
      </c>
      <c r="AQ62" s="24">
        <f t="shared" si="33"/>
        <v>-0.84615384615384615</v>
      </c>
      <c r="AR62" s="24">
        <f t="shared" si="34"/>
        <v>-1</v>
      </c>
      <c r="AS62" s="24">
        <f t="shared" si="35"/>
        <v>0</v>
      </c>
      <c r="AT62" s="24">
        <f t="shared" si="36"/>
        <v>0.33333333333333331</v>
      </c>
      <c r="AU62" s="9">
        <v>17</v>
      </c>
      <c r="AV62" s="9">
        <v>13</v>
      </c>
      <c r="AW62" s="9">
        <v>150</v>
      </c>
      <c r="AX62" s="9">
        <v>30</v>
      </c>
      <c r="AY62" s="9">
        <v>60</v>
      </c>
      <c r="AZ62" s="9">
        <v>30</v>
      </c>
      <c r="BA62" s="9">
        <v>45</v>
      </c>
      <c r="BB62" s="9">
        <v>45</v>
      </c>
      <c r="BC62" s="13">
        <v>82.848660331000005</v>
      </c>
      <c r="BD62" s="9">
        <v>9.8470925900000008</v>
      </c>
      <c r="BE62" s="9">
        <v>-24.893109809999999</v>
      </c>
      <c r="BF62" s="9">
        <v>2.0624830852999998</v>
      </c>
      <c r="BG62" s="9">
        <v>-42.54191849</v>
      </c>
      <c r="BH62" s="9">
        <v>-5.9810071469999997</v>
      </c>
      <c r="BI62" s="9">
        <v>3.2890939418</v>
      </c>
      <c r="BJ62" s="9">
        <v>-5.9645835000000001E-2</v>
      </c>
      <c r="BK62" s="9">
        <v>-3.6189820880000001</v>
      </c>
      <c r="BL62" s="9">
        <v>16.889645830999999</v>
      </c>
      <c r="BM62" s="9">
        <v>-7.7539374990000001</v>
      </c>
      <c r="BN62" s="9">
        <v>-7.5746782230000003</v>
      </c>
      <c r="BO62" s="9">
        <v>3.0292081080000002</v>
      </c>
      <c r="BP62" s="9">
        <v>0.23637475799999999</v>
      </c>
      <c r="BQ62" s="9">
        <v>16.876541422999999</v>
      </c>
      <c r="BR62" s="13">
        <v>208.43403287000001</v>
      </c>
      <c r="BS62" s="9">
        <v>30.961425935000001</v>
      </c>
      <c r="BT62" s="9">
        <v>-57.697165130000002</v>
      </c>
      <c r="BU62" s="9">
        <v>6.0939372790000004</v>
      </c>
      <c r="BV62" s="9">
        <v>-93.133010709999994</v>
      </c>
      <c r="BW62" s="9">
        <v>-16.711410489999999</v>
      </c>
      <c r="BX62" s="9">
        <v>9.1006634914000006</v>
      </c>
      <c r="BY62" s="9">
        <v>-0.34900000199999998</v>
      </c>
      <c r="BZ62" s="9">
        <v>-13.478376559999999</v>
      </c>
      <c r="CA62" s="9">
        <v>33.788249997999998</v>
      </c>
      <c r="CB62" s="9">
        <v>-18.142166660000001</v>
      </c>
      <c r="CC62" s="9">
        <v>-20.366259800000002</v>
      </c>
      <c r="CD62" s="9">
        <v>10.175744796</v>
      </c>
      <c r="CE62" s="9">
        <v>-1.9590885039999999</v>
      </c>
      <c r="CF62" s="9">
        <v>35.384744845999997</v>
      </c>
      <c r="CG62" s="13">
        <v>368.04124037000003</v>
      </c>
      <c r="CH62" s="9">
        <v>82.723611133000006</v>
      </c>
      <c r="CI62" s="9">
        <v>-106.52659939999999</v>
      </c>
      <c r="CJ62" s="9">
        <v>17.959243762</v>
      </c>
      <c r="CK62" s="9">
        <v>-189.71599670000001</v>
      </c>
      <c r="CL62" s="9">
        <v>-30.697729930000001</v>
      </c>
      <c r="CM62" s="9">
        <v>21.624592331999999</v>
      </c>
      <c r="CN62" s="9">
        <v>-8.8621875190000008</v>
      </c>
      <c r="CO62" s="9">
        <v>-48.861389950000003</v>
      </c>
      <c r="CP62" s="9">
        <v>60.522979180999997</v>
      </c>
      <c r="CQ62" s="9">
        <v>-41.84106251</v>
      </c>
      <c r="CR62" s="9">
        <v>-38.302843969999998</v>
      </c>
      <c r="CS62" s="9">
        <v>27.128274974</v>
      </c>
      <c r="CT62" s="9">
        <v>-5.021058376</v>
      </c>
      <c r="CU62" s="9">
        <v>79.432774973999997</v>
      </c>
      <c r="CV62" s="13">
        <v>14.305937127</v>
      </c>
      <c r="CW62" s="9">
        <v>-3.8233221660000001</v>
      </c>
      <c r="CX62" s="9">
        <v>6.3481208564999996</v>
      </c>
      <c r="CY62" s="9">
        <v>1.2594098713999999</v>
      </c>
      <c r="CZ62" s="9">
        <v>12.849533836000001</v>
      </c>
      <c r="DA62" s="9">
        <v>-1.096792416</v>
      </c>
      <c r="DB62" s="9">
        <v>2.9361681000000001E-2</v>
      </c>
      <c r="DC62" s="9">
        <v>-0.24463806299999999</v>
      </c>
      <c r="DD62" s="9">
        <v>-3.090121511</v>
      </c>
      <c r="DE62" s="9">
        <v>2.2643513539</v>
      </c>
      <c r="DF62" s="9">
        <v>2.3896116456000001</v>
      </c>
      <c r="DG62" s="9">
        <v>3.302282473</v>
      </c>
      <c r="DH62" s="9">
        <v>0.32077736600000001</v>
      </c>
      <c r="DI62" s="9">
        <v>-0.35791763399999998</v>
      </c>
      <c r="DJ62" s="9">
        <v>2.4260085309999999</v>
      </c>
    </row>
    <row r="63" spans="1:114" x14ac:dyDescent="0.15">
      <c r="A63" s="9" t="e">
        <f t="array" ref="A63">SMALL(IF($AB$1:$AB$900=$D$7,ROW($AB$1:$AB$900)),ROW(44:44))</f>
        <v>#NUM!</v>
      </c>
      <c r="B63" s="9" t="str">
        <f t="array" ref="B63">IF(ISERROR(INDEX($S$2:$S$900,A63-1)),"",INDEX($S$2:$S$900,A63-1))</f>
        <v/>
      </c>
      <c r="C63" s="9" t="str">
        <f t="array" ref="C63">IF(ISERROR(INDEX($U$2:$U$900,A63-1)),"",INDEX($U$2:$U$900,A63-1))</f>
        <v/>
      </c>
      <c r="D63" s="9" t="str">
        <f t="array" ref="D63">IF(ISERROR(INDEX($V$2:$V$900,A63-1)),"",INDEX($V$2:$V$900,A63-1))</f>
        <v/>
      </c>
      <c r="E63" s="9" t="str">
        <f t="array" ref="E63">IF(ISERROR(INDEX($Z$2:$Z$900,A63-1)),"",INDEX($Z$2:$Z$900,A63-1))</f>
        <v/>
      </c>
      <c r="F63" s="9" t="str">
        <f t="array" ref="F63">IF(ISERROR(INDEX($Y$2:$Y$900,A63-1)),"",INDEX($Y$2:$Y$900,A63-1))</f>
        <v/>
      </c>
      <c r="G63" s="9" t="str">
        <f t="array" ref="G63">IF(ISERROR(INDEX($AI$2:$AI$900,A63-1)),"",INDEX($AI$2:$AI$900,A63-1))</f>
        <v/>
      </c>
      <c r="H63" s="9" t="str">
        <f t="array" ref="H63">IF(ISERROR(INDEX($AJ$2:$AJ$900,A63-1)),"",INDEX($AJ$2:$AJ$900,A63-1))</f>
        <v/>
      </c>
      <c r="I63" s="9" t="str">
        <f t="array" ref="I63">IF(ISERROR(INDEX($AK$2:$AK$900,A63-1)),"",INDEX($AK$2:$AK$900,A63-1))</f>
        <v/>
      </c>
      <c r="J63" s="9" t="str">
        <f t="array" ref="J63">IF(ISERROR(INDEX($AL$2:$AL$900,A63-1)),"",INDEX($AL$2:$AL$900,A63-1))</f>
        <v/>
      </c>
      <c r="K63" s="9" t="str">
        <f t="array" ref="K63">IF(ISERROR(INDEX($AE$2:$AE$900,A63-1)),"",INDEX($AE$2:$AE$900,A63-1))</f>
        <v/>
      </c>
      <c r="L63" s="9" t="str">
        <f t="shared" si="24"/>
        <v xml:space="preserve"> </v>
      </c>
      <c r="Q63" s="9"/>
      <c r="R63" s="9"/>
      <c r="S63" s="9" t="s">
        <v>34</v>
      </c>
      <c r="T63" s="9" t="s">
        <v>92</v>
      </c>
      <c r="U63" s="9">
        <v>6</v>
      </c>
      <c r="V63" s="2">
        <v>75</v>
      </c>
      <c r="W63" s="9">
        <v>9.5000000000000001E-2</v>
      </c>
      <c r="X63" s="9">
        <v>0.49869999999999998</v>
      </c>
      <c r="Y63" s="9">
        <f t="shared" si="4"/>
        <v>0.73196048098660305</v>
      </c>
      <c r="Z63" s="9">
        <f t="shared" si="5"/>
        <v>70</v>
      </c>
      <c r="AA63" s="8">
        <f t="shared" si="6"/>
        <v>60</v>
      </c>
      <c r="AB63" s="8" t="b">
        <f t="shared" si="7"/>
        <v>0</v>
      </c>
      <c r="AC63" s="25" t="str">
        <f t="shared" si="28"/>
        <v>NO</v>
      </c>
      <c r="AD63" s="21" t="str">
        <f t="shared" si="9"/>
        <v>NO</v>
      </c>
      <c r="AE63" s="8" t="str">
        <f t="shared" si="10"/>
        <v>FINE</v>
      </c>
      <c r="AF63" s="8">
        <f t="shared" si="11"/>
        <v>2</v>
      </c>
      <c r="AG63" s="8">
        <f t="shared" si="12"/>
        <v>2</v>
      </c>
      <c r="AH63" s="8">
        <f t="shared" si="13"/>
        <v>2</v>
      </c>
      <c r="AI63" s="25">
        <f t="shared" si="29"/>
        <v>62</v>
      </c>
      <c r="AJ63" s="25">
        <f t="shared" si="30"/>
        <v>183</v>
      </c>
      <c r="AK63" s="25">
        <f t="shared" si="31"/>
        <v>275</v>
      </c>
      <c r="AL63" s="25">
        <f t="shared" si="32"/>
        <v>22.900000000000002</v>
      </c>
      <c r="AM63" s="21">
        <f t="shared" si="18"/>
        <v>62</v>
      </c>
      <c r="AN63" s="21">
        <f t="shared" si="19"/>
        <v>183</v>
      </c>
      <c r="AO63" s="21">
        <f t="shared" si="20"/>
        <v>275</v>
      </c>
      <c r="AP63" s="21">
        <f t="shared" si="21"/>
        <v>22.900000000000002</v>
      </c>
      <c r="AQ63" s="24">
        <f t="shared" si="33"/>
        <v>-0.84615384615384615</v>
      </c>
      <c r="AR63" s="24">
        <f t="shared" si="34"/>
        <v>-1</v>
      </c>
      <c r="AS63" s="24">
        <f t="shared" si="35"/>
        <v>0</v>
      </c>
      <c r="AT63" s="24">
        <f t="shared" si="36"/>
        <v>0.66666666666666663</v>
      </c>
      <c r="AU63" s="9">
        <v>17</v>
      </c>
      <c r="AV63" s="9">
        <v>13</v>
      </c>
      <c r="AW63" s="9">
        <v>150</v>
      </c>
      <c r="AX63" s="9">
        <v>30</v>
      </c>
      <c r="AY63" s="9">
        <v>60</v>
      </c>
      <c r="AZ63" s="9">
        <v>30</v>
      </c>
      <c r="BA63" s="9">
        <v>45</v>
      </c>
      <c r="BB63" s="9">
        <v>45</v>
      </c>
      <c r="BC63" s="13">
        <v>82.848660331000005</v>
      </c>
      <c r="BD63" s="9">
        <v>9.8470925900000008</v>
      </c>
      <c r="BE63" s="9">
        <v>-24.893109809999999</v>
      </c>
      <c r="BF63" s="9">
        <v>2.0624830852999998</v>
      </c>
      <c r="BG63" s="9">
        <v>-42.54191849</v>
      </c>
      <c r="BH63" s="9">
        <v>-5.9810071469999997</v>
      </c>
      <c r="BI63" s="9">
        <v>3.2890939418</v>
      </c>
      <c r="BJ63" s="9">
        <v>-5.9645835000000001E-2</v>
      </c>
      <c r="BK63" s="9">
        <v>-3.6189820880000001</v>
      </c>
      <c r="BL63" s="9">
        <v>16.889645830999999</v>
      </c>
      <c r="BM63" s="9">
        <v>-7.7539374990000001</v>
      </c>
      <c r="BN63" s="9">
        <v>-7.5746782230000003</v>
      </c>
      <c r="BO63" s="9">
        <v>3.0292081080000002</v>
      </c>
      <c r="BP63" s="9">
        <v>0.23637475799999999</v>
      </c>
      <c r="BQ63" s="9">
        <v>16.876541422999999</v>
      </c>
      <c r="BR63" s="13">
        <v>208.43403287000001</v>
      </c>
      <c r="BS63" s="9">
        <v>30.961425935000001</v>
      </c>
      <c r="BT63" s="9">
        <v>-57.697165130000002</v>
      </c>
      <c r="BU63" s="9">
        <v>6.0939372790000004</v>
      </c>
      <c r="BV63" s="9">
        <v>-93.133010709999994</v>
      </c>
      <c r="BW63" s="9">
        <v>-16.711410489999999</v>
      </c>
      <c r="BX63" s="9">
        <v>9.1006634914000006</v>
      </c>
      <c r="BY63" s="9">
        <v>-0.34900000199999998</v>
      </c>
      <c r="BZ63" s="9">
        <v>-13.478376559999999</v>
      </c>
      <c r="CA63" s="9">
        <v>33.788249997999998</v>
      </c>
      <c r="CB63" s="9">
        <v>-18.142166660000001</v>
      </c>
      <c r="CC63" s="9">
        <v>-20.366259800000002</v>
      </c>
      <c r="CD63" s="9">
        <v>10.175744796</v>
      </c>
      <c r="CE63" s="9">
        <v>-1.9590885039999999</v>
      </c>
      <c r="CF63" s="9">
        <v>35.384744845999997</v>
      </c>
      <c r="CG63" s="13">
        <v>368.04124037000003</v>
      </c>
      <c r="CH63" s="9">
        <v>82.723611133000006</v>
      </c>
      <c r="CI63" s="9">
        <v>-106.52659939999999</v>
      </c>
      <c r="CJ63" s="9">
        <v>17.959243762</v>
      </c>
      <c r="CK63" s="9">
        <v>-189.71599670000001</v>
      </c>
      <c r="CL63" s="9">
        <v>-30.697729930000001</v>
      </c>
      <c r="CM63" s="9">
        <v>21.624592331999999</v>
      </c>
      <c r="CN63" s="9">
        <v>-8.8621875190000008</v>
      </c>
      <c r="CO63" s="9">
        <v>-48.861389950000003</v>
      </c>
      <c r="CP63" s="9">
        <v>60.522979180999997</v>
      </c>
      <c r="CQ63" s="9">
        <v>-41.84106251</v>
      </c>
      <c r="CR63" s="9">
        <v>-38.302843969999998</v>
      </c>
      <c r="CS63" s="9">
        <v>27.128274974</v>
      </c>
      <c r="CT63" s="9">
        <v>-5.021058376</v>
      </c>
      <c r="CU63" s="9">
        <v>79.432774973999997</v>
      </c>
      <c r="CV63" s="13">
        <v>14.305937127</v>
      </c>
      <c r="CW63" s="9">
        <v>-3.8233221660000001</v>
      </c>
      <c r="CX63" s="9">
        <v>6.3481208564999996</v>
      </c>
      <c r="CY63" s="9">
        <v>1.2594098713999999</v>
      </c>
      <c r="CZ63" s="9">
        <v>12.849533836000001</v>
      </c>
      <c r="DA63" s="9">
        <v>-1.096792416</v>
      </c>
      <c r="DB63" s="9">
        <v>2.9361681000000001E-2</v>
      </c>
      <c r="DC63" s="9">
        <v>-0.24463806299999999</v>
      </c>
      <c r="DD63" s="9">
        <v>-3.090121511</v>
      </c>
      <c r="DE63" s="9">
        <v>2.2643513539</v>
      </c>
      <c r="DF63" s="9">
        <v>2.3896116456000001</v>
      </c>
      <c r="DG63" s="9">
        <v>3.302282473</v>
      </c>
      <c r="DH63" s="9">
        <v>0.32077736600000001</v>
      </c>
      <c r="DI63" s="9">
        <v>-0.35791763399999998</v>
      </c>
      <c r="DJ63" s="9">
        <v>2.4260085309999999</v>
      </c>
    </row>
    <row r="64" spans="1:114" x14ac:dyDescent="0.15">
      <c r="A64" s="9" t="e">
        <f t="array" ref="A64">SMALL(IF($AB$1:$AB$900=$D$7,ROW($AB$1:$AB$900)),ROW(45:45))</f>
        <v>#NUM!</v>
      </c>
      <c r="B64" s="9" t="str">
        <f t="array" ref="B64">IF(ISERROR(INDEX($S$2:$S$900,A64-1)),"",INDEX($S$2:$S$900,A64-1))</f>
        <v/>
      </c>
      <c r="C64" s="9" t="str">
        <f t="array" ref="C64">IF(ISERROR(INDEX($U$2:$U$900,A64-1)),"",INDEX($U$2:$U$900,A64-1))</f>
        <v/>
      </c>
      <c r="D64" s="9" t="str">
        <f t="array" ref="D64">IF(ISERROR(INDEX($V$2:$V$900,A64-1)),"",INDEX($V$2:$V$900,A64-1))</f>
        <v/>
      </c>
      <c r="E64" s="9" t="str">
        <f t="array" ref="E64">IF(ISERROR(INDEX($Z$2:$Z$900,A64-1)),"",INDEX($Z$2:$Z$900,A64-1))</f>
        <v/>
      </c>
      <c r="F64" s="9" t="str">
        <f t="array" ref="F64">IF(ISERROR(INDEX($Y$2:$Y$900,A64-1)),"",INDEX($Y$2:$Y$900,A64-1))</f>
        <v/>
      </c>
      <c r="G64" s="9" t="str">
        <f t="array" ref="G64">IF(ISERROR(INDEX($AI$2:$AI$900,A64-1)),"",INDEX($AI$2:$AI$900,A64-1))</f>
        <v/>
      </c>
      <c r="H64" s="9" t="str">
        <f t="array" ref="H64">IF(ISERROR(INDEX($AJ$2:$AJ$900,A64-1)),"",INDEX($AJ$2:$AJ$900,A64-1))</f>
        <v/>
      </c>
      <c r="I64" s="9" t="str">
        <f t="array" ref="I64">IF(ISERROR(INDEX($AK$2:$AK$900,A64-1)),"",INDEX($AK$2:$AK$900,A64-1))</f>
        <v/>
      </c>
      <c r="J64" s="9" t="str">
        <f t="array" ref="J64">IF(ISERROR(INDEX($AL$2:$AL$900,A64-1)),"",INDEX($AL$2:$AL$900,A64-1))</f>
        <v/>
      </c>
      <c r="K64" s="9" t="str">
        <f t="array" ref="K64">IF(ISERROR(INDEX($AE$2:$AE$900,A64-1)),"",INDEX($AE$2:$AE$900,A64-1))</f>
        <v/>
      </c>
      <c r="L64" s="9" t="str">
        <f t="shared" si="24"/>
        <v xml:space="preserve"> </v>
      </c>
      <c r="Q64" s="9"/>
      <c r="R64" s="9"/>
      <c r="S64" s="9" t="s">
        <v>34</v>
      </c>
      <c r="T64" s="9" t="s">
        <v>92</v>
      </c>
      <c r="U64" s="9">
        <v>6</v>
      </c>
      <c r="V64" s="2">
        <v>90</v>
      </c>
      <c r="W64" s="9">
        <v>9.5000000000000001E-2</v>
      </c>
      <c r="X64" s="9">
        <v>0.49869999999999998</v>
      </c>
      <c r="Y64" s="9">
        <f t="shared" si="4"/>
        <v>0.73196048098660305</v>
      </c>
      <c r="Z64" s="9">
        <f t="shared" si="5"/>
        <v>70</v>
      </c>
      <c r="AA64" s="8">
        <f t="shared" si="6"/>
        <v>60</v>
      </c>
      <c r="AB64" s="8" t="b">
        <f t="shared" si="7"/>
        <v>0</v>
      </c>
      <c r="AC64" s="25" t="str">
        <f t="shared" si="28"/>
        <v>NO</v>
      </c>
      <c r="AD64" s="21" t="str">
        <f t="shared" si="9"/>
        <v>NO</v>
      </c>
      <c r="AE64" s="8" t="str">
        <f t="shared" si="10"/>
        <v>VERY FINE</v>
      </c>
      <c r="AF64" s="8">
        <f t="shared" si="11"/>
        <v>1</v>
      </c>
      <c r="AG64" s="8">
        <f t="shared" si="12"/>
        <v>1</v>
      </c>
      <c r="AH64" s="8">
        <f t="shared" si="13"/>
        <v>2</v>
      </c>
      <c r="AI64" s="25">
        <f t="shared" si="29"/>
        <v>53</v>
      </c>
      <c r="AJ64" s="25">
        <f t="shared" si="30"/>
        <v>176</v>
      </c>
      <c r="AK64" s="25">
        <f t="shared" si="31"/>
        <v>249</v>
      </c>
      <c r="AL64" s="25">
        <f t="shared" si="32"/>
        <v>28.6</v>
      </c>
      <c r="AM64" s="21">
        <f t="shared" si="18"/>
        <v>53</v>
      </c>
      <c r="AN64" s="21">
        <f t="shared" si="19"/>
        <v>176</v>
      </c>
      <c r="AO64" s="21">
        <f t="shared" si="20"/>
        <v>249</v>
      </c>
      <c r="AP64" s="21">
        <f t="shared" si="21"/>
        <v>28.6</v>
      </c>
      <c r="AQ64" s="24">
        <f t="shared" si="33"/>
        <v>-0.84615384615384615</v>
      </c>
      <c r="AR64" s="24">
        <f t="shared" si="34"/>
        <v>-1</v>
      </c>
      <c r="AS64" s="24">
        <f t="shared" si="35"/>
        <v>0</v>
      </c>
      <c r="AT64" s="24">
        <f t="shared" si="36"/>
        <v>1</v>
      </c>
      <c r="AU64" s="9">
        <v>17</v>
      </c>
      <c r="AV64" s="9">
        <v>13</v>
      </c>
      <c r="AW64" s="9">
        <v>150</v>
      </c>
      <c r="AX64" s="9">
        <v>30</v>
      </c>
      <c r="AY64" s="9">
        <v>60</v>
      </c>
      <c r="AZ64" s="9">
        <v>30</v>
      </c>
      <c r="BA64" s="9">
        <v>45</v>
      </c>
      <c r="BB64" s="9">
        <v>45</v>
      </c>
      <c r="BC64" s="13">
        <v>82.848660331000005</v>
      </c>
      <c r="BD64" s="9">
        <v>9.8470925900000008</v>
      </c>
      <c r="BE64" s="9">
        <v>-24.893109809999999</v>
      </c>
      <c r="BF64" s="9">
        <v>2.0624830852999998</v>
      </c>
      <c r="BG64" s="9">
        <v>-42.54191849</v>
      </c>
      <c r="BH64" s="9">
        <v>-5.9810071469999997</v>
      </c>
      <c r="BI64" s="9">
        <v>3.2890939418</v>
      </c>
      <c r="BJ64" s="9">
        <v>-5.9645835000000001E-2</v>
      </c>
      <c r="BK64" s="9">
        <v>-3.6189820880000001</v>
      </c>
      <c r="BL64" s="9">
        <v>16.889645830999999</v>
      </c>
      <c r="BM64" s="9">
        <v>-7.7539374990000001</v>
      </c>
      <c r="BN64" s="9">
        <v>-7.5746782230000003</v>
      </c>
      <c r="BO64" s="9">
        <v>3.0292081080000002</v>
      </c>
      <c r="BP64" s="9">
        <v>0.23637475799999999</v>
      </c>
      <c r="BQ64" s="9">
        <v>16.876541422999999</v>
      </c>
      <c r="BR64" s="13">
        <v>208.43403287000001</v>
      </c>
      <c r="BS64" s="9">
        <v>30.961425935000001</v>
      </c>
      <c r="BT64" s="9">
        <v>-57.697165130000002</v>
      </c>
      <c r="BU64" s="9">
        <v>6.0939372790000004</v>
      </c>
      <c r="BV64" s="9">
        <v>-93.133010709999994</v>
      </c>
      <c r="BW64" s="9">
        <v>-16.711410489999999</v>
      </c>
      <c r="BX64" s="9">
        <v>9.1006634914000006</v>
      </c>
      <c r="BY64" s="9">
        <v>-0.34900000199999998</v>
      </c>
      <c r="BZ64" s="9">
        <v>-13.478376559999999</v>
      </c>
      <c r="CA64" s="9">
        <v>33.788249997999998</v>
      </c>
      <c r="CB64" s="9">
        <v>-18.142166660000001</v>
      </c>
      <c r="CC64" s="9">
        <v>-20.366259800000002</v>
      </c>
      <c r="CD64" s="9">
        <v>10.175744796</v>
      </c>
      <c r="CE64" s="9">
        <v>-1.9590885039999999</v>
      </c>
      <c r="CF64" s="9">
        <v>35.384744845999997</v>
      </c>
      <c r="CG64" s="13">
        <v>368.04124037000003</v>
      </c>
      <c r="CH64" s="9">
        <v>82.723611133000006</v>
      </c>
      <c r="CI64" s="9">
        <v>-106.52659939999999</v>
      </c>
      <c r="CJ64" s="9">
        <v>17.959243762</v>
      </c>
      <c r="CK64" s="9">
        <v>-189.71599670000001</v>
      </c>
      <c r="CL64" s="9">
        <v>-30.697729930000001</v>
      </c>
      <c r="CM64" s="9">
        <v>21.624592331999999</v>
      </c>
      <c r="CN64" s="9">
        <v>-8.8621875190000008</v>
      </c>
      <c r="CO64" s="9">
        <v>-48.861389950000003</v>
      </c>
      <c r="CP64" s="9">
        <v>60.522979180999997</v>
      </c>
      <c r="CQ64" s="9">
        <v>-41.84106251</v>
      </c>
      <c r="CR64" s="9">
        <v>-38.302843969999998</v>
      </c>
      <c r="CS64" s="9">
        <v>27.128274974</v>
      </c>
      <c r="CT64" s="9">
        <v>-5.021058376</v>
      </c>
      <c r="CU64" s="9">
        <v>79.432774973999997</v>
      </c>
      <c r="CV64" s="13">
        <v>14.305937127</v>
      </c>
      <c r="CW64" s="9">
        <v>-3.8233221660000001</v>
      </c>
      <c r="CX64" s="9">
        <v>6.3481208564999996</v>
      </c>
      <c r="CY64" s="9">
        <v>1.2594098713999999</v>
      </c>
      <c r="CZ64" s="9">
        <v>12.849533836000001</v>
      </c>
      <c r="DA64" s="9">
        <v>-1.096792416</v>
      </c>
      <c r="DB64" s="9">
        <v>2.9361681000000001E-2</v>
      </c>
      <c r="DC64" s="9">
        <v>-0.24463806299999999</v>
      </c>
      <c r="DD64" s="9">
        <v>-3.090121511</v>
      </c>
      <c r="DE64" s="9">
        <v>2.2643513539</v>
      </c>
      <c r="DF64" s="9">
        <v>2.3896116456000001</v>
      </c>
      <c r="DG64" s="9">
        <v>3.302282473</v>
      </c>
      <c r="DH64" s="9">
        <v>0.32077736600000001</v>
      </c>
      <c r="DI64" s="9">
        <v>-0.35791763399999998</v>
      </c>
      <c r="DJ64" s="9">
        <v>2.4260085309999999</v>
      </c>
    </row>
    <row r="65" spans="1:114" x14ac:dyDescent="0.15">
      <c r="A65" s="9" t="e">
        <f t="array" ref="A65">SMALL(IF($AB$1:$AB$900=$D$7,ROW($AB$1:$AB$900)),ROW(46:46))</f>
        <v>#NUM!</v>
      </c>
      <c r="B65" s="9" t="str">
        <f t="array" ref="B65">IF(ISERROR(INDEX($S$2:$S$900,A65-1)),"",INDEX($S$2:$S$900,A65-1))</f>
        <v/>
      </c>
      <c r="C65" s="9" t="str">
        <f t="array" ref="C65">IF(ISERROR(INDEX($U$2:$U$900,A65-1)),"",INDEX($U$2:$U$900,A65-1))</f>
        <v/>
      </c>
      <c r="D65" s="9" t="str">
        <f t="array" ref="D65">IF(ISERROR(INDEX($V$2:$V$900,A65-1)),"",INDEX($V$2:$V$900,A65-1))</f>
        <v/>
      </c>
      <c r="E65" s="9" t="str">
        <f t="array" ref="E65">IF(ISERROR(INDEX($Z$2:$Z$900,A65-1)),"",INDEX($Z$2:$Z$900,A65-1))</f>
        <v/>
      </c>
      <c r="F65" s="9" t="str">
        <f t="array" ref="F65">IF(ISERROR(INDEX($Y$2:$Y$900,A65-1)),"",INDEX($Y$2:$Y$900,A65-1))</f>
        <v/>
      </c>
      <c r="G65" s="9" t="str">
        <f t="array" ref="G65">IF(ISERROR(INDEX($AI$2:$AI$900,A65-1)),"",INDEX($AI$2:$AI$900,A65-1))</f>
        <v/>
      </c>
      <c r="H65" s="9" t="str">
        <f t="array" ref="H65">IF(ISERROR(INDEX($AJ$2:$AJ$900,A65-1)),"",INDEX($AJ$2:$AJ$900,A65-1))</f>
        <v/>
      </c>
      <c r="I65" s="9" t="str">
        <f t="array" ref="I65">IF(ISERROR(INDEX($AK$2:$AK$900,A65-1)),"",INDEX($AK$2:$AK$900,A65-1))</f>
        <v/>
      </c>
      <c r="J65" s="9" t="str">
        <f t="array" ref="J65">IF(ISERROR(INDEX($AL$2:$AL$900,A65-1)),"",INDEX($AL$2:$AL$900,A65-1))</f>
        <v/>
      </c>
      <c r="K65" s="9" t="str">
        <f t="array" ref="K65">IF(ISERROR(INDEX($AE$2:$AE$900,A65-1)),"",INDEX($AE$2:$AE$900,A65-1))</f>
        <v/>
      </c>
      <c r="L65" s="9" t="str">
        <f t="shared" si="24"/>
        <v xml:space="preserve"> </v>
      </c>
      <c r="Q65" s="9"/>
      <c r="R65" s="9"/>
      <c r="S65" s="9" t="s">
        <v>34</v>
      </c>
      <c r="T65" s="9" t="s">
        <v>92</v>
      </c>
      <c r="U65" s="9">
        <v>8</v>
      </c>
      <c r="V65" s="2">
        <v>0</v>
      </c>
      <c r="W65" s="9">
        <v>0.124635</v>
      </c>
      <c r="X65" s="9">
        <v>0.50334000000000001</v>
      </c>
      <c r="Y65" s="9">
        <f t="shared" si="4"/>
        <v>0.97871144821657308</v>
      </c>
      <c r="Z65" s="9">
        <f t="shared" si="5"/>
        <v>53</v>
      </c>
      <c r="AA65" s="8">
        <f t="shared" si="6"/>
        <v>60</v>
      </c>
      <c r="AB65" s="8" t="b">
        <f t="shared" si="7"/>
        <v>0</v>
      </c>
      <c r="AC65" s="25" t="str">
        <f t="shared" si="28"/>
        <v>NO</v>
      </c>
      <c r="AD65" s="21" t="str">
        <f t="shared" si="9"/>
        <v>YES</v>
      </c>
      <c r="AE65" s="8" t="str">
        <f t="shared" si="10"/>
        <v>MEDIUM</v>
      </c>
      <c r="AF65" s="8">
        <f t="shared" si="11"/>
        <v>3</v>
      </c>
      <c r="AG65" s="8">
        <f t="shared" si="12"/>
        <v>4</v>
      </c>
      <c r="AH65" s="8">
        <f t="shared" si="13"/>
        <v>3</v>
      </c>
      <c r="AI65" s="25">
        <f t="shared" si="29"/>
        <v>170</v>
      </c>
      <c r="AJ65" s="25">
        <f t="shared" si="30"/>
        <v>353</v>
      </c>
      <c r="AK65" s="25">
        <f t="shared" si="31"/>
        <v>701</v>
      </c>
      <c r="AL65" s="25">
        <f t="shared" si="32"/>
        <v>1.5</v>
      </c>
      <c r="AM65" s="21">
        <f t="shared" si="18"/>
        <v>170</v>
      </c>
      <c r="AN65" s="21">
        <f t="shared" si="19"/>
        <v>353</v>
      </c>
      <c r="AO65" s="21">
        <f t="shared" si="20"/>
        <v>701</v>
      </c>
      <c r="AP65" s="21">
        <f t="shared" si="21"/>
        <v>1.5</v>
      </c>
      <c r="AQ65" s="24">
        <f t="shared" si="33"/>
        <v>-0.69230769230769229</v>
      </c>
      <c r="AR65" s="24">
        <f t="shared" si="34"/>
        <v>-1</v>
      </c>
      <c r="AS65" s="24">
        <f t="shared" si="35"/>
        <v>0</v>
      </c>
      <c r="AT65" s="24">
        <f t="shared" si="36"/>
        <v>-1</v>
      </c>
      <c r="AU65" s="9">
        <v>17</v>
      </c>
      <c r="AV65" s="9">
        <v>13</v>
      </c>
      <c r="AW65" s="9">
        <v>150</v>
      </c>
      <c r="AX65" s="9">
        <v>30</v>
      </c>
      <c r="AY65" s="9">
        <v>60</v>
      </c>
      <c r="AZ65" s="9">
        <v>30</v>
      </c>
      <c r="BA65" s="9">
        <v>45</v>
      </c>
      <c r="BB65" s="9">
        <v>45</v>
      </c>
      <c r="BC65" s="13">
        <v>82.848660331000005</v>
      </c>
      <c r="BD65" s="9">
        <v>9.8470925900000008</v>
      </c>
      <c r="BE65" s="9">
        <v>-24.893109809999999</v>
      </c>
      <c r="BF65" s="9">
        <v>2.0624830852999998</v>
      </c>
      <c r="BG65" s="9">
        <v>-42.54191849</v>
      </c>
      <c r="BH65" s="9">
        <v>-5.9810071469999997</v>
      </c>
      <c r="BI65" s="9">
        <v>3.2890939418</v>
      </c>
      <c r="BJ65" s="9">
        <v>-5.9645835000000001E-2</v>
      </c>
      <c r="BK65" s="9">
        <v>-3.6189820880000001</v>
      </c>
      <c r="BL65" s="9">
        <v>16.889645830999999</v>
      </c>
      <c r="BM65" s="9">
        <v>-7.7539374990000001</v>
      </c>
      <c r="BN65" s="9">
        <v>-7.5746782230000003</v>
      </c>
      <c r="BO65" s="9">
        <v>3.0292081080000002</v>
      </c>
      <c r="BP65" s="9">
        <v>0.23637475799999999</v>
      </c>
      <c r="BQ65" s="9">
        <v>16.876541422999999</v>
      </c>
      <c r="BR65" s="13">
        <v>208.43403287000001</v>
      </c>
      <c r="BS65" s="9">
        <v>30.961425935000001</v>
      </c>
      <c r="BT65" s="9">
        <v>-57.697165130000002</v>
      </c>
      <c r="BU65" s="9">
        <v>6.0939372790000004</v>
      </c>
      <c r="BV65" s="9">
        <v>-93.133010709999994</v>
      </c>
      <c r="BW65" s="9">
        <v>-16.711410489999999</v>
      </c>
      <c r="BX65" s="9">
        <v>9.1006634914000006</v>
      </c>
      <c r="BY65" s="9">
        <v>-0.34900000199999998</v>
      </c>
      <c r="BZ65" s="9">
        <v>-13.478376559999999</v>
      </c>
      <c r="CA65" s="9">
        <v>33.788249997999998</v>
      </c>
      <c r="CB65" s="9">
        <v>-18.142166660000001</v>
      </c>
      <c r="CC65" s="9">
        <v>-20.366259800000002</v>
      </c>
      <c r="CD65" s="9">
        <v>10.175744796</v>
      </c>
      <c r="CE65" s="9">
        <v>-1.9590885039999999</v>
      </c>
      <c r="CF65" s="9">
        <v>35.384744845999997</v>
      </c>
      <c r="CG65" s="13">
        <v>368.04124037000003</v>
      </c>
      <c r="CH65" s="9">
        <v>82.723611133000006</v>
      </c>
      <c r="CI65" s="9">
        <v>-106.52659939999999</v>
      </c>
      <c r="CJ65" s="9">
        <v>17.959243762</v>
      </c>
      <c r="CK65" s="9">
        <v>-189.71599670000001</v>
      </c>
      <c r="CL65" s="9">
        <v>-30.697729930000001</v>
      </c>
      <c r="CM65" s="9">
        <v>21.624592331999999</v>
      </c>
      <c r="CN65" s="9">
        <v>-8.8621875190000008</v>
      </c>
      <c r="CO65" s="9">
        <v>-48.861389950000003</v>
      </c>
      <c r="CP65" s="9">
        <v>60.522979180999997</v>
      </c>
      <c r="CQ65" s="9">
        <v>-41.84106251</v>
      </c>
      <c r="CR65" s="9">
        <v>-38.302843969999998</v>
      </c>
      <c r="CS65" s="9">
        <v>27.128274974</v>
      </c>
      <c r="CT65" s="9">
        <v>-5.021058376</v>
      </c>
      <c r="CU65" s="9">
        <v>79.432774973999997</v>
      </c>
      <c r="CV65" s="13">
        <v>14.305937127</v>
      </c>
      <c r="CW65" s="9">
        <v>-3.8233221660000001</v>
      </c>
      <c r="CX65" s="9">
        <v>6.3481208564999996</v>
      </c>
      <c r="CY65" s="9">
        <v>1.2594098713999999</v>
      </c>
      <c r="CZ65" s="9">
        <v>12.849533836000001</v>
      </c>
      <c r="DA65" s="9">
        <v>-1.096792416</v>
      </c>
      <c r="DB65" s="9">
        <v>2.9361681000000001E-2</v>
      </c>
      <c r="DC65" s="9">
        <v>-0.24463806299999999</v>
      </c>
      <c r="DD65" s="9">
        <v>-3.090121511</v>
      </c>
      <c r="DE65" s="9">
        <v>2.2643513539</v>
      </c>
      <c r="DF65" s="9">
        <v>2.3896116456000001</v>
      </c>
      <c r="DG65" s="9">
        <v>3.302282473</v>
      </c>
      <c r="DH65" s="9">
        <v>0.32077736600000001</v>
      </c>
      <c r="DI65" s="9">
        <v>-0.35791763399999998</v>
      </c>
      <c r="DJ65" s="9">
        <v>2.4260085309999999</v>
      </c>
    </row>
    <row r="66" spans="1:114" x14ac:dyDescent="0.15">
      <c r="A66" s="9" t="e">
        <f t="array" ref="A66">SMALL(IF($AB$1:$AB$900=$D$7,ROW($AB$1:$AB$900)),ROW(47:47))</f>
        <v>#NUM!</v>
      </c>
      <c r="B66" s="9" t="str">
        <f t="array" ref="B66">IF(ISERROR(INDEX($S$2:$S$900,A66-1)),"",INDEX($S$2:$S$900,A66-1))</f>
        <v/>
      </c>
      <c r="C66" s="9" t="str">
        <f t="array" ref="C66">IF(ISERROR(INDEX($U$2:$U$900,A66-1)),"",INDEX($U$2:$U$900,A66-1))</f>
        <v/>
      </c>
      <c r="D66" s="9" t="str">
        <f t="array" ref="D66">IF(ISERROR(INDEX($V$2:$V$900,A66-1)),"",INDEX($V$2:$V$900,A66-1))</f>
        <v/>
      </c>
      <c r="E66" s="9" t="str">
        <f t="array" ref="E66">IF(ISERROR(INDEX($Z$2:$Z$900,A66-1)),"",INDEX($Z$2:$Z$900,A66-1))</f>
        <v/>
      </c>
      <c r="F66" s="9" t="str">
        <f t="array" ref="F66">IF(ISERROR(INDEX($Y$2:$Y$900,A66-1)),"",INDEX($Y$2:$Y$900,A66-1))</f>
        <v/>
      </c>
      <c r="G66" s="9" t="str">
        <f t="array" ref="G66">IF(ISERROR(INDEX($AI$2:$AI$900,A66-1)),"",INDEX($AI$2:$AI$900,A66-1))</f>
        <v/>
      </c>
      <c r="H66" s="9" t="str">
        <f t="array" ref="H66">IF(ISERROR(INDEX($AJ$2:$AJ$900,A66-1)),"",INDEX($AJ$2:$AJ$900,A66-1))</f>
        <v/>
      </c>
      <c r="I66" s="9" t="str">
        <f t="array" ref="I66">IF(ISERROR(INDEX($AK$2:$AK$900,A66-1)),"",INDEX($AK$2:$AK$900,A66-1))</f>
        <v/>
      </c>
      <c r="J66" s="9" t="str">
        <f t="array" ref="J66">IF(ISERROR(INDEX($AL$2:$AL$900,A66-1)),"",INDEX($AL$2:$AL$900,A66-1))</f>
        <v/>
      </c>
      <c r="K66" s="9" t="str">
        <f t="array" ref="K66">IF(ISERROR(INDEX($AE$2:$AE$900,A66-1)),"",INDEX($AE$2:$AE$900,A66-1))</f>
        <v/>
      </c>
      <c r="L66" s="9" t="str">
        <f t="shared" si="24"/>
        <v xml:space="preserve"> </v>
      </c>
      <c r="Q66" s="9"/>
      <c r="R66" s="9"/>
      <c r="S66" s="9" t="s">
        <v>34</v>
      </c>
      <c r="T66" s="9" t="s">
        <v>92</v>
      </c>
      <c r="U66" s="9">
        <v>8</v>
      </c>
      <c r="V66" s="2">
        <v>15</v>
      </c>
      <c r="W66" s="9">
        <v>0.124635</v>
      </c>
      <c r="X66" s="9">
        <v>0.50334000000000001</v>
      </c>
      <c r="Y66" s="9">
        <f t="shared" si="4"/>
        <v>0.97871144821657308</v>
      </c>
      <c r="Z66" s="9">
        <f t="shared" si="5"/>
        <v>53</v>
      </c>
      <c r="AA66" s="8">
        <f t="shared" si="6"/>
        <v>60</v>
      </c>
      <c r="AB66" s="8" t="b">
        <f t="shared" ref="AB66:AB129" si="37">AND(AC66="YES",AD66="YES",T66=$B$2)</f>
        <v>0</v>
      </c>
      <c r="AC66" s="25" t="str">
        <f t="shared" si="28"/>
        <v>NO</v>
      </c>
      <c r="AD66" s="21" t="str">
        <f t="shared" si="9"/>
        <v>YES</v>
      </c>
      <c r="AE66" s="8" t="str">
        <f t="shared" si="10"/>
        <v>MEDIUM</v>
      </c>
      <c r="AF66" s="8">
        <f t="shared" si="11"/>
        <v>3</v>
      </c>
      <c r="AG66" s="8">
        <f t="shared" si="12"/>
        <v>3</v>
      </c>
      <c r="AH66" s="8">
        <f t="shared" si="13"/>
        <v>3</v>
      </c>
      <c r="AI66" s="25">
        <f t="shared" si="29"/>
        <v>142</v>
      </c>
      <c r="AJ66" s="25">
        <f t="shared" si="30"/>
        <v>306</v>
      </c>
      <c r="AK66" s="25">
        <f t="shared" si="31"/>
        <v>585</v>
      </c>
      <c r="AL66" s="25">
        <f t="shared" si="32"/>
        <v>4.3999999999999995</v>
      </c>
      <c r="AM66" s="21">
        <f t="shared" si="18"/>
        <v>142</v>
      </c>
      <c r="AN66" s="21">
        <f t="shared" si="19"/>
        <v>306</v>
      </c>
      <c r="AO66" s="21">
        <f t="shared" si="20"/>
        <v>585</v>
      </c>
      <c r="AP66" s="21">
        <f t="shared" si="21"/>
        <v>4.3999999999999995</v>
      </c>
      <c r="AQ66" s="24">
        <f t="shared" si="33"/>
        <v>-0.69230769230769229</v>
      </c>
      <c r="AR66" s="24">
        <f t="shared" si="34"/>
        <v>-1</v>
      </c>
      <c r="AS66" s="24">
        <f t="shared" si="35"/>
        <v>0</v>
      </c>
      <c r="AT66" s="24">
        <f t="shared" si="36"/>
        <v>-0.66666666666666663</v>
      </c>
      <c r="AU66" s="9">
        <v>17</v>
      </c>
      <c r="AV66" s="9">
        <v>13</v>
      </c>
      <c r="AW66" s="9">
        <v>150</v>
      </c>
      <c r="AX66" s="9">
        <v>30</v>
      </c>
      <c r="AY66" s="9">
        <v>60</v>
      </c>
      <c r="AZ66" s="9">
        <v>30</v>
      </c>
      <c r="BA66" s="9">
        <v>45</v>
      </c>
      <c r="BB66" s="9">
        <v>45</v>
      </c>
      <c r="BC66" s="13">
        <v>82.848660331000005</v>
      </c>
      <c r="BD66" s="9">
        <v>9.8470925900000008</v>
      </c>
      <c r="BE66" s="9">
        <v>-24.893109809999999</v>
      </c>
      <c r="BF66" s="9">
        <v>2.0624830852999998</v>
      </c>
      <c r="BG66" s="9">
        <v>-42.54191849</v>
      </c>
      <c r="BH66" s="9">
        <v>-5.9810071469999997</v>
      </c>
      <c r="BI66" s="9">
        <v>3.2890939418</v>
      </c>
      <c r="BJ66" s="9">
        <v>-5.9645835000000001E-2</v>
      </c>
      <c r="BK66" s="9">
        <v>-3.6189820880000001</v>
      </c>
      <c r="BL66" s="9">
        <v>16.889645830999999</v>
      </c>
      <c r="BM66" s="9">
        <v>-7.7539374990000001</v>
      </c>
      <c r="BN66" s="9">
        <v>-7.5746782230000003</v>
      </c>
      <c r="BO66" s="9">
        <v>3.0292081080000002</v>
      </c>
      <c r="BP66" s="9">
        <v>0.23637475799999999</v>
      </c>
      <c r="BQ66" s="9">
        <v>16.876541422999999</v>
      </c>
      <c r="BR66" s="13">
        <v>208.43403287000001</v>
      </c>
      <c r="BS66" s="9">
        <v>30.961425935000001</v>
      </c>
      <c r="BT66" s="9">
        <v>-57.697165130000002</v>
      </c>
      <c r="BU66" s="9">
        <v>6.0939372790000004</v>
      </c>
      <c r="BV66" s="9">
        <v>-93.133010709999994</v>
      </c>
      <c r="BW66" s="9">
        <v>-16.711410489999999</v>
      </c>
      <c r="BX66" s="9">
        <v>9.1006634914000006</v>
      </c>
      <c r="BY66" s="9">
        <v>-0.34900000199999998</v>
      </c>
      <c r="BZ66" s="9">
        <v>-13.478376559999999</v>
      </c>
      <c r="CA66" s="9">
        <v>33.788249997999998</v>
      </c>
      <c r="CB66" s="9">
        <v>-18.142166660000001</v>
      </c>
      <c r="CC66" s="9">
        <v>-20.366259800000002</v>
      </c>
      <c r="CD66" s="9">
        <v>10.175744796</v>
      </c>
      <c r="CE66" s="9">
        <v>-1.9590885039999999</v>
      </c>
      <c r="CF66" s="9">
        <v>35.384744845999997</v>
      </c>
      <c r="CG66" s="13">
        <v>368.04124037000003</v>
      </c>
      <c r="CH66" s="9">
        <v>82.723611133000006</v>
      </c>
      <c r="CI66" s="9">
        <v>-106.52659939999999</v>
      </c>
      <c r="CJ66" s="9">
        <v>17.959243762</v>
      </c>
      <c r="CK66" s="9">
        <v>-189.71599670000001</v>
      </c>
      <c r="CL66" s="9">
        <v>-30.697729930000001</v>
      </c>
      <c r="CM66" s="9">
        <v>21.624592331999999</v>
      </c>
      <c r="CN66" s="9">
        <v>-8.8621875190000008</v>
      </c>
      <c r="CO66" s="9">
        <v>-48.861389950000003</v>
      </c>
      <c r="CP66" s="9">
        <v>60.522979180999997</v>
      </c>
      <c r="CQ66" s="9">
        <v>-41.84106251</v>
      </c>
      <c r="CR66" s="9">
        <v>-38.302843969999998</v>
      </c>
      <c r="CS66" s="9">
        <v>27.128274974</v>
      </c>
      <c r="CT66" s="9">
        <v>-5.021058376</v>
      </c>
      <c r="CU66" s="9">
        <v>79.432774973999997</v>
      </c>
      <c r="CV66" s="13">
        <v>14.305937127</v>
      </c>
      <c r="CW66" s="9">
        <v>-3.8233221660000001</v>
      </c>
      <c r="CX66" s="9">
        <v>6.3481208564999996</v>
      </c>
      <c r="CY66" s="9">
        <v>1.2594098713999999</v>
      </c>
      <c r="CZ66" s="9">
        <v>12.849533836000001</v>
      </c>
      <c r="DA66" s="9">
        <v>-1.096792416</v>
      </c>
      <c r="DB66" s="9">
        <v>2.9361681000000001E-2</v>
      </c>
      <c r="DC66" s="9">
        <v>-0.24463806299999999</v>
      </c>
      <c r="DD66" s="9">
        <v>-3.090121511</v>
      </c>
      <c r="DE66" s="9">
        <v>2.2643513539</v>
      </c>
      <c r="DF66" s="9">
        <v>2.3896116456000001</v>
      </c>
      <c r="DG66" s="9">
        <v>3.302282473</v>
      </c>
      <c r="DH66" s="9">
        <v>0.32077736600000001</v>
      </c>
      <c r="DI66" s="9">
        <v>-0.35791763399999998</v>
      </c>
      <c r="DJ66" s="9">
        <v>2.4260085309999999</v>
      </c>
    </row>
    <row r="67" spans="1:114" x14ac:dyDescent="0.15">
      <c r="A67" s="9" t="e">
        <f t="array" ref="A67">SMALL(IF($AB$1:$AB$900=$D$7,ROW($AB$1:$AB$900)),ROW(48:48))</f>
        <v>#NUM!</v>
      </c>
      <c r="B67" s="9" t="str">
        <f t="array" ref="B67">IF(ISERROR(INDEX($S$2:$S$900,A67-1)),"",INDEX($S$2:$S$900,A67-1))</f>
        <v/>
      </c>
      <c r="C67" s="9" t="str">
        <f t="array" ref="C67">IF(ISERROR(INDEX($U$2:$U$900,A67-1)),"",INDEX($U$2:$U$900,A67-1))</f>
        <v/>
      </c>
      <c r="D67" s="9" t="str">
        <f t="array" ref="D67">IF(ISERROR(INDEX($V$2:$V$900,A67-1)),"",INDEX($V$2:$V$900,A67-1))</f>
        <v/>
      </c>
      <c r="E67" s="9" t="str">
        <f t="array" ref="E67">IF(ISERROR(INDEX($Z$2:$Z$900,A67-1)),"",INDEX($Z$2:$Z$900,A67-1))</f>
        <v/>
      </c>
      <c r="F67" s="9" t="str">
        <f t="array" ref="F67">IF(ISERROR(INDEX($Y$2:$Y$900,A67-1)),"",INDEX($Y$2:$Y$900,A67-1))</f>
        <v/>
      </c>
      <c r="G67" s="9" t="str">
        <f t="array" ref="G67">IF(ISERROR(INDEX($AI$2:$AI$900,A67-1)),"",INDEX($AI$2:$AI$900,A67-1))</f>
        <v/>
      </c>
      <c r="H67" s="9" t="str">
        <f t="array" ref="H67">IF(ISERROR(INDEX($AJ$2:$AJ$900,A67-1)),"",INDEX($AJ$2:$AJ$900,A67-1))</f>
        <v/>
      </c>
      <c r="I67" s="9" t="str">
        <f t="array" ref="I67">IF(ISERROR(INDEX($AK$2:$AK$900,A67-1)),"",INDEX($AK$2:$AK$900,A67-1))</f>
        <v/>
      </c>
      <c r="J67" s="9" t="str">
        <f t="array" ref="J67">IF(ISERROR(INDEX($AL$2:$AL$900,A67-1)),"",INDEX($AL$2:$AL$900,A67-1))</f>
        <v/>
      </c>
      <c r="K67" s="9" t="str">
        <f t="array" ref="K67">IF(ISERROR(INDEX($AE$2:$AE$900,A67-1)),"",INDEX($AE$2:$AE$900,A67-1))</f>
        <v/>
      </c>
      <c r="L67" s="9" t="str">
        <f t="shared" si="24"/>
        <v xml:space="preserve"> </v>
      </c>
      <c r="Q67" s="9"/>
      <c r="R67" s="9"/>
      <c r="S67" s="9" t="s">
        <v>34</v>
      </c>
      <c r="T67" s="9" t="s">
        <v>92</v>
      </c>
      <c r="U67" s="9">
        <v>8</v>
      </c>
      <c r="V67" s="2">
        <v>30</v>
      </c>
      <c r="W67" s="9">
        <v>0.124635</v>
      </c>
      <c r="X67" s="9">
        <v>0.50334000000000001</v>
      </c>
      <c r="Y67" s="9">
        <f t="shared" ref="Y67:Y130" si="38">W67*AA67^X67</f>
        <v>0.97871144821657308</v>
      </c>
      <c r="Z67" s="9">
        <f t="shared" ref="Z67:Z130" si="39">ROUNDUP($E$3/Y67,0)</f>
        <v>53</v>
      </c>
      <c r="AA67" s="8">
        <f t="shared" ref="AA67:AA130" si="40">$E$10</f>
        <v>60</v>
      </c>
      <c r="AB67" s="8" t="b">
        <f t="shared" si="37"/>
        <v>0</v>
      </c>
      <c r="AC67" s="25" t="str">
        <f t="shared" si="28"/>
        <v>NO</v>
      </c>
      <c r="AD67" s="21" t="str">
        <f t="shared" ref="AD67:AD130" si="41">IF(AND(Z67&lt;$B$14,Z67&gt;$B$13),"YES","NO")</f>
        <v>YES</v>
      </c>
      <c r="AE67" s="8" t="str">
        <f t="shared" ref="AE67:AE130" si="42">CHOOSE(MIN(AG67:AH67),"VERY FINE","FINE","MEDIUM","COARSE","VERY COARSE","EXT. COARSE","ULT. COARSE")</f>
        <v>MEDIUM</v>
      </c>
      <c r="AF67" s="8">
        <f t="shared" ref="AF67:AF130" si="43">IF(AE67="ULT. COARSE",7,IF(AE67="EXT. COARSE",6,IF(AE67="VERY COARSE",5,IF(AE67="COARSE",4,IF(AE67="MEDIUM",3,IF(AE67="FINE",2,IF(AE67="VERY FINE",1)))))))</f>
        <v>3</v>
      </c>
      <c r="AG67" s="8">
        <f t="shared" ref="AG67:AG130" si="44">IF(AI67&gt;=$M$4,7,IF(AI67&gt;=$L$4,6,IF(AI67&gt;=$K$4,5,IF(AI67&gt;=$J$4,4,IF(AI67&gt;=$I$4,3,IF(AI67&gt;=$H$4,2,IF(AI67&gt;=0,1)))))))</f>
        <v>3</v>
      </c>
      <c r="AH67" s="8">
        <f t="shared" ref="AH67:AH130" si="45">IF(AJ67&gt;=$M$5,7,IF(AJ67&gt;=$L$5,6,IF(AJ67&gt;=$K$5,5,IF(AJ67&gt;=$J$5,4,IF(AJ67&gt;=$I$5,3,IF(AJ67&gt;=$H$5,2,IF(AJ67&gt;=0,1)))))))</f>
        <v>3</v>
      </c>
      <c r="AI67" s="25">
        <f t="shared" si="29"/>
        <v>118</v>
      </c>
      <c r="AJ67" s="25">
        <f t="shared" si="30"/>
        <v>266</v>
      </c>
      <c r="AK67" s="25">
        <f t="shared" si="31"/>
        <v>486</v>
      </c>
      <c r="AL67" s="25">
        <f t="shared" si="32"/>
        <v>7.8</v>
      </c>
      <c r="AM67" s="21">
        <f t="shared" ref="AM67:AM130" si="46">ROUNDUP(BC67+$AQ67*BD67+$AR67*BE67+BF67*$AS67+BG67*$AT67+BH67*$AQ67*$AR67+BI67*$AQ67*$AS67+BJ67*$AR67*$AS67+BK67*$AQ67*$AT67+BL67*$AR67*$AT67+BM67*$AS67*$AT67+BN67*$AQ67*$AQ67+BO67*$AR67*$AR67+BP67*$AS67*$AS67+BQ67*$AT67*$AT67,0)</f>
        <v>118</v>
      </c>
      <c r="AN67" s="21">
        <f t="shared" ref="AN67:AN130" si="47">ROUNDUP(BR67+$AQ67*BS67+$AR67*BT67+BU67*$AS67+BV67*$AT67+BW67*$AQ67*$AR67+BX67*$AQ67*$AS67+BY67*$AR67*$AS67+BZ67*$AQ67*$AT67+CA67*$AS67*$AT67+CB67*$AS67*$AT67+CC67*$AQ67*$AQ67+CD67*$AR67*$AR67+CE67*$AS67*$AS67+CF67*$AT67*$AT67,0)</f>
        <v>266</v>
      </c>
      <c r="AO67" s="21">
        <f t="shared" ref="AO67:AO130" si="48">ROUNDUP(CG67+$AQ67*CH67+$AR67*CI67+CJ67*$AS67+CK67*$AT67+CL67*$AQ67*$AR67+CM67*$AQ67*$AS67+CN67*$AR67*$AS67+CO67*$AQ67*$AT67+CP67*$AR67*$AT67+CQ67*$AS67*$AT67+CR67*$AQ67*$AQ67+CS67*$AR67*$AR67+CT67*$AS67*$AS67+CU67*$AT67*$AT67,0)</f>
        <v>486</v>
      </c>
      <c r="AP67" s="21">
        <f t="shared" ref="AP67:AP130" si="49">ROUNDUP(CV67+$AQ67*CW67+$AR67*CX67+CY67*$AS67+CZ67*$AT67+DA67*$AQ67*$AR67+DB67*$AQ67*$AS67+DC67*$AR67*$AS67+DD67*$AQ67*$AT67+DE67*$AR67*$AT67+DF67*$AS67*$AT67+DG67*$AQ67*$AQ67+DH67*$AR67*$AR67+DI67*$AS67*$AS67+DJ67*$AT67*$AT67,1)</f>
        <v>7.8</v>
      </c>
      <c r="AQ67" s="24">
        <f t="shared" si="33"/>
        <v>-0.69230769230769229</v>
      </c>
      <c r="AR67" s="24">
        <f t="shared" si="34"/>
        <v>-1</v>
      </c>
      <c r="AS67" s="24">
        <f t="shared" si="35"/>
        <v>0</v>
      </c>
      <c r="AT67" s="24">
        <f t="shared" si="36"/>
        <v>-0.33333333333333331</v>
      </c>
      <c r="AU67" s="9">
        <v>17</v>
      </c>
      <c r="AV67" s="9">
        <v>13</v>
      </c>
      <c r="AW67" s="9">
        <v>150</v>
      </c>
      <c r="AX67" s="9">
        <v>30</v>
      </c>
      <c r="AY67" s="9">
        <v>60</v>
      </c>
      <c r="AZ67" s="9">
        <v>30</v>
      </c>
      <c r="BA67" s="9">
        <v>45</v>
      </c>
      <c r="BB67" s="9">
        <v>45</v>
      </c>
      <c r="BC67" s="13">
        <v>82.848660331000005</v>
      </c>
      <c r="BD67" s="9">
        <v>9.8470925900000008</v>
      </c>
      <c r="BE67" s="9">
        <v>-24.893109809999999</v>
      </c>
      <c r="BF67" s="9">
        <v>2.0624830852999998</v>
      </c>
      <c r="BG67" s="9">
        <v>-42.54191849</v>
      </c>
      <c r="BH67" s="9">
        <v>-5.9810071469999997</v>
      </c>
      <c r="BI67" s="9">
        <v>3.2890939418</v>
      </c>
      <c r="BJ67" s="9">
        <v>-5.9645835000000001E-2</v>
      </c>
      <c r="BK67" s="9">
        <v>-3.6189820880000001</v>
      </c>
      <c r="BL67" s="9">
        <v>16.889645830999999</v>
      </c>
      <c r="BM67" s="9">
        <v>-7.7539374990000001</v>
      </c>
      <c r="BN67" s="9">
        <v>-7.5746782230000003</v>
      </c>
      <c r="BO67" s="9">
        <v>3.0292081080000002</v>
      </c>
      <c r="BP67" s="9">
        <v>0.23637475799999999</v>
      </c>
      <c r="BQ67" s="9">
        <v>16.876541422999999</v>
      </c>
      <c r="BR67" s="13">
        <v>208.43403287000001</v>
      </c>
      <c r="BS67" s="9">
        <v>30.961425935000001</v>
      </c>
      <c r="BT67" s="9">
        <v>-57.697165130000002</v>
      </c>
      <c r="BU67" s="9">
        <v>6.0939372790000004</v>
      </c>
      <c r="BV67" s="9">
        <v>-93.133010709999994</v>
      </c>
      <c r="BW67" s="9">
        <v>-16.711410489999999</v>
      </c>
      <c r="BX67" s="9">
        <v>9.1006634914000006</v>
      </c>
      <c r="BY67" s="9">
        <v>-0.34900000199999998</v>
      </c>
      <c r="BZ67" s="9">
        <v>-13.478376559999999</v>
      </c>
      <c r="CA67" s="9">
        <v>33.788249997999998</v>
      </c>
      <c r="CB67" s="9">
        <v>-18.142166660000001</v>
      </c>
      <c r="CC67" s="9">
        <v>-20.366259800000002</v>
      </c>
      <c r="CD67" s="9">
        <v>10.175744796</v>
      </c>
      <c r="CE67" s="9">
        <v>-1.9590885039999999</v>
      </c>
      <c r="CF67" s="9">
        <v>35.384744845999997</v>
      </c>
      <c r="CG67" s="13">
        <v>368.04124037000003</v>
      </c>
      <c r="CH67" s="9">
        <v>82.723611133000006</v>
      </c>
      <c r="CI67" s="9">
        <v>-106.52659939999999</v>
      </c>
      <c r="CJ67" s="9">
        <v>17.959243762</v>
      </c>
      <c r="CK67" s="9">
        <v>-189.71599670000001</v>
      </c>
      <c r="CL67" s="9">
        <v>-30.697729930000001</v>
      </c>
      <c r="CM67" s="9">
        <v>21.624592331999999</v>
      </c>
      <c r="CN67" s="9">
        <v>-8.8621875190000008</v>
      </c>
      <c r="CO67" s="9">
        <v>-48.861389950000003</v>
      </c>
      <c r="CP67" s="9">
        <v>60.522979180999997</v>
      </c>
      <c r="CQ67" s="9">
        <v>-41.84106251</v>
      </c>
      <c r="CR67" s="9">
        <v>-38.302843969999998</v>
      </c>
      <c r="CS67" s="9">
        <v>27.128274974</v>
      </c>
      <c r="CT67" s="9">
        <v>-5.021058376</v>
      </c>
      <c r="CU67" s="9">
        <v>79.432774973999997</v>
      </c>
      <c r="CV67" s="13">
        <v>14.305937127</v>
      </c>
      <c r="CW67" s="9">
        <v>-3.8233221660000001</v>
      </c>
      <c r="CX67" s="9">
        <v>6.3481208564999996</v>
      </c>
      <c r="CY67" s="9">
        <v>1.2594098713999999</v>
      </c>
      <c r="CZ67" s="9">
        <v>12.849533836000001</v>
      </c>
      <c r="DA67" s="9">
        <v>-1.096792416</v>
      </c>
      <c r="DB67" s="9">
        <v>2.9361681000000001E-2</v>
      </c>
      <c r="DC67" s="9">
        <v>-0.24463806299999999</v>
      </c>
      <c r="DD67" s="9">
        <v>-3.090121511</v>
      </c>
      <c r="DE67" s="9">
        <v>2.2643513539</v>
      </c>
      <c r="DF67" s="9">
        <v>2.3896116456000001</v>
      </c>
      <c r="DG67" s="9">
        <v>3.302282473</v>
      </c>
      <c r="DH67" s="9">
        <v>0.32077736600000001</v>
      </c>
      <c r="DI67" s="9">
        <v>-0.35791763399999998</v>
      </c>
      <c r="DJ67" s="9">
        <v>2.4260085309999999</v>
      </c>
    </row>
    <row r="68" spans="1:114" x14ac:dyDescent="0.15">
      <c r="A68" s="9" t="e">
        <f t="array" ref="A68">SMALL(IF($AB$1:$AB$900=$D$7,ROW($AB$1:$AB$900)),ROW(49:49))</f>
        <v>#NUM!</v>
      </c>
      <c r="B68" s="9" t="str">
        <f t="array" ref="B68">IF(ISERROR(INDEX($S$2:$S$900,A68-1)),"",INDEX($S$2:$S$900,A68-1))</f>
        <v/>
      </c>
      <c r="C68" s="9" t="str">
        <f t="array" ref="C68">IF(ISERROR(INDEX($U$2:$U$900,A68-1)),"",INDEX($U$2:$U$900,A68-1))</f>
        <v/>
      </c>
      <c r="D68" s="9" t="str">
        <f t="array" ref="D68">IF(ISERROR(INDEX($V$2:$V$900,A68-1)),"",INDEX($V$2:$V$900,A68-1))</f>
        <v/>
      </c>
      <c r="E68" s="9" t="str">
        <f t="array" ref="E68">IF(ISERROR(INDEX($Z$2:$Z$900,A68-1)),"",INDEX($Z$2:$Z$900,A68-1))</f>
        <v/>
      </c>
      <c r="F68" s="9" t="str">
        <f t="array" ref="F68">IF(ISERROR(INDEX($Y$2:$Y$900,A68-1)),"",INDEX($Y$2:$Y$900,A68-1))</f>
        <v/>
      </c>
      <c r="G68" s="9" t="str">
        <f t="array" ref="G68">IF(ISERROR(INDEX($AI$2:$AI$900,A68-1)),"",INDEX($AI$2:$AI$900,A68-1))</f>
        <v/>
      </c>
      <c r="H68" s="9" t="str">
        <f t="array" ref="H68">IF(ISERROR(INDEX($AJ$2:$AJ$900,A68-1)),"",INDEX($AJ$2:$AJ$900,A68-1))</f>
        <v/>
      </c>
      <c r="I68" s="9" t="str">
        <f t="array" ref="I68">IF(ISERROR(INDEX($AK$2:$AK$900,A68-1)),"",INDEX($AK$2:$AK$900,A68-1))</f>
        <v/>
      </c>
      <c r="J68" s="9" t="str">
        <f t="array" ref="J68">IF(ISERROR(INDEX($AL$2:$AL$900,A68-1)),"",INDEX($AL$2:$AL$900,A68-1))</f>
        <v/>
      </c>
      <c r="K68" s="9" t="str">
        <f t="array" ref="K68">IF(ISERROR(INDEX($AE$2:$AE$900,A68-1)),"",INDEX($AE$2:$AE$900,A68-1))</f>
        <v/>
      </c>
      <c r="L68" s="9" t="str">
        <f t="shared" si="24"/>
        <v xml:space="preserve"> </v>
      </c>
      <c r="Q68" s="9"/>
      <c r="R68" s="9"/>
      <c r="S68" s="9" t="s">
        <v>34</v>
      </c>
      <c r="T68" s="9" t="s">
        <v>92</v>
      </c>
      <c r="U68" s="9">
        <v>8</v>
      </c>
      <c r="V68" s="2">
        <v>45</v>
      </c>
      <c r="W68" s="9">
        <v>0.124635</v>
      </c>
      <c r="X68" s="9">
        <v>0.50334000000000001</v>
      </c>
      <c r="Y68" s="9">
        <f t="shared" si="38"/>
        <v>0.97871144821657308</v>
      </c>
      <c r="Z68" s="9">
        <f t="shared" si="39"/>
        <v>53</v>
      </c>
      <c r="AA68" s="8">
        <f t="shared" si="40"/>
        <v>60</v>
      </c>
      <c r="AB68" s="8" t="b">
        <f t="shared" si="37"/>
        <v>0</v>
      </c>
      <c r="AC68" s="25" t="str">
        <f t="shared" si="28"/>
        <v>NO</v>
      </c>
      <c r="AD68" s="21" t="str">
        <f t="shared" si="41"/>
        <v>YES</v>
      </c>
      <c r="AE68" s="8" t="str">
        <f t="shared" si="42"/>
        <v>FINE</v>
      </c>
      <c r="AF68" s="8">
        <f t="shared" si="43"/>
        <v>2</v>
      </c>
      <c r="AG68" s="8">
        <f t="shared" si="44"/>
        <v>2</v>
      </c>
      <c r="AH68" s="8">
        <f t="shared" si="45"/>
        <v>2</v>
      </c>
      <c r="AI68" s="25">
        <f t="shared" si="29"/>
        <v>97</v>
      </c>
      <c r="AJ68" s="25">
        <f t="shared" si="30"/>
        <v>234</v>
      </c>
      <c r="AK68" s="25">
        <f t="shared" si="31"/>
        <v>405</v>
      </c>
      <c r="AL68" s="25">
        <f t="shared" si="32"/>
        <v>11.799999999999999</v>
      </c>
      <c r="AM68" s="21">
        <f t="shared" si="46"/>
        <v>97</v>
      </c>
      <c r="AN68" s="21">
        <f t="shared" si="47"/>
        <v>234</v>
      </c>
      <c r="AO68" s="21">
        <f t="shared" si="48"/>
        <v>405</v>
      </c>
      <c r="AP68" s="21">
        <f t="shared" si="49"/>
        <v>11.799999999999999</v>
      </c>
      <c r="AQ68" s="24">
        <f t="shared" si="33"/>
        <v>-0.69230769230769229</v>
      </c>
      <c r="AR68" s="24">
        <f t="shared" si="34"/>
        <v>-1</v>
      </c>
      <c r="AS68" s="24">
        <f t="shared" si="35"/>
        <v>0</v>
      </c>
      <c r="AT68" s="24">
        <f t="shared" si="36"/>
        <v>0</v>
      </c>
      <c r="AU68" s="9">
        <v>17</v>
      </c>
      <c r="AV68" s="9">
        <v>13</v>
      </c>
      <c r="AW68" s="9">
        <v>150</v>
      </c>
      <c r="AX68" s="9">
        <v>30</v>
      </c>
      <c r="AY68" s="9">
        <v>60</v>
      </c>
      <c r="AZ68" s="9">
        <v>30</v>
      </c>
      <c r="BA68" s="9">
        <v>45</v>
      </c>
      <c r="BB68" s="9">
        <v>45</v>
      </c>
      <c r="BC68" s="13">
        <v>82.848660331000005</v>
      </c>
      <c r="BD68" s="9">
        <v>9.8470925900000008</v>
      </c>
      <c r="BE68" s="9">
        <v>-24.893109809999999</v>
      </c>
      <c r="BF68" s="9">
        <v>2.0624830852999998</v>
      </c>
      <c r="BG68" s="9">
        <v>-42.54191849</v>
      </c>
      <c r="BH68" s="9">
        <v>-5.9810071469999997</v>
      </c>
      <c r="BI68" s="9">
        <v>3.2890939418</v>
      </c>
      <c r="BJ68" s="9">
        <v>-5.9645835000000001E-2</v>
      </c>
      <c r="BK68" s="9">
        <v>-3.6189820880000001</v>
      </c>
      <c r="BL68" s="9">
        <v>16.889645830999999</v>
      </c>
      <c r="BM68" s="9">
        <v>-7.7539374990000001</v>
      </c>
      <c r="BN68" s="9">
        <v>-7.5746782230000003</v>
      </c>
      <c r="BO68" s="9">
        <v>3.0292081080000002</v>
      </c>
      <c r="BP68" s="9">
        <v>0.23637475799999999</v>
      </c>
      <c r="BQ68" s="9">
        <v>16.876541422999999</v>
      </c>
      <c r="BR68" s="13">
        <v>208.43403287000001</v>
      </c>
      <c r="BS68" s="9">
        <v>30.961425935000001</v>
      </c>
      <c r="BT68" s="9">
        <v>-57.697165130000002</v>
      </c>
      <c r="BU68" s="9">
        <v>6.0939372790000004</v>
      </c>
      <c r="BV68" s="9">
        <v>-93.133010709999994</v>
      </c>
      <c r="BW68" s="9">
        <v>-16.711410489999999</v>
      </c>
      <c r="BX68" s="9">
        <v>9.1006634914000006</v>
      </c>
      <c r="BY68" s="9">
        <v>-0.34900000199999998</v>
      </c>
      <c r="BZ68" s="9">
        <v>-13.478376559999999</v>
      </c>
      <c r="CA68" s="9">
        <v>33.788249997999998</v>
      </c>
      <c r="CB68" s="9">
        <v>-18.142166660000001</v>
      </c>
      <c r="CC68" s="9">
        <v>-20.366259800000002</v>
      </c>
      <c r="CD68" s="9">
        <v>10.175744796</v>
      </c>
      <c r="CE68" s="9">
        <v>-1.9590885039999999</v>
      </c>
      <c r="CF68" s="9">
        <v>35.384744845999997</v>
      </c>
      <c r="CG68" s="13">
        <v>368.04124037000003</v>
      </c>
      <c r="CH68" s="9">
        <v>82.723611133000006</v>
      </c>
      <c r="CI68" s="9">
        <v>-106.52659939999999</v>
      </c>
      <c r="CJ68" s="9">
        <v>17.959243762</v>
      </c>
      <c r="CK68" s="9">
        <v>-189.71599670000001</v>
      </c>
      <c r="CL68" s="9">
        <v>-30.697729930000001</v>
      </c>
      <c r="CM68" s="9">
        <v>21.624592331999999</v>
      </c>
      <c r="CN68" s="9">
        <v>-8.8621875190000008</v>
      </c>
      <c r="CO68" s="9">
        <v>-48.861389950000003</v>
      </c>
      <c r="CP68" s="9">
        <v>60.522979180999997</v>
      </c>
      <c r="CQ68" s="9">
        <v>-41.84106251</v>
      </c>
      <c r="CR68" s="9">
        <v>-38.302843969999998</v>
      </c>
      <c r="CS68" s="9">
        <v>27.128274974</v>
      </c>
      <c r="CT68" s="9">
        <v>-5.021058376</v>
      </c>
      <c r="CU68" s="9">
        <v>79.432774973999997</v>
      </c>
      <c r="CV68" s="13">
        <v>14.305937127</v>
      </c>
      <c r="CW68" s="9">
        <v>-3.8233221660000001</v>
      </c>
      <c r="CX68" s="9">
        <v>6.3481208564999996</v>
      </c>
      <c r="CY68" s="9">
        <v>1.2594098713999999</v>
      </c>
      <c r="CZ68" s="9">
        <v>12.849533836000001</v>
      </c>
      <c r="DA68" s="9">
        <v>-1.096792416</v>
      </c>
      <c r="DB68" s="9">
        <v>2.9361681000000001E-2</v>
      </c>
      <c r="DC68" s="9">
        <v>-0.24463806299999999</v>
      </c>
      <c r="DD68" s="9">
        <v>-3.090121511</v>
      </c>
      <c r="DE68" s="9">
        <v>2.2643513539</v>
      </c>
      <c r="DF68" s="9">
        <v>2.3896116456000001</v>
      </c>
      <c r="DG68" s="9">
        <v>3.302282473</v>
      </c>
      <c r="DH68" s="9">
        <v>0.32077736600000001</v>
      </c>
      <c r="DI68" s="9">
        <v>-0.35791763399999998</v>
      </c>
      <c r="DJ68" s="9">
        <v>2.4260085309999999</v>
      </c>
    </row>
    <row r="69" spans="1:114" x14ac:dyDescent="0.15">
      <c r="A69" s="9" t="e">
        <f t="array" ref="A69">SMALL(IF($AB$1:$AB$900=$D$7,ROW($AB$1:$AB$900)),ROW(50:50))</f>
        <v>#NUM!</v>
      </c>
      <c r="B69" s="9" t="str">
        <f t="array" ref="B69">IF(ISERROR(INDEX($S$2:$S$900,A69-1)),"",INDEX($S$2:$S$900,A69-1))</f>
        <v/>
      </c>
      <c r="C69" s="9" t="str">
        <f t="array" ref="C69">IF(ISERROR(INDEX($U$2:$U$900,A69-1)),"",INDEX($U$2:$U$900,A69-1))</f>
        <v/>
      </c>
      <c r="D69" s="9" t="str">
        <f t="array" ref="D69">IF(ISERROR(INDEX($V$2:$V$900,A69-1)),"",INDEX($V$2:$V$900,A69-1))</f>
        <v/>
      </c>
      <c r="E69" s="9" t="str">
        <f t="array" ref="E69">IF(ISERROR(INDEX($Z$2:$Z$900,A69-1)),"",INDEX($Z$2:$Z$900,A69-1))</f>
        <v/>
      </c>
      <c r="F69" s="9" t="str">
        <f t="array" ref="F69">IF(ISERROR(INDEX($Y$2:$Y$900,A69-1)),"",INDEX($Y$2:$Y$900,A69-1))</f>
        <v/>
      </c>
      <c r="G69" s="9" t="str">
        <f t="array" ref="G69">IF(ISERROR(INDEX($AI$2:$AI$900,A69-1)),"",INDEX($AI$2:$AI$900,A69-1))</f>
        <v/>
      </c>
      <c r="H69" s="9" t="str">
        <f t="array" ref="H69">IF(ISERROR(INDEX($AJ$2:$AJ$900,A69-1)),"",INDEX($AJ$2:$AJ$900,A69-1))</f>
        <v/>
      </c>
      <c r="I69" s="9" t="str">
        <f t="array" ref="I69">IF(ISERROR(INDEX($AK$2:$AK$900,A69-1)),"",INDEX($AK$2:$AK$900,A69-1))</f>
        <v/>
      </c>
      <c r="J69" s="9" t="str">
        <f t="array" ref="J69">IF(ISERROR(INDEX($AL$2:$AL$900,A69-1)),"",INDEX($AL$2:$AL$900,A69-1))</f>
        <v/>
      </c>
      <c r="K69" s="9" t="str">
        <f t="array" ref="K69">IF(ISERROR(INDEX($AE$2:$AE$900,A69-1)),"",INDEX($AE$2:$AE$900,A69-1))</f>
        <v/>
      </c>
      <c r="L69" s="9" t="str">
        <f t="shared" si="24"/>
        <v xml:space="preserve"> </v>
      </c>
      <c r="Q69" s="9"/>
      <c r="R69" s="9"/>
      <c r="S69" s="9" t="s">
        <v>34</v>
      </c>
      <c r="T69" s="9" t="s">
        <v>92</v>
      </c>
      <c r="U69" s="9">
        <v>8</v>
      </c>
      <c r="V69" s="2">
        <v>60</v>
      </c>
      <c r="W69" s="9">
        <v>0.124635</v>
      </c>
      <c r="X69" s="9">
        <v>0.50334000000000001</v>
      </c>
      <c r="Y69" s="9">
        <f t="shared" si="38"/>
        <v>0.97871144821657308</v>
      </c>
      <c r="Z69" s="9">
        <f t="shared" si="39"/>
        <v>53</v>
      </c>
      <c r="AA69" s="8">
        <f t="shared" si="40"/>
        <v>60</v>
      </c>
      <c r="AB69" s="8" t="b">
        <f t="shared" si="37"/>
        <v>0</v>
      </c>
      <c r="AC69" s="25" t="str">
        <f t="shared" si="28"/>
        <v>NO</v>
      </c>
      <c r="AD69" s="21" t="str">
        <f t="shared" si="41"/>
        <v>YES</v>
      </c>
      <c r="AE69" s="8" t="str">
        <f t="shared" si="42"/>
        <v>FINE</v>
      </c>
      <c r="AF69" s="8">
        <f t="shared" si="43"/>
        <v>2</v>
      </c>
      <c r="AG69" s="8">
        <f t="shared" si="44"/>
        <v>2</v>
      </c>
      <c r="AH69" s="8">
        <f t="shared" si="45"/>
        <v>2</v>
      </c>
      <c r="AI69" s="25">
        <f t="shared" si="29"/>
        <v>80</v>
      </c>
      <c r="AJ69" s="25">
        <f t="shared" si="30"/>
        <v>210</v>
      </c>
      <c r="AK69" s="25">
        <f t="shared" si="31"/>
        <v>342</v>
      </c>
      <c r="AL69" s="25">
        <f t="shared" si="32"/>
        <v>16.3</v>
      </c>
      <c r="AM69" s="21">
        <f t="shared" si="46"/>
        <v>80</v>
      </c>
      <c r="AN69" s="21">
        <f t="shared" si="47"/>
        <v>210</v>
      </c>
      <c r="AO69" s="21">
        <f t="shared" si="48"/>
        <v>342</v>
      </c>
      <c r="AP69" s="21">
        <f t="shared" si="49"/>
        <v>16.3</v>
      </c>
      <c r="AQ69" s="24">
        <f t="shared" si="33"/>
        <v>-0.69230769230769229</v>
      </c>
      <c r="AR69" s="24">
        <f t="shared" si="34"/>
        <v>-1</v>
      </c>
      <c r="AS69" s="24">
        <f t="shared" si="35"/>
        <v>0</v>
      </c>
      <c r="AT69" s="24">
        <f t="shared" si="36"/>
        <v>0.33333333333333331</v>
      </c>
      <c r="AU69" s="9">
        <v>17</v>
      </c>
      <c r="AV69" s="9">
        <v>13</v>
      </c>
      <c r="AW69" s="9">
        <v>150</v>
      </c>
      <c r="AX69" s="9">
        <v>30</v>
      </c>
      <c r="AY69" s="9">
        <v>60</v>
      </c>
      <c r="AZ69" s="9">
        <v>30</v>
      </c>
      <c r="BA69" s="9">
        <v>45</v>
      </c>
      <c r="BB69" s="9">
        <v>45</v>
      </c>
      <c r="BC69" s="13">
        <v>82.848660331000005</v>
      </c>
      <c r="BD69" s="9">
        <v>9.8470925900000008</v>
      </c>
      <c r="BE69" s="9">
        <v>-24.893109809999999</v>
      </c>
      <c r="BF69" s="9">
        <v>2.0624830852999998</v>
      </c>
      <c r="BG69" s="9">
        <v>-42.54191849</v>
      </c>
      <c r="BH69" s="9">
        <v>-5.9810071469999997</v>
      </c>
      <c r="BI69" s="9">
        <v>3.2890939418</v>
      </c>
      <c r="BJ69" s="9">
        <v>-5.9645835000000001E-2</v>
      </c>
      <c r="BK69" s="9">
        <v>-3.6189820880000001</v>
      </c>
      <c r="BL69" s="9">
        <v>16.889645830999999</v>
      </c>
      <c r="BM69" s="9">
        <v>-7.7539374990000001</v>
      </c>
      <c r="BN69" s="9">
        <v>-7.5746782230000003</v>
      </c>
      <c r="BO69" s="9">
        <v>3.0292081080000002</v>
      </c>
      <c r="BP69" s="9">
        <v>0.23637475799999999</v>
      </c>
      <c r="BQ69" s="9">
        <v>16.876541422999999</v>
      </c>
      <c r="BR69" s="13">
        <v>208.43403287000001</v>
      </c>
      <c r="BS69" s="9">
        <v>30.961425935000001</v>
      </c>
      <c r="BT69" s="9">
        <v>-57.697165130000002</v>
      </c>
      <c r="BU69" s="9">
        <v>6.0939372790000004</v>
      </c>
      <c r="BV69" s="9">
        <v>-93.133010709999994</v>
      </c>
      <c r="BW69" s="9">
        <v>-16.711410489999999</v>
      </c>
      <c r="BX69" s="9">
        <v>9.1006634914000006</v>
      </c>
      <c r="BY69" s="9">
        <v>-0.34900000199999998</v>
      </c>
      <c r="BZ69" s="9">
        <v>-13.478376559999999</v>
      </c>
      <c r="CA69" s="9">
        <v>33.788249997999998</v>
      </c>
      <c r="CB69" s="9">
        <v>-18.142166660000001</v>
      </c>
      <c r="CC69" s="9">
        <v>-20.366259800000002</v>
      </c>
      <c r="CD69" s="9">
        <v>10.175744796</v>
      </c>
      <c r="CE69" s="9">
        <v>-1.9590885039999999</v>
      </c>
      <c r="CF69" s="9">
        <v>35.384744845999997</v>
      </c>
      <c r="CG69" s="13">
        <v>368.04124037000003</v>
      </c>
      <c r="CH69" s="9">
        <v>82.723611133000006</v>
      </c>
      <c r="CI69" s="9">
        <v>-106.52659939999999</v>
      </c>
      <c r="CJ69" s="9">
        <v>17.959243762</v>
      </c>
      <c r="CK69" s="9">
        <v>-189.71599670000001</v>
      </c>
      <c r="CL69" s="9">
        <v>-30.697729930000001</v>
      </c>
      <c r="CM69" s="9">
        <v>21.624592331999999</v>
      </c>
      <c r="CN69" s="9">
        <v>-8.8621875190000008</v>
      </c>
      <c r="CO69" s="9">
        <v>-48.861389950000003</v>
      </c>
      <c r="CP69" s="9">
        <v>60.522979180999997</v>
      </c>
      <c r="CQ69" s="9">
        <v>-41.84106251</v>
      </c>
      <c r="CR69" s="9">
        <v>-38.302843969999998</v>
      </c>
      <c r="CS69" s="9">
        <v>27.128274974</v>
      </c>
      <c r="CT69" s="9">
        <v>-5.021058376</v>
      </c>
      <c r="CU69" s="9">
        <v>79.432774973999997</v>
      </c>
      <c r="CV69" s="13">
        <v>14.305937127</v>
      </c>
      <c r="CW69" s="9">
        <v>-3.8233221660000001</v>
      </c>
      <c r="CX69" s="9">
        <v>6.3481208564999996</v>
      </c>
      <c r="CY69" s="9">
        <v>1.2594098713999999</v>
      </c>
      <c r="CZ69" s="9">
        <v>12.849533836000001</v>
      </c>
      <c r="DA69" s="9">
        <v>-1.096792416</v>
      </c>
      <c r="DB69" s="9">
        <v>2.9361681000000001E-2</v>
      </c>
      <c r="DC69" s="9">
        <v>-0.24463806299999999</v>
      </c>
      <c r="DD69" s="9">
        <v>-3.090121511</v>
      </c>
      <c r="DE69" s="9">
        <v>2.2643513539</v>
      </c>
      <c r="DF69" s="9">
        <v>2.3896116456000001</v>
      </c>
      <c r="DG69" s="9">
        <v>3.302282473</v>
      </c>
      <c r="DH69" s="9">
        <v>0.32077736600000001</v>
      </c>
      <c r="DI69" s="9">
        <v>-0.35791763399999998</v>
      </c>
      <c r="DJ69" s="9">
        <v>2.4260085309999999</v>
      </c>
    </row>
    <row r="70" spans="1:114" x14ac:dyDescent="0.15">
      <c r="A70" s="9" t="e">
        <f t="array" ref="A70">SMALL(IF($AB$1:$AB$900=$D$7,ROW($AB$1:$AB$900)),ROW(51:51))</f>
        <v>#NUM!</v>
      </c>
      <c r="B70" s="9" t="str">
        <f t="array" ref="B70">IF(ISERROR(INDEX($S$2:$S$900,A70-1)),"",INDEX($S$2:$S$900,A70-1))</f>
        <v/>
      </c>
      <c r="C70" s="9" t="str">
        <f t="array" ref="C70">IF(ISERROR(INDEX($U$2:$U$900,A70-1)),"",INDEX($U$2:$U$900,A70-1))</f>
        <v/>
      </c>
      <c r="D70" s="9" t="str">
        <f t="array" ref="D70">IF(ISERROR(INDEX($V$2:$V$900,A70-1)),"",INDEX($V$2:$V$900,A70-1))</f>
        <v/>
      </c>
      <c r="E70" s="9" t="str">
        <f t="array" ref="E70">IF(ISERROR(INDEX($Z$2:$Z$900,A70-1)),"",INDEX($Z$2:$Z$900,A70-1))</f>
        <v/>
      </c>
      <c r="F70" s="9" t="str">
        <f t="array" ref="F70">IF(ISERROR(INDEX($Y$2:$Y$900,A70-1)),"",INDEX($Y$2:$Y$900,A70-1))</f>
        <v/>
      </c>
      <c r="G70" s="9" t="str">
        <f t="array" ref="G70">IF(ISERROR(INDEX($AI$2:$AI$900,A70-1)),"",INDEX($AI$2:$AI$900,A70-1))</f>
        <v/>
      </c>
      <c r="H70" s="9" t="str">
        <f t="array" ref="H70">IF(ISERROR(INDEX($AJ$2:$AJ$900,A70-1)),"",INDEX($AJ$2:$AJ$900,A70-1))</f>
        <v/>
      </c>
      <c r="I70" s="9" t="str">
        <f t="array" ref="I70">IF(ISERROR(INDEX($AK$2:$AK$900,A70-1)),"",INDEX($AK$2:$AK$900,A70-1))</f>
        <v/>
      </c>
      <c r="J70" s="9" t="str">
        <f t="array" ref="J70">IF(ISERROR(INDEX($AL$2:$AL$900,A70-1)),"",INDEX($AL$2:$AL$900,A70-1))</f>
        <v/>
      </c>
      <c r="K70" s="9" t="str">
        <f t="array" ref="K70">IF(ISERROR(INDEX($AE$2:$AE$900,A70-1)),"",INDEX($AE$2:$AE$900,A70-1))</f>
        <v/>
      </c>
      <c r="L70" s="9" t="str">
        <f t="shared" si="24"/>
        <v xml:space="preserve"> </v>
      </c>
      <c r="Q70" s="9"/>
      <c r="R70" s="9"/>
      <c r="S70" s="9" t="s">
        <v>34</v>
      </c>
      <c r="T70" s="9" t="s">
        <v>92</v>
      </c>
      <c r="U70" s="9">
        <v>8</v>
      </c>
      <c r="V70" s="2">
        <v>75</v>
      </c>
      <c r="W70" s="9">
        <v>0.124635</v>
      </c>
      <c r="X70" s="9">
        <v>0.50334000000000001</v>
      </c>
      <c r="Y70" s="9">
        <f t="shared" si="38"/>
        <v>0.97871144821657308</v>
      </c>
      <c r="Z70" s="9">
        <f t="shared" si="39"/>
        <v>53</v>
      </c>
      <c r="AA70" s="8">
        <f t="shared" si="40"/>
        <v>60</v>
      </c>
      <c r="AB70" s="8" t="b">
        <f t="shared" si="37"/>
        <v>0</v>
      </c>
      <c r="AC70" s="25" t="str">
        <f t="shared" si="28"/>
        <v>NO</v>
      </c>
      <c r="AD70" s="21" t="str">
        <f t="shared" si="41"/>
        <v>YES</v>
      </c>
      <c r="AE70" s="8" t="str">
        <f t="shared" si="42"/>
        <v>FINE</v>
      </c>
      <c r="AF70" s="8">
        <f t="shared" si="43"/>
        <v>2</v>
      </c>
      <c r="AG70" s="8">
        <f t="shared" si="44"/>
        <v>2</v>
      </c>
      <c r="AH70" s="8">
        <f t="shared" si="45"/>
        <v>2</v>
      </c>
      <c r="AI70" s="25">
        <f t="shared" si="29"/>
        <v>66</v>
      </c>
      <c r="AJ70" s="25">
        <f t="shared" si="30"/>
        <v>194</v>
      </c>
      <c r="AK70" s="25">
        <f t="shared" si="31"/>
        <v>296</v>
      </c>
      <c r="AL70" s="25">
        <f t="shared" si="32"/>
        <v>21.400000000000002</v>
      </c>
      <c r="AM70" s="21">
        <f t="shared" si="46"/>
        <v>66</v>
      </c>
      <c r="AN70" s="21">
        <f t="shared" si="47"/>
        <v>194</v>
      </c>
      <c r="AO70" s="21">
        <f t="shared" si="48"/>
        <v>296</v>
      </c>
      <c r="AP70" s="21">
        <f t="shared" si="49"/>
        <v>21.400000000000002</v>
      </c>
      <c r="AQ70" s="24">
        <f t="shared" si="33"/>
        <v>-0.69230769230769229</v>
      </c>
      <c r="AR70" s="24">
        <f t="shared" si="34"/>
        <v>-1</v>
      </c>
      <c r="AS70" s="24">
        <f t="shared" si="35"/>
        <v>0</v>
      </c>
      <c r="AT70" s="24">
        <f t="shared" si="36"/>
        <v>0.66666666666666663</v>
      </c>
      <c r="AU70" s="9">
        <v>17</v>
      </c>
      <c r="AV70" s="9">
        <v>13</v>
      </c>
      <c r="AW70" s="9">
        <v>150</v>
      </c>
      <c r="AX70" s="9">
        <v>30</v>
      </c>
      <c r="AY70" s="9">
        <v>60</v>
      </c>
      <c r="AZ70" s="9">
        <v>30</v>
      </c>
      <c r="BA70" s="9">
        <v>45</v>
      </c>
      <c r="BB70" s="9">
        <v>45</v>
      </c>
      <c r="BC70" s="13">
        <v>82.848660331000005</v>
      </c>
      <c r="BD70" s="9">
        <v>9.8470925900000008</v>
      </c>
      <c r="BE70" s="9">
        <v>-24.893109809999999</v>
      </c>
      <c r="BF70" s="9">
        <v>2.0624830852999998</v>
      </c>
      <c r="BG70" s="9">
        <v>-42.54191849</v>
      </c>
      <c r="BH70" s="9">
        <v>-5.9810071469999997</v>
      </c>
      <c r="BI70" s="9">
        <v>3.2890939418</v>
      </c>
      <c r="BJ70" s="9">
        <v>-5.9645835000000001E-2</v>
      </c>
      <c r="BK70" s="9">
        <v>-3.6189820880000001</v>
      </c>
      <c r="BL70" s="9">
        <v>16.889645830999999</v>
      </c>
      <c r="BM70" s="9">
        <v>-7.7539374990000001</v>
      </c>
      <c r="BN70" s="9">
        <v>-7.5746782230000003</v>
      </c>
      <c r="BO70" s="9">
        <v>3.0292081080000002</v>
      </c>
      <c r="BP70" s="9">
        <v>0.23637475799999999</v>
      </c>
      <c r="BQ70" s="9">
        <v>16.876541422999999</v>
      </c>
      <c r="BR70" s="13">
        <v>208.43403287000001</v>
      </c>
      <c r="BS70" s="9">
        <v>30.961425935000001</v>
      </c>
      <c r="BT70" s="9">
        <v>-57.697165130000002</v>
      </c>
      <c r="BU70" s="9">
        <v>6.0939372790000004</v>
      </c>
      <c r="BV70" s="9">
        <v>-93.133010709999994</v>
      </c>
      <c r="BW70" s="9">
        <v>-16.711410489999999</v>
      </c>
      <c r="BX70" s="9">
        <v>9.1006634914000006</v>
      </c>
      <c r="BY70" s="9">
        <v>-0.34900000199999998</v>
      </c>
      <c r="BZ70" s="9">
        <v>-13.478376559999999</v>
      </c>
      <c r="CA70" s="9">
        <v>33.788249997999998</v>
      </c>
      <c r="CB70" s="9">
        <v>-18.142166660000001</v>
      </c>
      <c r="CC70" s="9">
        <v>-20.366259800000002</v>
      </c>
      <c r="CD70" s="9">
        <v>10.175744796</v>
      </c>
      <c r="CE70" s="9">
        <v>-1.9590885039999999</v>
      </c>
      <c r="CF70" s="9">
        <v>35.384744845999997</v>
      </c>
      <c r="CG70" s="13">
        <v>368.04124037000003</v>
      </c>
      <c r="CH70" s="9">
        <v>82.723611133000006</v>
      </c>
      <c r="CI70" s="9">
        <v>-106.52659939999999</v>
      </c>
      <c r="CJ70" s="9">
        <v>17.959243762</v>
      </c>
      <c r="CK70" s="9">
        <v>-189.71599670000001</v>
      </c>
      <c r="CL70" s="9">
        <v>-30.697729930000001</v>
      </c>
      <c r="CM70" s="9">
        <v>21.624592331999999</v>
      </c>
      <c r="CN70" s="9">
        <v>-8.8621875190000008</v>
      </c>
      <c r="CO70" s="9">
        <v>-48.861389950000003</v>
      </c>
      <c r="CP70" s="9">
        <v>60.522979180999997</v>
      </c>
      <c r="CQ70" s="9">
        <v>-41.84106251</v>
      </c>
      <c r="CR70" s="9">
        <v>-38.302843969999998</v>
      </c>
      <c r="CS70" s="9">
        <v>27.128274974</v>
      </c>
      <c r="CT70" s="9">
        <v>-5.021058376</v>
      </c>
      <c r="CU70" s="9">
        <v>79.432774973999997</v>
      </c>
      <c r="CV70" s="13">
        <v>14.305937127</v>
      </c>
      <c r="CW70" s="9">
        <v>-3.8233221660000001</v>
      </c>
      <c r="CX70" s="9">
        <v>6.3481208564999996</v>
      </c>
      <c r="CY70" s="9">
        <v>1.2594098713999999</v>
      </c>
      <c r="CZ70" s="9">
        <v>12.849533836000001</v>
      </c>
      <c r="DA70" s="9">
        <v>-1.096792416</v>
      </c>
      <c r="DB70" s="9">
        <v>2.9361681000000001E-2</v>
      </c>
      <c r="DC70" s="9">
        <v>-0.24463806299999999</v>
      </c>
      <c r="DD70" s="9">
        <v>-3.090121511</v>
      </c>
      <c r="DE70" s="9">
        <v>2.2643513539</v>
      </c>
      <c r="DF70" s="9">
        <v>2.3896116456000001</v>
      </c>
      <c r="DG70" s="9">
        <v>3.302282473</v>
      </c>
      <c r="DH70" s="9">
        <v>0.32077736600000001</v>
      </c>
      <c r="DI70" s="9">
        <v>-0.35791763399999998</v>
      </c>
      <c r="DJ70" s="9">
        <v>2.4260085309999999</v>
      </c>
    </row>
    <row r="71" spans="1:114" x14ac:dyDescent="0.15">
      <c r="A71" s="9" t="e">
        <f t="array" ref="A71">SMALL(IF($AB$1:$AB$900=$D$7,ROW($AB$1:$AB$900)),ROW(52:52))</f>
        <v>#NUM!</v>
      </c>
      <c r="B71" s="9" t="str">
        <f t="array" ref="B71">IF(ISERROR(INDEX($S$2:$S$900,A71-1)),"",INDEX($S$2:$S$900,A71-1))</f>
        <v/>
      </c>
      <c r="C71" s="9" t="str">
        <f t="array" ref="C71">IF(ISERROR(INDEX($U$2:$U$900,A71-1)),"",INDEX($U$2:$U$900,A71-1))</f>
        <v/>
      </c>
      <c r="D71" s="9" t="str">
        <f t="array" ref="D71">IF(ISERROR(INDEX($V$2:$V$900,A71-1)),"",INDEX($V$2:$V$900,A71-1))</f>
        <v/>
      </c>
      <c r="E71" s="9" t="str">
        <f t="array" ref="E71">IF(ISERROR(INDEX($Z$2:$Z$900,A71-1)),"",INDEX($Z$2:$Z$900,A71-1))</f>
        <v/>
      </c>
      <c r="F71" s="9" t="str">
        <f t="array" ref="F71">IF(ISERROR(INDEX($Y$2:$Y$900,A71-1)),"",INDEX($Y$2:$Y$900,A71-1))</f>
        <v/>
      </c>
      <c r="G71" s="9" t="str">
        <f t="array" ref="G71">IF(ISERROR(INDEX($AI$2:$AI$900,A71-1)),"",INDEX($AI$2:$AI$900,A71-1))</f>
        <v/>
      </c>
      <c r="H71" s="9" t="str">
        <f t="array" ref="H71">IF(ISERROR(INDEX($AJ$2:$AJ$900,A71-1)),"",INDEX($AJ$2:$AJ$900,A71-1))</f>
        <v/>
      </c>
      <c r="I71" s="9" t="str">
        <f t="array" ref="I71">IF(ISERROR(INDEX($AK$2:$AK$900,A71-1)),"",INDEX($AK$2:$AK$900,A71-1))</f>
        <v/>
      </c>
      <c r="J71" s="9" t="str">
        <f t="array" ref="J71">IF(ISERROR(INDEX($AL$2:$AL$900,A71-1)),"",INDEX($AL$2:$AL$900,A71-1))</f>
        <v/>
      </c>
      <c r="K71" s="9" t="str">
        <f t="array" ref="K71">IF(ISERROR(INDEX($AE$2:$AE$900,A71-1)),"",INDEX($AE$2:$AE$900,A71-1))</f>
        <v/>
      </c>
      <c r="L71" s="9" t="str">
        <f t="shared" si="24"/>
        <v xml:space="preserve"> </v>
      </c>
      <c r="Q71" s="9"/>
      <c r="R71" s="9"/>
      <c r="S71" s="9" t="s">
        <v>34</v>
      </c>
      <c r="T71" s="9" t="s">
        <v>92</v>
      </c>
      <c r="U71" s="9">
        <v>8</v>
      </c>
      <c r="V71" s="2">
        <v>90</v>
      </c>
      <c r="W71" s="9">
        <v>0.124635</v>
      </c>
      <c r="X71" s="9">
        <v>0.50334000000000001</v>
      </c>
      <c r="Y71" s="9">
        <f t="shared" si="38"/>
        <v>0.97871144821657308</v>
      </c>
      <c r="Z71" s="9">
        <f t="shared" si="39"/>
        <v>53</v>
      </c>
      <c r="AA71" s="8">
        <f t="shared" si="40"/>
        <v>60</v>
      </c>
      <c r="AB71" s="8" t="b">
        <f t="shared" si="37"/>
        <v>0</v>
      </c>
      <c r="AC71" s="25" t="str">
        <f t="shared" si="28"/>
        <v>NO</v>
      </c>
      <c r="AD71" s="21" t="str">
        <f t="shared" si="41"/>
        <v>YES</v>
      </c>
      <c r="AE71" s="8" t="str">
        <f t="shared" si="42"/>
        <v>VERY FINE</v>
      </c>
      <c r="AF71" s="8">
        <f t="shared" si="43"/>
        <v>1</v>
      </c>
      <c r="AG71" s="8">
        <f t="shared" si="44"/>
        <v>1</v>
      </c>
      <c r="AH71" s="8">
        <f t="shared" si="45"/>
        <v>2</v>
      </c>
      <c r="AI71" s="25">
        <f t="shared" si="29"/>
        <v>57</v>
      </c>
      <c r="AJ71" s="25">
        <f t="shared" si="30"/>
        <v>186</v>
      </c>
      <c r="AK71" s="25">
        <f t="shared" si="31"/>
        <v>268</v>
      </c>
      <c r="AL71" s="25">
        <f t="shared" si="32"/>
        <v>26.900000000000002</v>
      </c>
      <c r="AM71" s="21">
        <f t="shared" si="46"/>
        <v>57</v>
      </c>
      <c r="AN71" s="21">
        <f t="shared" si="47"/>
        <v>186</v>
      </c>
      <c r="AO71" s="21">
        <f t="shared" si="48"/>
        <v>268</v>
      </c>
      <c r="AP71" s="21">
        <f t="shared" si="49"/>
        <v>26.900000000000002</v>
      </c>
      <c r="AQ71" s="24">
        <f t="shared" si="33"/>
        <v>-0.69230769230769229</v>
      </c>
      <c r="AR71" s="24">
        <f t="shared" si="34"/>
        <v>-1</v>
      </c>
      <c r="AS71" s="24">
        <f t="shared" si="35"/>
        <v>0</v>
      </c>
      <c r="AT71" s="24">
        <f t="shared" si="36"/>
        <v>1</v>
      </c>
      <c r="AU71" s="9">
        <v>17</v>
      </c>
      <c r="AV71" s="9">
        <v>13</v>
      </c>
      <c r="AW71" s="9">
        <v>150</v>
      </c>
      <c r="AX71" s="9">
        <v>30</v>
      </c>
      <c r="AY71" s="9">
        <v>60</v>
      </c>
      <c r="AZ71" s="9">
        <v>30</v>
      </c>
      <c r="BA71" s="9">
        <v>45</v>
      </c>
      <c r="BB71" s="9">
        <v>45</v>
      </c>
      <c r="BC71" s="13">
        <v>82.848660331000005</v>
      </c>
      <c r="BD71" s="9">
        <v>9.8470925900000008</v>
      </c>
      <c r="BE71" s="9">
        <v>-24.893109809999999</v>
      </c>
      <c r="BF71" s="9">
        <v>2.0624830852999998</v>
      </c>
      <c r="BG71" s="9">
        <v>-42.54191849</v>
      </c>
      <c r="BH71" s="9">
        <v>-5.9810071469999997</v>
      </c>
      <c r="BI71" s="9">
        <v>3.2890939418</v>
      </c>
      <c r="BJ71" s="9">
        <v>-5.9645835000000001E-2</v>
      </c>
      <c r="BK71" s="9">
        <v>-3.6189820880000001</v>
      </c>
      <c r="BL71" s="9">
        <v>16.889645830999999</v>
      </c>
      <c r="BM71" s="9">
        <v>-7.7539374990000001</v>
      </c>
      <c r="BN71" s="9">
        <v>-7.5746782230000003</v>
      </c>
      <c r="BO71" s="9">
        <v>3.0292081080000002</v>
      </c>
      <c r="BP71" s="9">
        <v>0.23637475799999999</v>
      </c>
      <c r="BQ71" s="9">
        <v>16.876541422999999</v>
      </c>
      <c r="BR71" s="13">
        <v>208.43403287000001</v>
      </c>
      <c r="BS71" s="9">
        <v>30.961425935000001</v>
      </c>
      <c r="BT71" s="9">
        <v>-57.697165130000002</v>
      </c>
      <c r="BU71" s="9">
        <v>6.0939372790000004</v>
      </c>
      <c r="BV71" s="9">
        <v>-93.133010709999994</v>
      </c>
      <c r="BW71" s="9">
        <v>-16.711410489999999</v>
      </c>
      <c r="BX71" s="9">
        <v>9.1006634914000006</v>
      </c>
      <c r="BY71" s="9">
        <v>-0.34900000199999998</v>
      </c>
      <c r="BZ71" s="9">
        <v>-13.478376559999999</v>
      </c>
      <c r="CA71" s="9">
        <v>33.788249997999998</v>
      </c>
      <c r="CB71" s="9">
        <v>-18.142166660000001</v>
      </c>
      <c r="CC71" s="9">
        <v>-20.366259800000002</v>
      </c>
      <c r="CD71" s="9">
        <v>10.175744796</v>
      </c>
      <c r="CE71" s="9">
        <v>-1.9590885039999999</v>
      </c>
      <c r="CF71" s="9">
        <v>35.384744845999997</v>
      </c>
      <c r="CG71" s="13">
        <v>368.04124037000003</v>
      </c>
      <c r="CH71" s="9">
        <v>82.723611133000006</v>
      </c>
      <c r="CI71" s="9">
        <v>-106.52659939999999</v>
      </c>
      <c r="CJ71" s="9">
        <v>17.959243762</v>
      </c>
      <c r="CK71" s="9">
        <v>-189.71599670000001</v>
      </c>
      <c r="CL71" s="9">
        <v>-30.697729930000001</v>
      </c>
      <c r="CM71" s="9">
        <v>21.624592331999999</v>
      </c>
      <c r="CN71" s="9">
        <v>-8.8621875190000008</v>
      </c>
      <c r="CO71" s="9">
        <v>-48.861389950000003</v>
      </c>
      <c r="CP71" s="9">
        <v>60.522979180999997</v>
      </c>
      <c r="CQ71" s="9">
        <v>-41.84106251</v>
      </c>
      <c r="CR71" s="9">
        <v>-38.302843969999998</v>
      </c>
      <c r="CS71" s="9">
        <v>27.128274974</v>
      </c>
      <c r="CT71" s="9">
        <v>-5.021058376</v>
      </c>
      <c r="CU71" s="9">
        <v>79.432774973999997</v>
      </c>
      <c r="CV71" s="13">
        <v>14.305937127</v>
      </c>
      <c r="CW71" s="9">
        <v>-3.8233221660000001</v>
      </c>
      <c r="CX71" s="9">
        <v>6.3481208564999996</v>
      </c>
      <c r="CY71" s="9">
        <v>1.2594098713999999</v>
      </c>
      <c r="CZ71" s="9">
        <v>12.849533836000001</v>
      </c>
      <c r="DA71" s="9">
        <v>-1.096792416</v>
      </c>
      <c r="DB71" s="9">
        <v>2.9361681000000001E-2</v>
      </c>
      <c r="DC71" s="9">
        <v>-0.24463806299999999</v>
      </c>
      <c r="DD71" s="9">
        <v>-3.090121511</v>
      </c>
      <c r="DE71" s="9">
        <v>2.2643513539</v>
      </c>
      <c r="DF71" s="9">
        <v>2.3896116456000001</v>
      </c>
      <c r="DG71" s="9">
        <v>3.302282473</v>
      </c>
      <c r="DH71" s="9">
        <v>0.32077736600000001</v>
      </c>
      <c r="DI71" s="9">
        <v>-0.35791763399999998</v>
      </c>
      <c r="DJ71" s="9">
        <v>2.4260085309999999</v>
      </c>
    </row>
    <row r="72" spans="1:114" x14ac:dyDescent="0.15">
      <c r="A72" s="9" t="e">
        <f t="array" ref="A72">SMALL(IF($AB$1:$AB$900=$D$7,ROW($AB$1:$AB$900)),ROW(53:53))</f>
        <v>#NUM!</v>
      </c>
      <c r="B72" s="9" t="str">
        <f t="array" ref="B72">IF(ISERROR(INDEX($S$2:$S$900,A72-1)),"",INDEX($S$2:$S$900,A72-1))</f>
        <v/>
      </c>
      <c r="C72" s="9" t="str">
        <f t="array" ref="C72">IF(ISERROR(INDEX($U$2:$U$900,A72-1)),"",INDEX($U$2:$U$900,A72-1))</f>
        <v/>
      </c>
      <c r="D72" s="9" t="str">
        <f t="array" ref="D72">IF(ISERROR(INDEX($V$2:$V$900,A72-1)),"",INDEX($V$2:$V$900,A72-1))</f>
        <v/>
      </c>
      <c r="E72" s="9" t="str">
        <f t="array" ref="E72">IF(ISERROR(INDEX($Z$2:$Z$900,A72-1)),"",INDEX($Z$2:$Z$900,A72-1))</f>
        <v/>
      </c>
      <c r="F72" s="9" t="str">
        <f t="array" ref="F72">IF(ISERROR(INDEX($Y$2:$Y$900,A72-1)),"",INDEX($Y$2:$Y$900,A72-1))</f>
        <v/>
      </c>
      <c r="G72" s="9" t="str">
        <f t="array" ref="G72">IF(ISERROR(INDEX($AI$2:$AI$900,A72-1)),"",INDEX($AI$2:$AI$900,A72-1))</f>
        <v/>
      </c>
      <c r="H72" s="9" t="str">
        <f t="array" ref="H72">IF(ISERROR(INDEX($AJ$2:$AJ$900,A72-1)),"",INDEX($AJ$2:$AJ$900,A72-1))</f>
        <v/>
      </c>
      <c r="I72" s="9" t="str">
        <f t="array" ref="I72">IF(ISERROR(INDEX($AK$2:$AK$900,A72-1)),"",INDEX($AK$2:$AK$900,A72-1))</f>
        <v/>
      </c>
      <c r="J72" s="9" t="str">
        <f t="array" ref="J72">IF(ISERROR(INDEX($AL$2:$AL$900,A72-1)),"",INDEX($AL$2:$AL$900,A72-1))</f>
        <v/>
      </c>
      <c r="K72" s="9" t="str">
        <f t="array" ref="K72">IF(ISERROR(INDEX($AE$2:$AE$900,A72-1)),"",INDEX($AE$2:$AE$900,A72-1))</f>
        <v/>
      </c>
      <c r="L72" s="9" t="str">
        <f t="shared" si="24"/>
        <v xml:space="preserve"> </v>
      </c>
      <c r="Q72" s="9"/>
      <c r="R72" s="9"/>
      <c r="S72" s="9" t="s">
        <v>34</v>
      </c>
      <c r="T72" s="9" t="s">
        <v>92</v>
      </c>
      <c r="U72" s="9">
        <v>10</v>
      </c>
      <c r="V72" s="2">
        <v>0</v>
      </c>
      <c r="W72" s="9">
        <v>0.14959</v>
      </c>
      <c r="X72" s="9">
        <v>0.51898</v>
      </c>
      <c r="Y72" s="9">
        <f t="shared" si="38"/>
        <v>1.2523551271066937</v>
      </c>
      <c r="Z72" s="9">
        <f t="shared" si="39"/>
        <v>41</v>
      </c>
      <c r="AA72" s="8">
        <f t="shared" si="40"/>
        <v>60</v>
      </c>
      <c r="AB72" s="8" t="b">
        <f t="shared" si="37"/>
        <v>1</v>
      </c>
      <c r="AC72" s="25" t="str">
        <f t="shared" si="28"/>
        <v>YES</v>
      </c>
      <c r="AD72" s="21" t="str">
        <f t="shared" si="41"/>
        <v>YES</v>
      </c>
      <c r="AE72" s="8" t="str">
        <f t="shared" si="42"/>
        <v>COARSE</v>
      </c>
      <c r="AF72" s="8">
        <f t="shared" si="43"/>
        <v>4</v>
      </c>
      <c r="AG72" s="8">
        <f t="shared" si="44"/>
        <v>4</v>
      </c>
      <c r="AH72" s="8">
        <f t="shared" si="45"/>
        <v>4</v>
      </c>
      <c r="AI72" s="25">
        <f t="shared" si="29"/>
        <v>175</v>
      </c>
      <c r="AJ72" s="25">
        <f t="shared" si="30"/>
        <v>366</v>
      </c>
      <c r="AK72" s="25">
        <f t="shared" si="31"/>
        <v>733</v>
      </c>
      <c r="AL72" s="25">
        <f t="shared" si="32"/>
        <v>0.9</v>
      </c>
      <c r="AM72" s="21">
        <f t="shared" si="46"/>
        <v>175</v>
      </c>
      <c r="AN72" s="21">
        <f t="shared" si="47"/>
        <v>366</v>
      </c>
      <c r="AO72" s="21">
        <f t="shared" si="48"/>
        <v>733</v>
      </c>
      <c r="AP72" s="21">
        <f t="shared" si="49"/>
        <v>0.9</v>
      </c>
      <c r="AQ72" s="24">
        <f t="shared" si="33"/>
        <v>-0.53846153846153844</v>
      </c>
      <c r="AR72" s="24">
        <f t="shared" si="34"/>
        <v>-1</v>
      </c>
      <c r="AS72" s="24">
        <f t="shared" si="35"/>
        <v>0</v>
      </c>
      <c r="AT72" s="24">
        <f t="shared" si="36"/>
        <v>-1</v>
      </c>
      <c r="AU72" s="9">
        <v>17</v>
      </c>
      <c r="AV72" s="9">
        <v>13</v>
      </c>
      <c r="AW72" s="9">
        <v>150</v>
      </c>
      <c r="AX72" s="9">
        <v>30</v>
      </c>
      <c r="AY72" s="9">
        <v>60</v>
      </c>
      <c r="AZ72" s="9">
        <v>30</v>
      </c>
      <c r="BA72" s="9">
        <v>45</v>
      </c>
      <c r="BB72" s="9">
        <v>45</v>
      </c>
      <c r="BC72" s="13">
        <v>82.848660331000005</v>
      </c>
      <c r="BD72" s="9">
        <v>9.8470925900000008</v>
      </c>
      <c r="BE72" s="9">
        <v>-24.893109809999999</v>
      </c>
      <c r="BF72" s="9">
        <v>2.0624830852999998</v>
      </c>
      <c r="BG72" s="9">
        <v>-42.54191849</v>
      </c>
      <c r="BH72" s="9">
        <v>-5.9810071469999997</v>
      </c>
      <c r="BI72" s="9">
        <v>3.2890939418</v>
      </c>
      <c r="BJ72" s="9">
        <v>-5.9645835000000001E-2</v>
      </c>
      <c r="BK72" s="9">
        <v>-3.6189820880000001</v>
      </c>
      <c r="BL72" s="9">
        <v>16.889645830999999</v>
      </c>
      <c r="BM72" s="9">
        <v>-7.7539374990000001</v>
      </c>
      <c r="BN72" s="9">
        <v>-7.5746782230000003</v>
      </c>
      <c r="BO72" s="9">
        <v>3.0292081080000002</v>
      </c>
      <c r="BP72" s="9">
        <v>0.23637475799999999</v>
      </c>
      <c r="BQ72" s="9">
        <v>16.876541422999999</v>
      </c>
      <c r="BR72" s="13">
        <v>208.43403287000001</v>
      </c>
      <c r="BS72" s="9">
        <v>30.961425935000001</v>
      </c>
      <c r="BT72" s="9">
        <v>-57.697165130000002</v>
      </c>
      <c r="BU72" s="9">
        <v>6.0939372790000004</v>
      </c>
      <c r="BV72" s="9">
        <v>-93.133010709999994</v>
      </c>
      <c r="BW72" s="9">
        <v>-16.711410489999999</v>
      </c>
      <c r="BX72" s="9">
        <v>9.1006634914000006</v>
      </c>
      <c r="BY72" s="9">
        <v>-0.34900000199999998</v>
      </c>
      <c r="BZ72" s="9">
        <v>-13.478376559999999</v>
      </c>
      <c r="CA72" s="9">
        <v>33.788249997999998</v>
      </c>
      <c r="CB72" s="9">
        <v>-18.142166660000001</v>
      </c>
      <c r="CC72" s="9">
        <v>-20.366259800000002</v>
      </c>
      <c r="CD72" s="9">
        <v>10.175744796</v>
      </c>
      <c r="CE72" s="9">
        <v>-1.9590885039999999</v>
      </c>
      <c r="CF72" s="9">
        <v>35.384744845999997</v>
      </c>
      <c r="CG72" s="13">
        <v>368.04124037000003</v>
      </c>
      <c r="CH72" s="9">
        <v>82.723611133000006</v>
      </c>
      <c r="CI72" s="9">
        <v>-106.52659939999999</v>
      </c>
      <c r="CJ72" s="9">
        <v>17.959243762</v>
      </c>
      <c r="CK72" s="9">
        <v>-189.71599670000001</v>
      </c>
      <c r="CL72" s="9">
        <v>-30.697729930000001</v>
      </c>
      <c r="CM72" s="9">
        <v>21.624592331999999</v>
      </c>
      <c r="CN72" s="9">
        <v>-8.8621875190000008</v>
      </c>
      <c r="CO72" s="9">
        <v>-48.861389950000003</v>
      </c>
      <c r="CP72" s="9">
        <v>60.522979180999997</v>
      </c>
      <c r="CQ72" s="9">
        <v>-41.84106251</v>
      </c>
      <c r="CR72" s="9">
        <v>-38.302843969999998</v>
      </c>
      <c r="CS72" s="9">
        <v>27.128274974</v>
      </c>
      <c r="CT72" s="9">
        <v>-5.021058376</v>
      </c>
      <c r="CU72" s="9">
        <v>79.432774973999997</v>
      </c>
      <c r="CV72" s="13">
        <v>14.305937127</v>
      </c>
      <c r="CW72" s="9">
        <v>-3.8233221660000001</v>
      </c>
      <c r="CX72" s="9">
        <v>6.3481208564999996</v>
      </c>
      <c r="CY72" s="9">
        <v>1.2594098713999999</v>
      </c>
      <c r="CZ72" s="9">
        <v>12.849533836000001</v>
      </c>
      <c r="DA72" s="9">
        <v>-1.096792416</v>
      </c>
      <c r="DB72" s="9">
        <v>2.9361681000000001E-2</v>
      </c>
      <c r="DC72" s="9">
        <v>-0.24463806299999999</v>
      </c>
      <c r="DD72" s="9">
        <v>-3.090121511</v>
      </c>
      <c r="DE72" s="9">
        <v>2.2643513539</v>
      </c>
      <c r="DF72" s="9">
        <v>2.3896116456000001</v>
      </c>
      <c r="DG72" s="9">
        <v>3.302282473</v>
      </c>
      <c r="DH72" s="9">
        <v>0.32077736600000001</v>
      </c>
      <c r="DI72" s="9">
        <v>-0.35791763399999998</v>
      </c>
      <c r="DJ72" s="9">
        <v>2.4260085309999999</v>
      </c>
    </row>
    <row r="73" spans="1:114" x14ac:dyDescent="0.15">
      <c r="A73" s="9" t="e">
        <f t="array" ref="A73">SMALL(IF($AB$1:$AB$900=$D$7,ROW($AB$1:$AB$900)),ROW(54:54))</f>
        <v>#NUM!</v>
      </c>
      <c r="B73" s="9" t="str">
        <f t="array" ref="B73">IF(ISERROR(INDEX($S$2:$S$900,A73-1)),"",INDEX($S$2:$S$900,A73-1))</f>
        <v/>
      </c>
      <c r="C73" s="9" t="str">
        <f t="array" ref="C73">IF(ISERROR(INDEX($U$2:$U$900,A73-1)),"",INDEX($U$2:$U$900,A73-1))</f>
        <v/>
      </c>
      <c r="D73" s="9" t="str">
        <f t="array" ref="D73">IF(ISERROR(INDEX($V$2:$V$900,A73-1)),"",INDEX($V$2:$V$900,A73-1))</f>
        <v/>
      </c>
      <c r="E73" s="9" t="str">
        <f t="array" ref="E73">IF(ISERROR(INDEX($Z$2:$Z$900,A73-1)),"",INDEX($Z$2:$Z$900,A73-1))</f>
        <v/>
      </c>
      <c r="F73" s="9" t="str">
        <f t="array" ref="F73">IF(ISERROR(INDEX($Y$2:$Y$900,A73-1)),"",INDEX($Y$2:$Y$900,A73-1))</f>
        <v/>
      </c>
      <c r="G73" s="9" t="str">
        <f t="array" ref="G73">IF(ISERROR(INDEX($AI$2:$AI$900,A73-1)),"",INDEX($AI$2:$AI$900,A73-1))</f>
        <v/>
      </c>
      <c r="H73" s="9" t="str">
        <f t="array" ref="H73">IF(ISERROR(INDEX($AJ$2:$AJ$900,A73-1)),"",INDEX($AJ$2:$AJ$900,A73-1))</f>
        <v/>
      </c>
      <c r="I73" s="9" t="str">
        <f t="array" ref="I73">IF(ISERROR(INDEX($AK$2:$AK$900,A73-1)),"",INDEX($AK$2:$AK$900,A73-1))</f>
        <v/>
      </c>
      <c r="J73" s="9" t="str">
        <f t="array" ref="J73">IF(ISERROR(INDEX($AL$2:$AL$900,A73-1)),"",INDEX($AL$2:$AL$900,A73-1))</f>
        <v/>
      </c>
      <c r="K73" s="9" t="str">
        <f t="array" ref="K73">IF(ISERROR(INDEX($AE$2:$AE$900,A73-1)),"",INDEX($AE$2:$AE$900,A73-1))</f>
        <v/>
      </c>
      <c r="L73" s="9" t="str">
        <f t="shared" si="24"/>
        <v xml:space="preserve"> </v>
      </c>
      <c r="Q73" s="9"/>
      <c r="R73" s="9"/>
      <c r="S73" s="9" t="s">
        <v>34</v>
      </c>
      <c r="T73" s="9" t="s">
        <v>92</v>
      </c>
      <c r="U73" s="9">
        <v>10</v>
      </c>
      <c r="V73" s="2">
        <v>15</v>
      </c>
      <c r="W73" s="9">
        <v>0.14959</v>
      </c>
      <c r="X73" s="9">
        <v>0.51898</v>
      </c>
      <c r="Y73" s="9">
        <f t="shared" si="38"/>
        <v>1.2523551271066937</v>
      </c>
      <c r="Z73" s="9">
        <f t="shared" si="39"/>
        <v>41</v>
      </c>
      <c r="AA73" s="8">
        <f t="shared" si="40"/>
        <v>60</v>
      </c>
      <c r="AB73" s="8" t="b">
        <f t="shared" si="37"/>
        <v>0</v>
      </c>
      <c r="AC73" s="25" t="str">
        <f t="shared" si="28"/>
        <v>NO</v>
      </c>
      <c r="AD73" s="21" t="str">
        <f t="shared" si="41"/>
        <v>YES</v>
      </c>
      <c r="AE73" s="8" t="str">
        <f t="shared" si="42"/>
        <v>MEDIUM</v>
      </c>
      <c r="AF73" s="8">
        <f t="shared" si="43"/>
        <v>3</v>
      </c>
      <c r="AG73" s="8">
        <f t="shared" si="44"/>
        <v>3</v>
      </c>
      <c r="AH73" s="8">
        <f t="shared" si="45"/>
        <v>3</v>
      </c>
      <c r="AI73" s="25">
        <f t="shared" si="29"/>
        <v>146</v>
      </c>
      <c r="AJ73" s="25">
        <f t="shared" si="30"/>
        <v>318</v>
      </c>
      <c r="AK73" s="25">
        <f t="shared" si="31"/>
        <v>615</v>
      </c>
      <c r="AL73" s="25">
        <f t="shared" si="32"/>
        <v>3.7</v>
      </c>
      <c r="AM73" s="21">
        <f t="shared" si="46"/>
        <v>146</v>
      </c>
      <c r="AN73" s="21">
        <f t="shared" si="47"/>
        <v>318</v>
      </c>
      <c r="AO73" s="21">
        <f t="shared" si="48"/>
        <v>615</v>
      </c>
      <c r="AP73" s="21">
        <f t="shared" si="49"/>
        <v>3.7</v>
      </c>
      <c r="AQ73" s="24">
        <f t="shared" si="33"/>
        <v>-0.53846153846153844</v>
      </c>
      <c r="AR73" s="24">
        <f t="shared" si="34"/>
        <v>-1</v>
      </c>
      <c r="AS73" s="24">
        <f t="shared" si="35"/>
        <v>0</v>
      </c>
      <c r="AT73" s="24">
        <f t="shared" si="36"/>
        <v>-0.66666666666666663</v>
      </c>
      <c r="AU73" s="9">
        <v>17</v>
      </c>
      <c r="AV73" s="9">
        <v>13</v>
      </c>
      <c r="AW73" s="9">
        <v>150</v>
      </c>
      <c r="AX73" s="9">
        <v>30</v>
      </c>
      <c r="AY73" s="9">
        <v>60</v>
      </c>
      <c r="AZ73" s="9">
        <v>30</v>
      </c>
      <c r="BA73" s="9">
        <v>45</v>
      </c>
      <c r="BB73" s="9">
        <v>45</v>
      </c>
      <c r="BC73" s="13">
        <v>82.848660331000005</v>
      </c>
      <c r="BD73" s="9">
        <v>9.8470925900000008</v>
      </c>
      <c r="BE73" s="9">
        <v>-24.893109809999999</v>
      </c>
      <c r="BF73" s="9">
        <v>2.0624830852999998</v>
      </c>
      <c r="BG73" s="9">
        <v>-42.54191849</v>
      </c>
      <c r="BH73" s="9">
        <v>-5.9810071469999997</v>
      </c>
      <c r="BI73" s="9">
        <v>3.2890939418</v>
      </c>
      <c r="BJ73" s="9">
        <v>-5.9645835000000001E-2</v>
      </c>
      <c r="BK73" s="9">
        <v>-3.6189820880000001</v>
      </c>
      <c r="BL73" s="9">
        <v>16.889645830999999</v>
      </c>
      <c r="BM73" s="9">
        <v>-7.7539374990000001</v>
      </c>
      <c r="BN73" s="9">
        <v>-7.5746782230000003</v>
      </c>
      <c r="BO73" s="9">
        <v>3.0292081080000002</v>
      </c>
      <c r="BP73" s="9">
        <v>0.23637475799999999</v>
      </c>
      <c r="BQ73" s="9">
        <v>16.876541422999999</v>
      </c>
      <c r="BR73" s="13">
        <v>208.43403287000001</v>
      </c>
      <c r="BS73" s="9">
        <v>30.961425935000001</v>
      </c>
      <c r="BT73" s="9">
        <v>-57.697165130000002</v>
      </c>
      <c r="BU73" s="9">
        <v>6.0939372790000004</v>
      </c>
      <c r="BV73" s="9">
        <v>-93.133010709999994</v>
      </c>
      <c r="BW73" s="9">
        <v>-16.711410489999999</v>
      </c>
      <c r="BX73" s="9">
        <v>9.1006634914000006</v>
      </c>
      <c r="BY73" s="9">
        <v>-0.34900000199999998</v>
      </c>
      <c r="BZ73" s="9">
        <v>-13.478376559999999</v>
      </c>
      <c r="CA73" s="9">
        <v>33.788249997999998</v>
      </c>
      <c r="CB73" s="9">
        <v>-18.142166660000001</v>
      </c>
      <c r="CC73" s="9">
        <v>-20.366259800000002</v>
      </c>
      <c r="CD73" s="9">
        <v>10.175744796</v>
      </c>
      <c r="CE73" s="9">
        <v>-1.9590885039999999</v>
      </c>
      <c r="CF73" s="9">
        <v>35.384744845999997</v>
      </c>
      <c r="CG73" s="13">
        <v>368.04124037000003</v>
      </c>
      <c r="CH73" s="9">
        <v>82.723611133000006</v>
      </c>
      <c r="CI73" s="9">
        <v>-106.52659939999999</v>
      </c>
      <c r="CJ73" s="9">
        <v>17.959243762</v>
      </c>
      <c r="CK73" s="9">
        <v>-189.71599670000001</v>
      </c>
      <c r="CL73" s="9">
        <v>-30.697729930000001</v>
      </c>
      <c r="CM73" s="9">
        <v>21.624592331999999</v>
      </c>
      <c r="CN73" s="9">
        <v>-8.8621875190000008</v>
      </c>
      <c r="CO73" s="9">
        <v>-48.861389950000003</v>
      </c>
      <c r="CP73" s="9">
        <v>60.522979180999997</v>
      </c>
      <c r="CQ73" s="9">
        <v>-41.84106251</v>
      </c>
      <c r="CR73" s="9">
        <v>-38.302843969999998</v>
      </c>
      <c r="CS73" s="9">
        <v>27.128274974</v>
      </c>
      <c r="CT73" s="9">
        <v>-5.021058376</v>
      </c>
      <c r="CU73" s="9">
        <v>79.432774973999997</v>
      </c>
      <c r="CV73" s="13">
        <v>14.305937127</v>
      </c>
      <c r="CW73" s="9">
        <v>-3.8233221660000001</v>
      </c>
      <c r="CX73" s="9">
        <v>6.3481208564999996</v>
      </c>
      <c r="CY73" s="9">
        <v>1.2594098713999999</v>
      </c>
      <c r="CZ73" s="9">
        <v>12.849533836000001</v>
      </c>
      <c r="DA73" s="9">
        <v>-1.096792416</v>
      </c>
      <c r="DB73" s="9">
        <v>2.9361681000000001E-2</v>
      </c>
      <c r="DC73" s="9">
        <v>-0.24463806299999999</v>
      </c>
      <c r="DD73" s="9">
        <v>-3.090121511</v>
      </c>
      <c r="DE73" s="9">
        <v>2.2643513539</v>
      </c>
      <c r="DF73" s="9">
        <v>2.3896116456000001</v>
      </c>
      <c r="DG73" s="9">
        <v>3.302282473</v>
      </c>
      <c r="DH73" s="9">
        <v>0.32077736600000001</v>
      </c>
      <c r="DI73" s="9">
        <v>-0.35791763399999998</v>
      </c>
      <c r="DJ73" s="9">
        <v>2.4260085309999999</v>
      </c>
    </row>
    <row r="74" spans="1:114" x14ac:dyDescent="0.15">
      <c r="A74" s="9" t="e">
        <f t="array" ref="A74">SMALL(IF($AB$1:$AB$900=$D$7,ROW($AB$1:$AB$900)),ROW(55:55))</f>
        <v>#NUM!</v>
      </c>
      <c r="B74" s="9" t="str">
        <f t="array" ref="B74">IF(ISERROR(INDEX($S$2:$S$900,A74-1)),"",INDEX($S$2:$S$900,A74-1))</f>
        <v/>
      </c>
      <c r="C74" s="9" t="str">
        <f t="array" ref="C74">IF(ISERROR(INDEX($U$2:$U$900,A74-1)),"",INDEX($U$2:$U$900,A74-1))</f>
        <v/>
      </c>
      <c r="D74" s="9" t="str">
        <f t="array" ref="D74">IF(ISERROR(INDEX($V$2:$V$900,A74-1)),"",INDEX($V$2:$V$900,A74-1))</f>
        <v/>
      </c>
      <c r="E74" s="9" t="str">
        <f t="array" ref="E74">IF(ISERROR(INDEX($Z$2:$Z$900,A74-1)),"",INDEX($Z$2:$Z$900,A74-1))</f>
        <v/>
      </c>
      <c r="F74" s="9" t="str">
        <f t="array" ref="F74">IF(ISERROR(INDEX($Y$2:$Y$900,A74-1)),"",INDEX($Y$2:$Y$900,A74-1))</f>
        <v/>
      </c>
      <c r="G74" s="9" t="str">
        <f t="array" ref="G74">IF(ISERROR(INDEX($AI$2:$AI$900,A74-1)),"",INDEX($AI$2:$AI$900,A74-1))</f>
        <v/>
      </c>
      <c r="H74" s="9" t="str">
        <f t="array" ref="H74">IF(ISERROR(INDEX($AJ$2:$AJ$900,A74-1)),"",INDEX($AJ$2:$AJ$900,A74-1))</f>
        <v/>
      </c>
      <c r="I74" s="9" t="str">
        <f t="array" ref="I74">IF(ISERROR(INDEX($AK$2:$AK$900,A74-1)),"",INDEX($AK$2:$AK$900,A74-1))</f>
        <v/>
      </c>
      <c r="J74" s="9" t="str">
        <f t="array" ref="J74">IF(ISERROR(INDEX($AL$2:$AL$900,A74-1)),"",INDEX($AL$2:$AL$900,A74-1))</f>
        <v/>
      </c>
      <c r="K74" s="9" t="str">
        <f t="array" ref="K74">IF(ISERROR(INDEX($AE$2:$AE$900,A74-1)),"",INDEX($AE$2:$AE$900,A74-1))</f>
        <v/>
      </c>
      <c r="L74" s="9" t="str">
        <f t="shared" si="24"/>
        <v xml:space="preserve"> </v>
      </c>
      <c r="Q74" s="9"/>
      <c r="R74" s="9"/>
      <c r="S74" s="9" t="s">
        <v>34</v>
      </c>
      <c r="T74" s="9" t="s">
        <v>92</v>
      </c>
      <c r="U74" s="9">
        <v>10</v>
      </c>
      <c r="V74" s="2">
        <v>30</v>
      </c>
      <c r="W74" s="9">
        <v>0.14959</v>
      </c>
      <c r="X74" s="9">
        <v>0.51898</v>
      </c>
      <c r="Y74" s="9">
        <f t="shared" si="38"/>
        <v>1.2523551271066937</v>
      </c>
      <c r="Z74" s="9">
        <f t="shared" si="39"/>
        <v>41</v>
      </c>
      <c r="AA74" s="8">
        <f t="shared" si="40"/>
        <v>60</v>
      </c>
      <c r="AB74" s="8" t="b">
        <f t="shared" si="37"/>
        <v>0</v>
      </c>
      <c r="AC74" s="25" t="str">
        <f t="shared" si="28"/>
        <v>NO</v>
      </c>
      <c r="AD74" s="21" t="str">
        <f t="shared" si="41"/>
        <v>YES</v>
      </c>
      <c r="AE74" s="8" t="str">
        <f t="shared" si="42"/>
        <v>MEDIUM</v>
      </c>
      <c r="AF74" s="8">
        <f t="shared" si="43"/>
        <v>3</v>
      </c>
      <c r="AG74" s="8">
        <f t="shared" si="44"/>
        <v>3</v>
      </c>
      <c r="AH74" s="8">
        <f t="shared" si="45"/>
        <v>3</v>
      </c>
      <c r="AI74" s="25">
        <f t="shared" si="29"/>
        <v>122</v>
      </c>
      <c r="AJ74" s="25">
        <f t="shared" si="30"/>
        <v>278</v>
      </c>
      <c r="AK74" s="25">
        <f t="shared" si="31"/>
        <v>513</v>
      </c>
      <c r="AL74" s="25">
        <f t="shared" si="32"/>
        <v>6.8999999999999995</v>
      </c>
      <c r="AM74" s="21">
        <f t="shared" si="46"/>
        <v>122</v>
      </c>
      <c r="AN74" s="21">
        <f t="shared" si="47"/>
        <v>278</v>
      </c>
      <c r="AO74" s="21">
        <f t="shared" si="48"/>
        <v>513</v>
      </c>
      <c r="AP74" s="21">
        <f t="shared" si="49"/>
        <v>6.8999999999999995</v>
      </c>
      <c r="AQ74" s="24">
        <f t="shared" si="33"/>
        <v>-0.53846153846153844</v>
      </c>
      <c r="AR74" s="24">
        <f t="shared" si="34"/>
        <v>-1</v>
      </c>
      <c r="AS74" s="24">
        <f t="shared" si="35"/>
        <v>0</v>
      </c>
      <c r="AT74" s="24">
        <f t="shared" si="36"/>
        <v>-0.33333333333333331</v>
      </c>
      <c r="AU74" s="9">
        <v>17</v>
      </c>
      <c r="AV74" s="9">
        <v>13</v>
      </c>
      <c r="AW74" s="9">
        <v>150</v>
      </c>
      <c r="AX74" s="9">
        <v>30</v>
      </c>
      <c r="AY74" s="9">
        <v>60</v>
      </c>
      <c r="AZ74" s="9">
        <v>30</v>
      </c>
      <c r="BA74" s="9">
        <v>45</v>
      </c>
      <c r="BB74" s="9">
        <v>45</v>
      </c>
      <c r="BC74" s="13">
        <v>82.848660331000005</v>
      </c>
      <c r="BD74" s="9">
        <v>9.8470925900000008</v>
      </c>
      <c r="BE74" s="9">
        <v>-24.893109809999999</v>
      </c>
      <c r="BF74" s="9">
        <v>2.0624830852999998</v>
      </c>
      <c r="BG74" s="9">
        <v>-42.54191849</v>
      </c>
      <c r="BH74" s="9">
        <v>-5.9810071469999997</v>
      </c>
      <c r="BI74" s="9">
        <v>3.2890939418</v>
      </c>
      <c r="BJ74" s="9">
        <v>-5.9645835000000001E-2</v>
      </c>
      <c r="BK74" s="9">
        <v>-3.6189820880000001</v>
      </c>
      <c r="BL74" s="9">
        <v>16.889645830999999</v>
      </c>
      <c r="BM74" s="9">
        <v>-7.7539374990000001</v>
      </c>
      <c r="BN74" s="9">
        <v>-7.5746782230000003</v>
      </c>
      <c r="BO74" s="9">
        <v>3.0292081080000002</v>
      </c>
      <c r="BP74" s="9">
        <v>0.23637475799999999</v>
      </c>
      <c r="BQ74" s="9">
        <v>16.876541422999999</v>
      </c>
      <c r="BR74" s="13">
        <v>208.43403287000001</v>
      </c>
      <c r="BS74" s="9">
        <v>30.961425935000001</v>
      </c>
      <c r="BT74" s="9">
        <v>-57.697165130000002</v>
      </c>
      <c r="BU74" s="9">
        <v>6.0939372790000004</v>
      </c>
      <c r="BV74" s="9">
        <v>-93.133010709999994</v>
      </c>
      <c r="BW74" s="9">
        <v>-16.711410489999999</v>
      </c>
      <c r="BX74" s="9">
        <v>9.1006634914000006</v>
      </c>
      <c r="BY74" s="9">
        <v>-0.34900000199999998</v>
      </c>
      <c r="BZ74" s="9">
        <v>-13.478376559999999</v>
      </c>
      <c r="CA74" s="9">
        <v>33.788249997999998</v>
      </c>
      <c r="CB74" s="9">
        <v>-18.142166660000001</v>
      </c>
      <c r="CC74" s="9">
        <v>-20.366259800000002</v>
      </c>
      <c r="CD74" s="9">
        <v>10.175744796</v>
      </c>
      <c r="CE74" s="9">
        <v>-1.9590885039999999</v>
      </c>
      <c r="CF74" s="9">
        <v>35.384744845999997</v>
      </c>
      <c r="CG74" s="13">
        <v>368.04124037000003</v>
      </c>
      <c r="CH74" s="9">
        <v>82.723611133000006</v>
      </c>
      <c r="CI74" s="9">
        <v>-106.52659939999999</v>
      </c>
      <c r="CJ74" s="9">
        <v>17.959243762</v>
      </c>
      <c r="CK74" s="9">
        <v>-189.71599670000001</v>
      </c>
      <c r="CL74" s="9">
        <v>-30.697729930000001</v>
      </c>
      <c r="CM74" s="9">
        <v>21.624592331999999</v>
      </c>
      <c r="CN74" s="9">
        <v>-8.8621875190000008</v>
      </c>
      <c r="CO74" s="9">
        <v>-48.861389950000003</v>
      </c>
      <c r="CP74" s="9">
        <v>60.522979180999997</v>
      </c>
      <c r="CQ74" s="9">
        <v>-41.84106251</v>
      </c>
      <c r="CR74" s="9">
        <v>-38.302843969999998</v>
      </c>
      <c r="CS74" s="9">
        <v>27.128274974</v>
      </c>
      <c r="CT74" s="9">
        <v>-5.021058376</v>
      </c>
      <c r="CU74" s="9">
        <v>79.432774973999997</v>
      </c>
      <c r="CV74" s="13">
        <v>14.305937127</v>
      </c>
      <c r="CW74" s="9">
        <v>-3.8233221660000001</v>
      </c>
      <c r="CX74" s="9">
        <v>6.3481208564999996</v>
      </c>
      <c r="CY74" s="9">
        <v>1.2594098713999999</v>
      </c>
      <c r="CZ74" s="9">
        <v>12.849533836000001</v>
      </c>
      <c r="DA74" s="9">
        <v>-1.096792416</v>
      </c>
      <c r="DB74" s="9">
        <v>2.9361681000000001E-2</v>
      </c>
      <c r="DC74" s="9">
        <v>-0.24463806299999999</v>
      </c>
      <c r="DD74" s="9">
        <v>-3.090121511</v>
      </c>
      <c r="DE74" s="9">
        <v>2.2643513539</v>
      </c>
      <c r="DF74" s="9">
        <v>2.3896116456000001</v>
      </c>
      <c r="DG74" s="9">
        <v>3.302282473</v>
      </c>
      <c r="DH74" s="9">
        <v>0.32077736600000001</v>
      </c>
      <c r="DI74" s="9">
        <v>-0.35791763399999998</v>
      </c>
      <c r="DJ74" s="9">
        <v>2.4260085309999999</v>
      </c>
    </row>
    <row r="75" spans="1:114" x14ac:dyDescent="0.15">
      <c r="A75" s="9" t="e">
        <f t="array" ref="A75">SMALL(IF($AB$1:$AB$900=$D$7,ROW($AB$1:$AB$900)),ROW(56:56))</f>
        <v>#NUM!</v>
      </c>
      <c r="B75" s="9" t="str">
        <f t="array" ref="B75">IF(ISERROR(INDEX($S$2:$S$900,A75-1)),"",INDEX($S$2:$S$900,A75-1))</f>
        <v/>
      </c>
      <c r="C75" s="9" t="str">
        <f t="array" ref="C75">IF(ISERROR(INDEX($U$2:$U$900,A75-1)),"",INDEX($U$2:$U$900,A75-1))</f>
        <v/>
      </c>
      <c r="D75" s="9" t="str">
        <f t="array" ref="D75">IF(ISERROR(INDEX($V$2:$V$900,A75-1)),"",INDEX($V$2:$V$900,A75-1))</f>
        <v/>
      </c>
      <c r="E75" s="9" t="str">
        <f t="array" ref="E75">IF(ISERROR(INDEX($Z$2:$Z$900,A75-1)),"",INDEX($Z$2:$Z$900,A75-1))</f>
        <v/>
      </c>
      <c r="F75" s="9" t="str">
        <f t="array" ref="F75">IF(ISERROR(INDEX($Y$2:$Y$900,A75-1)),"",INDEX($Y$2:$Y$900,A75-1))</f>
        <v/>
      </c>
      <c r="G75" s="9" t="str">
        <f t="array" ref="G75">IF(ISERROR(INDEX($AI$2:$AI$900,A75-1)),"",INDEX($AI$2:$AI$900,A75-1))</f>
        <v/>
      </c>
      <c r="H75" s="9" t="str">
        <f t="array" ref="H75">IF(ISERROR(INDEX($AJ$2:$AJ$900,A75-1)),"",INDEX($AJ$2:$AJ$900,A75-1))</f>
        <v/>
      </c>
      <c r="I75" s="9" t="str">
        <f t="array" ref="I75">IF(ISERROR(INDEX($AK$2:$AK$900,A75-1)),"",INDEX($AK$2:$AK$900,A75-1))</f>
        <v/>
      </c>
      <c r="J75" s="9" t="str">
        <f t="array" ref="J75">IF(ISERROR(INDEX($AL$2:$AL$900,A75-1)),"",INDEX($AL$2:$AL$900,A75-1))</f>
        <v/>
      </c>
      <c r="K75" s="9" t="str">
        <f t="array" ref="K75">IF(ISERROR(INDEX($AE$2:$AE$900,A75-1)),"",INDEX($AE$2:$AE$900,A75-1))</f>
        <v/>
      </c>
      <c r="L75" s="9" t="str">
        <f t="shared" si="24"/>
        <v xml:space="preserve"> </v>
      </c>
      <c r="Q75" s="9"/>
      <c r="R75" s="9"/>
      <c r="S75" s="9" t="s">
        <v>34</v>
      </c>
      <c r="T75" s="9" t="s">
        <v>92</v>
      </c>
      <c r="U75" s="9">
        <v>10</v>
      </c>
      <c r="V75" s="2">
        <v>45</v>
      </c>
      <c r="W75" s="9">
        <v>0.14959</v>
      </c>
      <c r="X75" s="9">
        <v>0.51898</v>
      </c>
      <c r="Y75" s="9">
        <f t="shared" si="38"/>
        <v>1.2523551271066937</v>
      </c>
      <c r="Z75" s="9">
        <f t="shared" si="39"/>
        <v>41</v>
      </c>
      <c r="AA75" s="8">
        <f t="shared" si="40"/>
        <v>60</v>
      </c>
      <c r="AB75" s="8" t="b">
        <f t="shared" si="37"/>
        <v>0</v>
      </c>
      <c r="AC75" s="25" t="str">
        <f t="shared" si="28"/>
        <v>NO</v>
      </c>
      <c r="AD75" s="21" t="str">
        <f t="shared" si="41"/>
        <v>YES</v>
      </c>
      <c r="AE75" s="8" t="str">
        <f t="shared" si="42"/>
        <v>FINE</v>
      </c>
      <c r="AF75" s="8">
        <f t="shared" si="43"/>
        <v>2</v>
      </c>
      <c r="AG75" s="8">
        <f t="shared" si="44"/>
        <v>2</v>
      </c>
      <c r="AH75" s="8">
        <f t="shared" si="45"/>
        <v>2</v>
      </c>
      <c r="AI75" s="25">
        <f t="shared" si="29"/>
        <v>101</v>
      </c>
      <c r="AJ75" s="25">
        <f t="shared" si="30"/>
        <v>245</v>
      </c>
      <c r="AK75" s="25">
        <f t="shared" si="31"/>
        <v>430</v>
      </c>
      <c r="AL75" s="25">
        <f t="shared" si="32"/>
        <v>10.799999999999999</v>
      </c>
      <c r="AM75" s="21">
        <f t="shared" si="46"/>
        <v>101</v>
      </c>
      <c r="AN75" s="21">
        <f t="shared" si="47"/>
        <v>245</v>
      </c>
      <c r="AO75" s="21">
        <f t="shared" si="48"/>
        <v>430</v>
      </c>
      <c r="AP75" s="21">
        <f t="shared" si="49"/>
        <v>10.799999999999999</v>
      </c>
      <c r="AQ75" s="24">
        <f t="shared" si="33"/>
        <v>-0.53846153846153844</v>
      </c>
      <c r="AR75" s="24">
        <f t="shared" si="34"/>
        <v>-1</v>
      </c>
      <c r="AS75" s="24">
        <f t="shared" si="35"/>
        <v>0</v>
      </c>
      <c r="AT75" s="24">
        <f t="shared" si="36"/>
        <v>0</v>
      </c>
      <c r="AU75" s="9">
        <v>17</v>
      </c>
      <c r="AV75" s="9">
        <v>13</v>
      </c>
      <c r="AW75" s="9">
        <v>150</v>
      </c>
      <c r="AX75" s="9">
        <v>30</v>
      </c>
      <c r="AY75" s="9">
        <v>60</v>
      </c>
      <c r="AZ75" s="9">
        <v>30</v>
      </c>
      <c r="BA75" s="9">
        <v>45</v>
      </c>
      <c r="BB75" s="9">
        <v>45</v>
      </c>
      <c r="BC75" s="13">
        <v>82.848660331000005</v>
      </c>
      <c r="BD75" s="9">
        <v>9.8470925900000008</v>
      </c>
      <c r="BE75" s="9">
        <v>-24.893109809999999</v>
      </c>
      <c r="BF75" s="9">
        <v>2.0624830852999998</v>
      </c>
      <c r="BG75" s="9">
        <v>-42.54191849</v>
      </c>
      <c r="BH75" s="9">
        <v>-5.9810071469999997</v>
      </c>
      <c r="BI75" s="9">
        <v>3.2890939418</v>
      </c>
      <c r="BJ75" s="9">
        <v>-5.9645835000000001E-2</v>
      </c>
      <c r="BK75" s="9">
        <v>-3.6189820880000001</v>
      </c>
      <c r="BL75" s="9">
        <v>16.889645830999999</v>
      </c>
      <c r="BM75" s="9">
        <v>-7.7539374990000001</v>
      </c>
      <c r="BN75" s="9">
        <v>-7.5746782230000003</v>
      </c>
      <c r="BO75" s="9">
        <v>3.0292081080000002</v>
      </c>
      <c r="BP75" s="9">
        <v>0.23637475799999999</v>
      </c>
      <c r="BQ75" s="9">
        <v>16.876541422999999</v>
      </c>
      <c r="BR75" s="13">
        <v>208.43403287000001</v>
      </c>
      <c r="BS75" s="9">
        <v>30.961425935000001</v>
      </c>
      <c r="BT75" s="9">
        <v>-57.697165130000002</v>
      </c>
      <c r="BU75" s="9">
        <v>6.0939372790000004</v>
      </c>
      <c r="BV75" s="9">
        <v>-93.133010709999994</v>
      </c>
      <c r="BW75" s="9">
        <v>-16.711410489999999</v>
      </c>
      <c r="BX75" s="9">
        <v>9.1006634914000006</v>
      </c>
      <c r="BY75" s="9">
        <v>-0.34900000199999998</v>
      </c>
      <c r="BZ75" s="9">
        <v>-13.478376559999999</v>
      </c>
      <c r="CA75" s="9">
        <v>33.788249997999998</v>
      </c>
      <c r="CB75" s="9">
        <v>-18.142166660000001</v>
      </c>
      <c r="CC75" s="9">
        <v>-20.366259800000002</v>
      </c>
      <c r="CD75" s="9">
        <v>10.175744796</v>
      </c>
      <c r="CE75" s="9">
        <v>-1.9590885039999999</v>
      </c>
      <c r="CF75" s="9">
        <v>35.384744845999997</v>
      </c>
      <c r="CG75" s="13">
        <v>368.04124037000003</v>
      </c>
      <c r="CH75" s="9">
        <v>82.723611133000006</v>
      </c>
      <c r="CI75" s="9">
        <v>-106.52659939999999</v>
      </c>
      <c r="CJ75" s="9">
        <v>17.959243762</v>
      </c>
      <c r="CK75" s="9">
        <v>-189.71599670000001</v>
      </c>
      <c r="CL75" s="9">
        <v>-30.697729930000001</v>
      </c>
      <c r="CM75" s="9">
        <v>21.624592331999999</v>
      </c>
      <c r="CN75" s="9">
        <v>-8.8621875190000008</v>
      </c>
      <c r="CO75" s="9">
        <v>-48.861389950000003</v>
      </c>
      <c r="CP75" s="9">
        <v>60.522979180999997</v>
      </c>
      <c r="CQ75" s="9">
        <v>-41.84106251</v>
      </c>
      <c r="CR75" s="9">
        <v>-38.302843969999998</v>
      </c>
      <c r="CS75" s="9">
        <v>27.128274974</v>
      </c>
      <c r="CT75" s="9">
        <v>-5.021058376</v>
      </c>
      <c r="CU75" s="9">
        <v>79.432774973999997</v>
      </c>
      <c r="CV75" s="13">
        <v>14.305937127</v>
      </c>
      <c r="CW75" s="9">
        <v>-3.8233221660000001</v>
      </c>
      <c r="CX75" s="9">
        <v>6.3481208564999996</v>
      </c>
      <c r="CY75" s="9">
        <v>1.2594098713999999</v>
      </c>
      <c r="CZ75" s="9">
        <v>12.849533836000001</v>
      </c>
      <c r="DA75" s="9">
        <v>-1.096792416</v>
      </c>
      <c r="DB75" s="9">
        <v>2.9361681000000001E-2</v>
      </c>
      <c r="DC75" s="9">
        <v>-0.24463806299999999</v>
      </c>
      <c r="DD75" s="9">
        <v>-3.090121511</v>
      </c>
      <c r="DE75" s="9">
        <v>2.2643513539</v>
      </c>
      <c r="DF75" s="9">
        <v>2.3896116456000001</v>
      </c>
      <c r="DG75" s="9">
        <v>3.302282473</v>
      </c>
      <c r="DH75" s="9">
        <v>0.32077736600000001</v>
      </c>
      <c r="DI75" s="9">
        <v>-0.35791763399999998</v>
      </c>
      <c r="DJ75" s="9">
        <v>2.4260085309999999</v>
      </c>
    </row>
    <row r="76" spans="1:114" x14ac:dyDescent="0.15">
      <c r="A76" s="9" t="e">
        <f t="array" ref="A76">SMALL(IF($AB$1:$AB$900=$D$7,ROW($AB$1:$AB$900)),ROW(57:57))</f>
        <v>#NUM!</v>
      </c>
      <c r="B76" s="9" t="str">
        <f t="array" ref="B76">IF(ISERROR(INDEX($S$2:$S$900,A76-1)),"",INDEX($S$2:$S$900,A76-1))</f>
        <v/>
      </c>
      <c r="C76" s="9" t="str">
        <f t="array" ref="C76">IF(ISERROR(INDEX($U$2:$U$900,A76-1)),"",INDEX($U$2:$U$900,A76-1))</f>
        <v/>
      </c>
      <c r="D76" s="9" t="str">
        <f t="array" ref="D76">IF(ISERROR(INDEX($V$2:$V$900,A76-1)),"",INDEX($V$2:$V$900,A76-1))</f>
        <v/>
      </c>
      <c r="E76" s="9" t="str">
        <f t="array" ref="E76">IF(ISERROR(INDEX($Z$2:$Z$900,A76-1)),"",INDEX($Z$2:$Z$900,A76-1))</f>
        <v/>
      </c>
      <c r="F76" s="9" t="str">
        <f t="array" ref="F76">IF(ISERROR(INDEX($Y$2:$Y$900,A76-1)),"",INDEX($Y$2:$Y$900,A76-1))</f>
        <v/>
      </c>
      <c r="G76" s="9" t="str">
        <f t="array" ref="G76">IF(ISERROR(INDEX($AI$2:$AI$900,A76-1)),"",INDEX($AI$2:$AI$900,A76-1))</f>
        <v/>
      </c>
      <c r="H76" s="9" t="str">
        <f t="array" ref="H76">IF(ISERROR(INDEX($AJ$2:$AJ$900,A76-1)),"",INDEX($AJ$2:$AJ$900,A76-1))</f>
        <v/>
      </c>
      <c r="I76" s="9" t="str">
        <f t="array" ref="I76">IF(ISERROR(INDEX($AK$2:$AK$900,A76-1)),"",INDEX($AK$2:$AK$900,A76-1))</f>
        <v/>
      </c>
      <c r="J76" s="9" t="str">
        <f t="array" ref="J76">IF(ISERROR(INDEX($AL$2:$AL$900,A76-1)),"",INDEX($AL$2:$AL$900,A76-1))</f>
        <v/>
      </c>
      <c r="K76" s="9" t="str">
        <f t="array" ref="K76">IF(ISERROR(INDEX($AE$2:$AE$900,A76-1)),"",INDEX($AE$2:$AE$900,A76-1))</f>
        <v/>
      </c>
      <c r="L76" s="9" t="str">
        <f t="shared" si="24"/>
        <v xml:space="preserve"> </v>
      </c>
      <c r="Q76" s="9"/>
      <c r="R76" s="9"/>
      <c r="S76" s="9" t="s">
        <v>34</v>
      </c>
      <c r="T76" s="9" t="s">
        <v>92</v>
      </c>
      <c r="U76" s="9">
        <v>10</v>
      </c>
      <c r="V76" s="2">
        <v>60</v>
      </c>
      <c r="W76" s="9">
        <v>0.14959</v>
      </c>
      <c r="X76" s="9">
        <v>0.51898</v>
      </c>
      <c r="Y76" s="9">
        <f t="shared" si="38"/>
        <v>1.2523551271066937</v>
      </c>
      <c r="Z76" s="9">
        <f t="shared" si="39"/>
        <v>41</v>
      </c>
      <c r="AA76" s="8">
        <f t="shared" si="40"/>
        <v>60</v>
      </c>
      <c r="AB76" s="8" t="b">
        <f t="shared" si="37"/>
        <v>0</v>
      </c>
      <c r="AC76" s="25" t="str">
        <f t="shared" si="28"/>
        <v>NO</v>
      </c>
      <c r="AD76" s="21" t="str">
        <f t="shared" si="41"/>
        <v>YES</v>
      </c>
      <c r="AE76" s="8" t="str">
        <f t="shared" si="42"/>
        <v>FINE</v>
      </c>
      <c r="AF76" s="8">
        <f t="shared" si="43"/>
        <v>2</v>
      </c>
      <c r="AG76" s="8">
        <f t="shared" si="44"/>
        <v>2</v>
      </c>
      <c r="AH76" s="8">
        <f t="shared" si="45"/>
        <v>2</v>
      </c>
      <c r="AI76" s="25">
        <f t="shared" si="29"/>
        <v>83</v>
      </c>
      <c r="AJ76" s="25">
        <f t="shared" si="30"/>
        <v>221</v>
      </c>
      <c r="AK76" s="25">
        <f t="shared" si="31"/>
        <v>364</v>
      </c>
      <c r="AL76" s="25">
        <f t="shared" si="32"/>
        <v>15.1</v>
      </c>
      <c r="AM76" s="21">
        <f t="shared" si="46"/>
        <v>83</v>
      </c>
      <c r="AN76" s="21">
        <f t="shared" si="47"/>
        <v>221</v>
      </c>
      <c r="AO76" s="21">
        <f t="shared" si="48"/>
        <v>364</v>
      </c>
      <c r="AP76" s="21">
        <f t="shared" si="49"/>
        <v>15.1</v>
      </c>
      <c r="AQ76" s="24">
        <f t="shared" si="33"/>
        <v>-0.53846153846153844</v>
      </c>
      <c r="AR76" s="24">
        <f t="shared" si="34"/>
        <v>-1</v>
      </c>
      <c r="AS76" s="24">
        <f t="shared" si="35"/>
        <v>0</v>
      </c>
      <c r="AT76" s="24">
        <f t="shared" si="36"/>
        <v>0.33333333333333331</v>
      </c>
      <c r="AU76" s="9">
        <v>17</v>
      </c>
      <c r="AV76" s="9">
        <v>13</v>
      </c>
      <c r="AW76" s="9">
        <v>150</v>
      </c>
      <c r="AX76" s="9">
        <v>30</v>
      </c>
      <c r="AY76" s="9">
        <v>60</v>
      </c>
      <c r="AZ76" s="9">
        <v>30</v>
      </c>
      <c r="BA76" s="9">
        <v>45</v>
      </c>
      <c r="BB76" s="9">
        <v>45</v>
      </c>
      <c r="BC76" s="13">
        <v>82.848660331000005</v>
      </c>
      <c r="BD76" s="9">
        <v>9.8470925900000008</v>
      </c>
      <c r="BE76" s="9">
        <v>-24.893109809999999</v>
      </c>
      <c r="BF76" s="9">
        <v>2.0624830852999998</v>
      </c>
      <c r="BG76" s="9">
        <v>-42.54191849</v>
      </c>
      <c r="BH76" s="9">
        <v>-5.9810071469999997</v>
      </c>
      <c r="BI76" s="9">
        <v>3.2890939418</v>
      </c>
      <c r="BJ76" s="9">
        <v>-5.9645835000000001E-2</v>
      </c>
      <c r="BK76" s="9">
        <v>-3.6189820880000001</v>
      </c>
      <c r="BL76" s="9">
        <v>16.889645830999999</v>
      </c>
      <c r="BM76" s="9">
        <v>-7.7539374990000001</v>
      </c>
      <c r="BN76" s="9">
        <v>-7.5746782230000003</v>
      </c>
      <c r="BO76" s="9">
        <v>3.0292081080000002</v>
      </c>
      <c r="BP76" s="9">
        <v>0.23637475799999999</v>
      </c>
      <c r="BQ76" s="9">
        <v>16.876541422999999</v>
      </c>
      <c r="BR76" s="13">
        <v>208.43403287000001</v>
      </c>
      <c r="BS76" s="9">
        <v>30.961425935000001</v>
      </c>
      <c r="BT76" s="9">
        <v>-57.697165130000002</v>
      </c>
      <c r="BU76" s="9">
        <v>6.0939372790000004</v>
      </c>
      <c r="BV76" s="9">
        <v>-93.133010709999994</v>
      </c>
      <c r="BW76" s="9">
        <v>-16.711410489999999</v>
      </c>
      <c r="BX76" s="9">
        <v>9.1006634914000006</v>
      </c>
      <c r="BY76" s="9">
        <v>-0.34900000199999998</v>
      </c>
      <c r="BZ76" s="9">
        <v>-13.478376559999999</v>
      </c>
      <c r="CA76" s="9">
        <v>33.788249997999998</v>
      </c>
      <c r="CB76" s="9">
        <v>-18.142166660000001</v>
      </c>
      <c r="CC76" s="9">
        <v>-20.366259800000002</v>
      </c>
      <c r="CD76" s="9">
        <v>10.175744796</v>
      </c>
      <c r="CE76" s="9">
        <v>-1.9590885039999999</v>
      </c>
      <c r="CF76" s="9">
        <v>35.384744845999997</v>
      </c>
      <c r="CG76" s="13">
        <v>368.04124037000003</v>
      </c>
      <c r="CH76" s="9">
        <v>82.723611133000006</v>
      </c>
      <c r="CI76" s="9">
        <v>-106.52659939999999</v>
      </c>
      <c r="CJ76" s="9">
        <v>17.959243762</v>
      </c>
      <c r="CK76" s="9">
        <v>-189.71599670000001</v>
      </c>
      <c r="CL76" s="9">
        <v>-30.697729930000001</v>
      </c>
      <c r="CM76" s="9">
        <v>21.624592331999999</v>
      </c>
      <c r="CN76" s="9">
        <v>-8.8621875190000008</v>
      </c>
      <c r="CO76" s="9">
        <v>-48.861389950000003</v>
      </c>
      <c r="CP76" s="9">
        <v>60.522979180999997</v>
      </c>
      <c r="CQ76" s="9">
        <v>-41.84106251</v>
      </c>
      <c r="CR76" s="9">
        <v>-38.302843969999998</v>
      </c>
      <c r="CS76" s="9">
        <v>27.128274974</v>
      </c>
      <c r="CT76" s="9">
        <v>-5.021058376</v>
      </c>
      <c r="CU76" s="9">
        <v>79.432774973999997</v>
      </c>
      <c r="CV76" s="13">
        <v>14.305937127</v>
      </c>
      <c r="CW76" s="9">
        <v>-3.8233221660000001</v>
      </c>
      <c r="CX76" s="9">
        <v>6.3481208564999996</v>
      </c>
      <c r="CY76" s="9">
        <v>1.2594098713999999</v>
      </c>
      <c r="CZ76" s="9">
        <v>12.849533836000001</v>
      </c>
      <c r="DA76" s="9">
        <v>-1.096792416</v>
      </c>
      <c r="DB76" s="9">
        <v>2.9361681000000001E-2</v>
      </c>
      <c r="DC76" s="9">
        <v>-0.24463806299999999</v>
      </c>
      <c r="DD76" s="9">
        <v>-3.090121511</v>
      </c>
      <c r="DE76" s="9">
        <v>2.2643513539</v>
      </c>
      <c r="DF76" s="9">
        <v>2.3896116456000001</v>
      </c>
      <c r="DG76" s="9">
        <v>3.302282473</v>
      </c>
      <c r="DH76" s="9">
        <v>0.32077736600000001</v>
      </c>
      <c r="DI76" s="9">
        <v>-0.35791763399999998</v>
      </c>
      <c r="DJ76" s="9">
        <v>2.4260085309999999</v>
      </c>
    </row>
    <row r="77" spans="1:114" x14ac:dyDescent="0.15">
      <c r="A77" s="9" t="e">
        <f t="array" ref="A77">SMALL(IF($AB$1:$AB$900=$D$7,ROW($AB$1:$AB$900)),ROW(58:58))</f>
        <v>#NUM!</v>
      </c>
      <c r="B77" s="9" t="str">
        <f t="array" ref="B77">IF(ISERROR(INDEX($S$2:$S$900,A77-1)),"",INDEX($S$2:$S$900,A77-1))</f>
        <v/>
      </c>
      <c r="C77" s="9" t="str">
        <f t="array" ref="C77">IF(ISERROR(INDEX($U$2:$U$900,A77-1)),"",INDEX($U$2:$U$900,A77-1))</f>
        <v/>
      </c>
      <c r="D77" s="9" t="str">
        <f t="array" ref="D77">IF(ISERROR(INDEX($V$2:$V$900,A77-1)),"",INDEX($V$2:$V$900,A77-1))</f>
        <v/>
      </c>
      <c r="E77" s="9" t="str">
        <f t="array" ref="E77">IF(ISERROR(INDEX($Z$2:$Z$900,A77-1)),"",INDEX($Z$2:$Z$900,A77-1))</f>
        <v/>
      </c>
      <c r="F77" s="9" t="str">
        <f t="array" ref="F77">IF(ISERROR(INDEX($Y$2:$Y$900,A77-1)),"",INDEX($Y$2:$Y$900,A77-1))</f>
        <v/>
      </c>
      <c r="G77" s="9" t="str">
        <f t="array" ref="G77">IF(ISERROR(INDEX($AI$2:$AI$900,A77-1)),"",INDEX($AI$2:$AI$900,A77-1))</f>
        <v/>
      </c>
      <c r="H77" s="9" t="str">
        <f t="array" ref="H77">IF(ISERROR(INDEX($AJ$2:$AJ$900,A77-1)),"",INDEX($AJ$2:$AJ$900,A77-1))</f>
        <v/>
      </c>
      <c r="I77" s="9" t="str">
        <f t="array" ref="I77">IF(ISERROR(INDEX($AK$2:$AK$900,A77-1)),"",INDEX($AK$2:$AK$900,A77-1))</f>
        <v/>
      </c>
      <c r="J77" s="9" t="str">
        <f t="array" ref="J77">IF(ISERROR(INDEX($AL$2:$AL$900,A77-1)),"",INDEX($AL$2:$AL$900,A77-1))</f>
        <v/>
      </c>
      <c r="K77" s="9" t="str">
        <f t="array" ref="K77">IF(ISERROR(INDEX($AE$2:$AE$900,A77-1)),"",INDEX($AE$2:$AE$900,A77-1))</f>
        <v/>
      </c>
      <c r="L77" s="9" t="str">
        <f t="shared" si="24"/>
        <v xml:space="preserve"> </v>
      </c>
      <c r="Q77" s="9"/>
      <c r="R77" s="9"/>
      <c r="S77" s="9" t="s">
        <v>34</v>
      </c>
      <c r="T77" s="9" t="s">
        <v>92</v>
      </c>
      <c r="U77" s="9">
        <v>10</v>
      </c>
      <c r="V77" s="2">
        <v>75</v>
      </c>
      <c r="W77" s="9">
        <v>0.14959</v>
      </c>
      <c r="X77" s="9">
        <v>0.51898</v>
      </c>
      <c r="Y77" s="9">
        <f t="shared" si="38"/>
        <v>1.2523551271066937</v>
      </c>
      <c r="Z77" s="9">
        <f t="shared" si="39"/>
        <v>41</v>
      </c>
      <c r="AA77" s="8">
        <f t="shared" si="40"/>
        <v>60</v>
      </c>
      <c r="AB77" s="8" t="b">
        <f t="shared" si="37"/>
        <v>0</v>
      </c>
      <c r="AC77" s="25" t="str">
        <f t="shared" si="28"/>
        <v>NO</v>
      </c>
      <c r="AD77" s="21" t="str">
        <f t="shared" si="41"/>
        <v>YES</v>
      </c>
      <c r="AE77" s="8" t="str">
        <f t="shared" si="42"/>
        <v>FINE</v>
      </c>
      <c r="AF77" s="8">
        <f t="shared" si="43"/>
        <v>2</v>
      </c>
      <c r="AG77" s="8">
        <f t="shared" si="44"/>
        <v>2</v>
      </c>
      <c r="AH77" s="8">
        <f t="shared" si="45"/>
        <v>2</v>
      </c>
      <c r="AI77" s="25">
        <f t="shared" si="29"/>
        <v>70</v>
      </c>
      <c r="AJ77" s="25">
        <f t="shared" si="30"/>
        <v>204</v>
      </c>
      <c r="AK77" s="25">
        <f t="shared" si="31"/>
        <v>316</v>
      </c>
      <c r="AL77" s="25">
        <f t="shared" si="32"/>
        <v>20</v>
      </c>
      <c r="AM77" s="21">
        <f t="shared" si="46"/>
        <v>70</v>
      </c>
      <c r="AN77" s="21">
        <f t="shared" si="47"/>
        <v>204</v>
      </c>
      <c r="AO77" s="21">
        <f t="shared" si="48"/>
        <v>316</v>
      </c>
      <c r="AP77" s="21">
        <f t="shared" si="49"/>
        <v>20</v>
      </c>
      <c r="AQ77" s="24">
        <f t="shared" si="33"/>
        <v>-0.53846153846153844</v>
      </c>
      <c r="AR77" s="24">
        <f t="shared" si="34"/>
        <v>-1</v>
      </c>
      <c r="AS77" s="24">
        <f t="shared" si="35"/>
        <v>0</v>
      </c>
      <c r="AT77" s="24">
        <f t="shared" si="36"/>
        <v>0.66666666666666663</v>
      </c>
      <c r="AU77" s="9">
        <v>17</v>
      </c>
      <c r="AV77" s="9">
        <v>13</v>
      </c>
      <c r="AW77" s="9">
        <v>150</v>
      </c>
      <c r="AX77" s="9">
        <v>30</v>
      </c>
      <c r="AY77" s="9">
        <v>60</v>
      </c>
      <c r="AZ77" s="9">
        <v>30</v>
      </c>
      <c r="BA77" s="9">
        <v>45</v>
      </c>
      <c r="BB77" s="9">
        <v>45</v>
      </c>
      <c r="BC77" s="13">
        <v>82.848660331000005</v>
      </c>
      <c r="BD77" s="9">
        <v>9.8470925900000008</v>
      </c>
      <c r="BE77" s="9">
        <v>-24.893109809999999</v>
      </c>
      <c r="BF77" s="9">
        <v>2.0624830852999998</v>
      </c>
      <c r="BG77" s="9">
        <v>-42.54191849</v>
      </c>
      <c r="BH77" s="9">
        <v>-5.9810071469999997</v>
      </c>
      <c r="BI77" s="9">
        <v>3.2890939418</v>
      </c>
      <c r="BJ77" s="9">
        <v>-5.9645835000000001E-2</v>
      </c>
      <c r="BK77" s="9">
        <v>-3.6189820880000001</v>
      </c>
      <c r="BL77" s="9">
        <v>16.889645830999999</v>
      </c>
      <c r="BM77" s="9">
        <v>-7.7539374990000001</v>
      </c>
      <c r="BN77" s="9">
        <v>-7.5746782230000003</v>
      </c>
      <c r="BO77" s="9">
        <v>3.0292081080000002</v>
      </c>
      <c r="BP77" s="9">
        <v>0.23637475799999999</v>
      </c>
      <c r="BQ77" s="9">
        <v>16.876541422999999</v>
      </c>
      <c r="BR77" s="13">
        <v>208.43403287000001</v>
      </c>
      <c r="BS77" s="9">
        <v>30.961425935000001</v>
      </c>
      <c r="BT77" s="9">
        <v>-57.697165130000002</v>
      </c>
      <c r="BU77" s="9">
        <v>6.0939372790000004</v>
      </c>
      <c r="BV77" s="9">
        <v>-93.133010709999994</v>
      </c>
      <c r="BW77" s="9">
        <v>-16.711410489999999</v>
      </c>
      <c r="BX77" s="9">
        <v>9.1006634914000006</v>
      </c>
      <c r="BY77" s="9">
        <v>-0.34900000199999998</v>
      </c>
      <c r="BZ77" s="9">
        <v>-13.478376559999999</v>
      </c>
      <c r="CA77" s="9">
        <v>33.788249997999998</v>
      </c>
      <c r="CB77" s="9">
        <v>-18.142166660000001</v>
      </c>
      <c r="CC77" s="9">
        <v>-20.366259800000002</v>
      </c>
      <c r="CD77" s="9">
        <v>10.175744796</v>
      </c>
      <c r="CE77" s="9">
        <v>-1.9590885039999999</v>
      </c>
      <c r="CF77" s="9">
        <v>35.384744845999997</v>
      </c>
      <c r="CG77" s="13">
        <v>368.04124037000003</v>
      </c>
      <c r="CH77" s="9">
        <v>82.723611133000006</v>
      </c>
      <c r="CI77" s="9">
        <v>-106.52659939999999</v>
      </c>
      <c r="CJ77" s="9">
        <v>17.959243762</v>
      </c>
      <c r="CK77" s="9">
        <v>-189.71599670000001</v>
      </c>
      <c r="CL77" s="9">
        <v>-30.697729930000001</v>
      </c>
      <c r="CM77" s="9">
        <v>21.624592331999999</v>
      </c>
      <c r="CN77" s="9">
        <v>-8.8621875190000008</v>
      </c>
      <c r="CO77" s="9">
        <v>-48.861389950000003</v>
      </c>
      <c r="CP77" s="9">
        <v>60.522979180999997</v>
      </c>
      <c r="CQ77" s="9">
        <v>-41.84106251</v>
      </c>
      <c r="CR77" s="9">
        <v>-38.302843969999998</v>
      </c>
      <c r="CS77" s="9">
        <v>27.128274974</v>
      </c>
      <c r="CT77" s="9">
        <v>-5.021058376</v>
      </c>
      <c r="CU77" s="9">
        <v>79.432774973999997</v>
      </c>
      <c r="CV77" s="13">
        <v>14.305937127</v>
      </c>
      <c r="CW77" s="9">
        <v>-3.8233221660000001</v>
      </c>
      <c r="CX77" s="9">
        <v>6.3481208564999996</v>
      </c>
      <c r="CY77" s="9">
        <v>1.2594098713999999</v>
      </c>
      <c r="CZ77" s="9">
        <v>12.849533836000001</v>
      </c>
      <c r="DA77" s="9">
        <v>-1.096792416</v>
      </c>
      <c r="DB77" s="9">
        <v>2.9361681000000001E-2</v>
      </c>
      <c r="DC77" s="9">
        <v>-0.24463806299999999</v>
      </c>
      <c r="DD77" s="9">
        <v>-3.090121511</v>
      </c>
      <c r="DE77" s="9">
        <v>2.2643513539</v>
      </c>
      <c r="DF77" s="9">
        <v>2.3896116456000001</v>
      </c>
      <c r="DG77" s="9">
        <v>3.302282473</v>
      </c>
      <c r="DH77" s="9">
        <v>0.32077736600000001</v>
      </c>
      <c r="DI77" s="9">
        <v>-0.35791763399999998</v>
      </c>
      <c r="DJ77" s="9">
        <v>2.4260085309999999</v>
      </c>
    </row>
    <row r="78" spans="1:114" x14ac:dyDescent="0.15">
      <c r="A78" s="9" t="e">
        <f t="array" ref="A78">SMALL(IF($AB$1:$AB$900=$D$7,ROW($AB$1:$AB$900)),ROW(59:59))</f>
        <v>#NUM!</v>
      </c>
      <c r="B78" s="9" t="str">
        <f t="array" ref="B78">IF(ISERROR(INDEX($S$2:$S$900,A78-1)),"",INDEX($S$2:$S$900,A78-1))</f>
        <v/>
      </c>
      <c r="C78" s="9" t="str">
        <f t="array" ref="C78">IF(ISERROR(INDEX($U$2:$U$900,A78-1)),"",INDEX($U$2:$U$900,A78-1))</f>
        <v/>
      </c>
      <c r="D78" s="9" t="str">
        <f t="array" ref="D78">IF(ISERROR(INDEX($V$2:$V$900,A78-1)),"",INDEX($V$2:$V$900,A78-1))</f>
        <v/>
      </c>
      <c r="E78" s="9" t="str">
        <f t="array" ref="E78">IF(ISERROR(INDEX($Z$2:$Z$900,A78-1)),"",INDEX($Z$2:$Z$900,A78-1))</f>
        <v/>
      </c>
      <c r="F78" s="9" t="str">
        <f t="array" ref="F78">IF(ISERROR(INDEX($Y$2:$Y$900,A78-1)),"",INDEX($Y$2:$Y$900,A78-1))</f>
        <v/>
      </c>
      <c r="G78" s="9" t="str">
        <f t="array" ref="G78">IF(ISERROR(INDEX($AI$2:$AI$900,A78-1)),"",INDEX($AI$2:$AI$900,A78-1))</f>
        <v/>
      </c>
      <c r="H78" s="9" t="str">
        <f t="array" ref="H78">IF(ISERROR(INDEX($AJ$2:$AJ$900,A78-1)),"",INDEX($AJ$2:$AJ$900,A78-1))</f>
        <v/>
      </c>
      <c r="I78" s="9" t="str">
        <f t="array" ref="I78">IF(ISERROR(INDEX($AK$2:$AK$900,A78-1)),"",INDEX($AK$2:$AK$900,A78-1))</f>
        <v/>
      </c>
      <c r="J78" s="9" t="str">
        <f t="array" ref="J78">IF(ISERROR(INDEX($AL$2:$AL$900,A78-1)),"",INDEX($AL$2:$AL$900,A78-1))</f>
        <v/>
      </c>
      <c r="K78" s="9" t="str">
        <f t="array" ref="K78">IF(ISERROR(INDEX($AE$2:$AE$900,A78-1)),"",INDEX($AE$2:$AE$900,A78-1))</f>
        <v/>
      </c>
      <c r="L78" s="9" t="str">
        <f t="shared" si="24"/>
        <v xml:space="preserve"> </v>
      </c>
      <c r="Q78" s="9"/>
      <c r="R78" s="9"/>
      <c r="S78" s="9" t="s">
        <v>34</v>
      </c>
      <c r="T78" s="9" t="s">
        <v>92</v>
      </c>
      <c r="U78" s="9">
        <v>10</v>
      </c>
      <c r="V78" s="2">
        <v>90</v>
      </c>
      <c r="W78" s="9">
        <v>0.14959</v>
      </c>
      <c r="X78" s="9">
        <v>0.51898</v>
      </c>
      <c r="Y78" s="9">
        <f t="shared" si="38"/>
        <v>1.2523551271066937</v>
      </c>
      <c r="Z78" s="9">
        <f t="shared" si="39"/>
        <v>41</v>
      </c>
      <c r="AA78" s="8">
        <f t="shared" si="40"/>
        <v>60</v>
      </c>
      <c r="AB78" s="8" t="b">
        <f t="shared" si="37"/>
        <v>0</v>
      </c>
      <c r="AC78" s="25" t="str">
        <f t="shared" si="28"/>
        <v>NO</v>
      </c>
      <c r="AD78" s="21" t="str">
        <f t="shared" si="41"/>
        <v>YES</v>
      </c>
      <c r="AE78" s="8" t="str">
        <f t="shared" si="42"/>
        <v>FINE</v>
      </c>
      <c r="AF78" s="8">
        <f t="shared" si="43"/>
        <v>2</v>
      </c>
      <c r="AG78" s="8">
        <f t="shared" si="44"/>
        <v>2</v>
      </c>
      <c r="AH78" s="8">
        <f t="shared" si="45"/>
        <v>2</v>
      </c>
      <c r="AI78" s="25">
        <f t="shared" si="29"/>
        <v>60</v>
      </c>
      <c r="AJ78" s="25">
        <f t="shared" si="30"/>
        <v>195</v>
      </c>
      <c r="AK78" s="25">
        <f t="shared" si="31"/>
        <v>286</v>
      </c>
      <c r="AL78" s="25">
        <f t="shared" si="32"/>
        <v>25.400000000000002</v>
      </c>
      <c r="AM78" s="21">
        <f t="shared" si="46"/>
        <v>60</v>
      </c>
      <c r="AN78" s="21">
        <f t="shared" si="47"/>
        <v>195</v>
      </c>
      <c r="AO78" s="21">
        <f t="shared" si="48"/>
        <v>286</v>
      </c>
      <c r="AP78" s="21">
        <f t="shared" si="49"/>
        <v>25.400000000000002</v>
      </c>
      <c r="AQ78" s="24">
        <f t="shared" si="33"/>
        <v>-0.53846153846153844</v>
      </c>
      <c r="AR78" s="24">
        <f t="shared" si="34"/>
        <v>-1</v>
      </c>
      <c r="AS78" s="24">
        <f t="shared" si="35"/>
        <v>0</v>
      </c>
      <c r="AT78" s="24">
        <f t="shared" si="36"/>
        <v>1</v>
      </c>
      <c r="AU78" s="9">
        <v>17</v>
      </c>
      <c r="AV78" s="9">
        <v>13</v>
      </c>
      <c r="AW78" s="9">
        <v>150</v>
      </c>
      <c r="AX78" s="9">
        <v>30</v>
      </c>
      <c r="AY78" s="9">
        <v>60</v>
      </c>
      <c r="AZ78" s="9">
        <v>30</v>
      </c>
      <c r="BA78" s="9">
        <v>45</v>
      </c>
      <c r="BB78" s="9">
        <v>45</v>
      </c>
      <c r="BC78" s="13">
        <v>82.848660331000005</v>
      </c>
      <c r="BD78" s="9">
        <v>9.8470925900000008</v>
      </c>
      <c r="BE78" s="9">
        <v>-24.893109809999999</v>
      </c>
      <c r="BF78" s="9">
        <v>2.0624830852999998</v>
      </c>
      <c r="BG78" s="9">
        <v>-42.54191849</v>
      </c>
      <c r="BH78" s="9">
        <v>-5.9810071469999997</v>
      </c>
      <c r="BI78" s="9">
        <v>3.2890939418</v>
      </c>
      <c r="BJ78" s="9">
        <v>-5.9645835000000001E-2</v>
      </c>
      <c r="BK78" s="9">
        <v>-3.6189820880000001</v>
      </c>
      <c r="BL78" s="9">
        <v>16.889645830999999</v>
      </c>
      <c r="BM78" s="9">
        <v>-7.7539374990000001</v>
      </c>
      <c r="BN78" s="9">
        <v>-7.5746782230000003</v>
      </c>
      <c r="BO78" s="9">
        <v>3.0292081080000002</v>
      </c>
      <c r="BP78" s="9">
        <v>0.23637475799999999</v>
      </c>
      <c r="BQ78" s="9">
        <v>16.876541422999999</v>
      </c>
      <c r="BR78" s="13">
        <v>208.43403287000001</v>
      </c>
      <c r="BS78" s="9">
        <v>30.961425935000001</v>
      </c>
      <c r="BT78" s="9">
        <v>-57.697165130000002</v>
      </c>
      <c r="BU78" s="9">
        <v>6.0939372790000004</v>
      </c>
      <c r="BV78" s="9">
        <v>-93.133010709999994</v>
      </c>
      <c r="BW78" s="9">
        <v>-16.711410489999999</v>
      </c>
      <c r="BX78" s="9">
        <v>9.1006634914000006</v>
      </c>
      <c r="BY78" s="9">
        <v>-0.34900000199999998</v>
      </c>
      <c r="BZ78" s="9">
        <v>-13.478376559999999</v>
      </c>
      <c r="CA78" s="9">
        <v>33.788249997999998</v>
      </c>
      <c r="CB78" s="9">
        <v>-18.142166660000001</v>
      </c>
      <c r="CC78" s="9">
        <v>-20.366259800000002</v>
      </c>
      <c r="CD78" s="9">
        <v>10.175744796</v>
      </c>
      <c r="CE78" s="9">
        <v>-1.9590885039999999</v>
      </c>
      <c r="CF78" s="9">
        <v>35.384744845999997</v>
      </c>
      <c r="CG78" s="13">
        <v>368.04124037000003</v>
      </c>
      <c r="CH78" s="9">
        <v>82.723611133000006</v>
      </c>
      <c r="CI78" s="9">
        <v>-106.52659939999999</v>
      </c>
      <c r="CJ78" s="9">
        <v>17.959243762</v>
      </c>
      <c r="CK78" s="9">
        <v>-189.71599670000001</v>
      </c>
      <c r="CL78" s="9">
        <v>-30.697729930000001</v>
      </c>
      <c r="CM78" s="9">
        <v>21.624592331999999</v>
      </c>
      <c r="CN78" s="9">
        <v>-8.8621875190000008</v>
      </c>
      <c r="CO78" s="9">
        <v>-48.861389950000003</v>
      </c>
      <c r="CP78" s="9">
        <v>60.522979180999997</v>
      </c>
      <c r="CQ78" s="9">
        <v>-41.84106251</v>
      </c>
      <c r="CR78" s="9">
        <v>-38.302843969999998</v>
      </c>
      <c r="CS78" s="9">
        <v>27.128274974</v>
      </c>
      <c r="CT78" s="9">
        <v>-5.021058376</v>
      </c>
      <c r="CU78" s="9">
        <v>79.432774973999997</v>
      </c>
      <c r="CV78" s="13">
        <v>14.305937127</v>
      </c>
      <c r="CW78" s="9">
        <v>-3.8233221660000001</v>
      </c>
      <c r="CX78" s="9">
        <v>6.3481208564999996</v>
      </c>
      <c r="CY78" s="9">
        <v>1.2594098713999999</v>
      </c>
      <c r="CZ78" s="9">
        <v>12.849533836000001</v>
      </c>
      <c r="DA78" s="9">
        <v>-1.096792416</v>
      </c>
      <c r="DB78" s="9">
        <v>2.9361681000000001E-2</v>
      </c>
      <c r="DC78" s="9">
        <v>-0.24463806299999999</v>
      </c>
      <c r="DD78" s="9">
        <v>-3.090121511</v>
      </c>
      <c r="DE78" s="9">
        <v>2.2643513539</v>
      </c>
      <c r="DF78" s="9">
        <v>2.3896116456000001</v>
      </c>
      <c r="DG78" s="9">
        <v>3.302282473</v>
      </c>
      <c r="DH78" s="9">
        <v>0.32077736600000001</v>
      </c>
      <c r="DI78" s="9">
        <v>-0.35791763399999998</v>
      </c>
      <c r="DJ78" s="9">
        <v>2.4260085309999999</v>
      </c>
    </row>
    <row r="79" spans="1:114" x14ac:dyDescent="0.15">
      <c r="A79" s="9" t="e">
        <f t="array" ref="A79">SMALL(IF($AB$1:$AB$900=$D$7,ROW($AB$1:$AB$900)),ROW(60:60))</f>
        <v>#NUM!</v>
      </c>
      <c r="B79" s="9" t="str">
        <f t="array" ref="B79">IF(ISERROR(INDEX($S$2:$S$900,A79-1)),"",INDEX($S$2:$S$900,A79-1))</f>
        <v/>
      </c>
      <c r="C79" s="9" t="str">
        <f t="array" ref="C79">IF(ISERROR(INDEX($U$2:$U$900,A79-1)),"",INDEX($U$2:$U$900,A79-1))</f>
        <v/>
      </c>
      <c r="D79" s="9" t="str">
        <f t="array" ref="D79">IF(ISERROR(INDEX($V$2:$V$900,A79-1)),"",INDEX($V$2:$V$900,A79-1))</f>
        <v/>
      </c>
      <c r="E79" s="9" t="str">
        <f t="array" ref="E79">IF(ISERROR(INDEX($Z$2:$Z$900,A79-1)),"",INDEX($Z$2:$Z$900,A79-1))</f>
        <v/>
      </c>
      <c r="F79" s="9" t="str">
        <f t="array" ref="F79">IF(ISERROR(INDEX($Y$2:$Y$900,A79-1)),"",INDEX($Y$2:$Y$900,A79-1))</f>
        <v/>
      </c>
      <c r="G79" s="9" t="str">
        <f t="array" ref="G79">IF(ISERROR(INDEX($AI$2:$AI$900,A79-1)),"",INDEX($AI$2:$AI$900,A79-1))</f>
        <v/>
      </c>
      <c r="H79" s="9" t="str">
        <f t="array" ref="H79">IF(ISERROR(INDEX($AJ$2:$AJ$900,A79-1)),"",INDEX($AJ$2:$AJ$900,A79-1))</f>
        <v/>
      </c>
      <c r="I79" s="9" t="str">
        <f t="array" ref="I79">IF(ISERROR(INDEX($AK$2:$AK$900,A79-1)),"",INDEX($AK$2:$AK$900,A79-1))</f>
        <v/>
      </c>
      <c r="J79" s="9" t="str">
        <f t="array" ref="J79">IF(ISERROR(INDEX($AL$2:$AL$900,A79-1)),"",INDEX($AL$2:$AL$900,A79-1))</f>
        <v/>
      </c>
      <c r="K79" s="9" t="str">
        <f t="array" ref="K79">IF(ISERROR(INDEX($AE$2:$AE$900,A79-1)),"",INDEX($AE$2:$AE$900,A79-1))</f>
        <v/>
      </c>
      <c r="L79" s="9" t="str">
        <f t="shared" si="24"/>
        <v xml:space="preserve"> </v>
      </c>
      <c r="Q79" s="9"/>
      <c r="R79" s="9"/>
      <c r="S79" s="9" t="s">
        <v>34</v>
      </c>
      <c r="T79" s="9" t="s">
        <v>92</v>
      </c>
      <c r="U79" s="9">
        <v>12</v>
      </c>
      <c r="V79" s="2">
        <v>0</v>
      </c>
      <c r="W79" s="9">
        <v>0.179398</v>
      </c>
      <c r="X79" s="9">
        <v>0.51883800000000002</v>
      </c>
      <c r="Y79" s="9">
        <f t="shared" si="38"/>
        <v>1.501032292307888</v>
      </c>
      <c r="Z79" s="9">
        <f t="shared" si="39"/>
        <v>34</v>
      </c>
      <c r="AA79" s="8">
        <f t="shared" si="40"/>
        <v>60</v>
      </c>
      <c r="AB79" s="8" t="b">
        <f t="shared" si="37"/>
        <v>1</v>
      </c>
      <c r="AC79" s="25" t="str">
        <f t="shared" si="28"/>
        <v>YES</v>
      </c>
      <c r="AD79" s="21" t="str">
        <f t="shared" si="41"/>
        <v>YES</v>
      </c>
      <c r="AE79" s="8" t="str">
        <f t="shared" si="42"/>
        <v>COARSE</v>
      </c>
      <c r="AF79" s="8">
        <f t="shared" si="43"/>
        <v>4</v>
      </c>
      <c r="AG79" s="8">
        <f t="shared" si="44"/>
        <v>4</v>
      </c>
      <c r="AH79" s="8">
        <f t="shared" si="45"/>
        <v>4</v>
      </c>
      <c r="AI79" s="25">
        <f t="shared" si="29"/>
        <v>179</v>
      </c>
      <c r="AJ79" s="25">
        <f t="shared" si="30"/>
        <v>379</v>
      </c>
      <c r="AK79" s="25">
        <f t="shared" si="31"/>
        <v>764</v>
      </c>
      <c r="AL79" s="25">
        <f t="shared" si="32"/>
        <v>0.5</v>
      </c>
      <c r="AM79" s="21">
        <f t="shared" si="46"/>
        <v>179</v>
      </c>
      <c r="AN79" s="21">
        <f t="shared" si="47"/>
        <v>379</v>
      </c>
      <c r="AO79" s="21">
        <f t="shared" si="48"/>
        <v>764</v>
      </c>
      <c r="AP79" s="21">
        <f t="shared" si="49"/>
        <v>0.5</v>
      </c>
      <c r="AQ79" s="24">
        <f t="shared" si="33"/>
        <v>-0.38461538461538464</v>
      </c>
      <c r="AR79" s="24">
        <f t="shared" si="34"/>
        <v>-1</v>
      </c>
      <c r="AS79" s="24">
        <f t="shared" si="35"/>
        <v>0</v>
      </c>
      <c r="AT79" s="24">
        <f t="shared" si="36"/>
        <v>-1</v>
      </c>
      <c r="AU79" s="9">
        <v>17</v>
      </c>
      <c r="AV79" s="9">
        <v>13</v>
      </c>
      <c r="AW79" s="9">
        <v>150</v>
      </c>
      <c r="AX79" s="9">
        <v>30</v>
      </c>
      <c r="AY79" s="9">
        <v>60</v>
      </c>
      <c r="AZ79" s="9">
        <v>30</v>
      </c>
      <c r="BA79" s="9">
        <v>45</v>
      </c>
      <c r="BB79" s="9">
        <v>45</v>
      </c>
      <c r="BC79" s="13">
        <v>82.848660331000005</v>
      </c>
      <c r="BD79" s="9">
        <v>9.8470925900000008</v>
      </c>
      <c r="BE79" s="9">
        <v>-24.893109809999999</v>
      </c>
      <c r="BF79" s="9">
        <v>2.0624830852999998</v>
      </c>
      <c r="BG79" s="9">
        <v>-42.54191849</v>
      </c>
      <c r="BH79" s="9">
        <v>-5.9810071469999997</v>
      </c>
      <c r="BI79" s="9">
        <v>3.2890939418</v>
      </c>
      <c r="BJ79" s="9">
        <v>-5.9645835000000001E-2</v>
      </c>
      <c r="BK79" s="9">
        <v>-3.6189820880000001</v>
      </c>
      <c r="BL79" s="9">
        <v>16.889645830999999</v>
      </c>
      <c r="BM79" s="9">
        <v>-7.7539374990000001</v>
      </c>
      <c r="BN79" s="9">
        <v>-7.5746782230000003</v>
      </c>
      <c r="BO79" s="9">
        <v>3.0292081080000002</v>
      </c>
      <c r="BP79" s="9">
        <v>0.23637475799999999</v>
      </c>
      <c r="BQ79" s="9">
        <v>16.876541422999999</v>
      </c>
      <c r="BR79" s="13">
        <v>208.43403287000001</v>
      </c>
      <c r="BS79" s="9">
        <v>30.961425935000001</v>
      </c>
      <c r="BT79" s="9">
        <v>-57.697165130000002</v>
      </c>
      <c r="BU79" s="9">
        <v>6.0939372790000004</v>
      </c>
      <c r="BV79" s="9">
        <v>-93.133010709999994</v>
      </c>
      <c r="BW79" s="9">
        <v>-16.711410489999999</v>
      </c>
      <c r="BX79" s="9">
        <v>9.1006634914000006</v>
      </c>
      <c r="BY79" s="9">
        <v>-0.34900000199999998</v>
      </c>
      <c r="BZ79" s="9">
        <v>-13.478376559999999</v>
      </c>
      <c r="CA79" s="9">
        <v>33.788249997999998</v>
      </c>
      <c r="CB79" s="9">
        <v>-18.142166660000001</v>
      </c>
      <c r="CC79" s="9">
        <v>-20.366259800000002</v>
      </c>
      <c r="CD79" s="9">
        <v>10.175744796</v>
      </c>
      <c r="CE79" s="9">
        <v>-1.9590885039999999</v>
      </c>
      <c r="CF79" s="9">
        <v>35.384744845999997</v>
      </c>
      <c r="CG79" s="13">
        <v>368.04124037000003</v>
      </c>
      <c r="CH79" s="9">
        <v>82.723611133000006</v>
      </c>
      <c r="CI79" s="9">
        <v>-106.52659939999999</v>
      </c>
      <c r="CJ79" s="9">
        <v>17.959243762</v>
      </c>
      <c r="CK79" s="9">
        <v>-189.71599670000001</v>
      </c>
      <c r="CL79" s="9">
        <v>-30.697729930000001</v>
      </c>
      <c r="CM79" s="9">
        <v>21.624592331999999</v>
      </c>
      <c r="CN79" s="9">
        <v>-8.8621875190000008</v>
      </c>
      <c r="CO79" s="9">
        <v>-48.861389950000003</v>
      </c>
      <c r="CP79" s="9">
        <v>60.522979180999997</v>
      </c>
      <c r="CQ79" s="9">
        <v>-41.84106251</v>
      </c>
      <c r="CR79" s="9">
        <v>-38.302843969999998</v>
      </c>
      <c r="CS79" s="9">
        <v>27.128274974</v>
      </c>
      <c r="CT79" s="9">
        <v>-5.021058376</v>
      </c>
      <c r="CU79" s="9">
        <v>79.432774973999997</v>
      </c>
      <c r="CV79" s="13">
        <v>14.305937127</v>
      </c>
      <c r="CW79" s="9">
        <v>-3.8233221660000001</v>
      </c>
      <c r="CX79" s="9">
        <v>6.3481208564999996</v>
      </c>
      <c r="CY79" s="9">
        <v>1.2594098713999999</v>
      </c>
      <c r="CZ79" s="9">
        <v>12.849533836000001</v>
      </c>
      <c r="DA79" s="9">
        <v>-1.096792416</v>
      </c>
      <c r="DB79" s="9">
        <v>2.9361681000000001E-2</v>
      </c>
      <c r="DC79" s="9">
        <v>-0.24463806299999999</v>
      </c>
      <c r="DD79" s="9">
        <v>-3.090121511</v>
      </c>
      <c r="DE79" s="9">
        <v>2.2643513539</v>
      </c>
      <c r="DF79" s="9">
        <v>2.3896116456000001</v>
      </c>
      <c r="DG79" s="9">
        <v>3.302282473</v>
      </c>
      <c r="DH79" s="9">
        <v>0.32077736600000001</v>
      </c>
      <c r="DI79" s="9">
        <v>-0.35791763399999998</v>
      </c>
      <c r="DJ79" s="9">
        <v>2.4260085309999999</v>
      </c>
    </row>
    <row r="80" spans="1:114" x14ac:dyDescent="0.15">
      <c r="A80" s="9" t="e">
        <f t="array" ref="A80">SMALL(IF($AB$1:$AB$900=$D$7,ROW($AB$1:$AB$900)),ROW(61:61))</f>
        <v>#NUM!</v>
      </c>
      <c r="B80" s="9" t="str">
        <f t="array" ref="B80">IF(ISERROR(INDEX($S$2:$S$900,A80-1)),"",INDEX($S$2:$S$900,A80-1))</f>
        <v/>
      </c>
      <c r="C80" s="9" t="str">
        <f t="array" ref="C80">IF(ISERROR(INDEX($U$2:$U$900,A80-1)),"",INDEX($U$2:$U$900,A80-1))</f>
        <v/>
      </c>
      <c r="D80" s="9" t="str">
        <f t="array" ref="D80">IF(ISERROR(INDEX($V$2:$V$900,A80-1)),"",INDEX($V$2:$V$900,A80-1))</f>
        <v/>
      </c>
      <c r="E80" s="9" t="str">
        <f t="array" ref="E80">IF(ISERROR(INDEX($Z$2:$Z$900,A80-1)),"",INDEX($Z$2:$Z$900,A80-1))</f>
        <v/>
      </c>
      <c r="F80" s="9" t="str">
        <f t="array" ref="F80">IF(ISERROR(INDEX($Y$2:$Y$900,A80-1)),"",INDEX($Y$2:$Y$900,A80-1))</f>
        <v/>
      </c>
      <c r="G80" s="9" t="str">
        <f t="array" ref="G80">IF(ISERROR(INDEX($AI$2:$AI$900,A80-1)),"",INDEX($AI$2:$AI$900,A80-1))</f>
        <v/>
      </c>
      <c r="H80" s="9" t="str">
        <f t="array" ref="H80">IF(ISERROR(INDEX($AJ$2:$AJ$900,A80-1)),"",INDEX($AJ$2:$AJ$900,A80-1))</f>
        <v/>
      </c>
      <c r="I80" s="9" t="str">
        <f t="array" ref="I80">IF(ISERROR(INDEX($AK$2:$AK$900,A80-1)),"",INDEX($AK$2:$AK$900,A80-1))</f>
        <v/>
      </c>
      <c r="J80" s="9" t="str">
        <f t="array" ref="J80">IF(ISERROR(INDEX($AL$2:$AL$900,A80-1)),"",INDEX($AL$2:$AL$900,A80-1))</f>
        <v/>
      </c>
      <c r="K80" s="9" t="str">
        <f t="array" ref="K80">IF(ISERROR(INDEX($AE$2:$AE$900,A80-1)),"",INDEX($AE$2:$AE$900,A80-1))</f>
        <v/>
      </c>
      <c r="L80" s="9" t="str">
        <f t="shared" si="24"/>
        <v xml:space="preserve"> </v>
      </c>
      <c r="Q80" s="9"/>
      <c r="R80" s="9"/>
      <c r="S80" s="9" t="s">
        <v>34</v>
      </c>
      <c r="T80" s="9" t="s">
        <v>92</v>
      </c>
      <c r="U80" s="9">
        <v>12</v>
      </c>
      <c r="V80" s="2">
        <v>15</v>
      </c>
      <c r="W80" s="9">
        <v>0.179398</v>
      </c>
      <c r="X80" s="9">
        <v>0.51883800000000002</v>
      </c>
      <c r="Y80" s="9">
        <f t="shared" si="38"/>
        <v>1.501032292307888</v>
      </c>
      <c r="Z80" s="9">
        <f t="shared" si="39"/>
        <v>34</v>
      </c>
      <c r="AA80" s="8">
        <f t="shared" si="40"/>
        <v>60</v>
      </c>
      <c r="AB80" s="8" t="b">
        <f t="shared" si="37"/>
        <v>0</v>
      </c>
      <c r="AC80" s="25" t="str">
        <f t="shared" si="28"/>
        <v>NO</v>
      </c>
      <c r="AD80" s="21" t="str">
        <f t="shared" si="41"/>
        <v>YES</v>
      </c>
      <c r="AE80" s="8" t="str">
        <f t="shared" si="42"/>
        <v>MEDIUM</v>
      </c>
      <c r="AF80" s="8">
        <f t="shared" si="43"/>
        <v>3</v>
      </c>
      <c r="AG80" s="8">
        <f t="shared" si="44"/>
        <v>3</v>
      </c>
      <c r="AH80" s="8">
        <f t="shared" si="45"/>
        <v>3</v>
      </c>
      <c r="AI80" s="25">
        <f t="shared" si="29"/>
        <v>150</v>
      </c>
      <c r="AJ80" s="25">
        <f t="shared" si="30"/>
        <v>330</v>
      </c>
      <c r="AK80" s="25">
        <f t="shared" si="31"/>
        <v>643</v>
      </c>
      <c r="AL80" s="25">
        <f t="shared" si="32"/>
        <v>3.1</v>
      </c>
      <c r="AM80" s="21">
        <f t="shared" si="46"/>
        <v>150</v>
      </c>
      <c r="AN80" s="21">
        <f t="shared" si="47"/>
        <v>330</v>
      </c>
      <c r="AO80" s="21">
        <f t="shared" si="48"/>
        <v>643</v>
      </c>
      <c r="AP80" s="21">
        <f t="shared" si="49"/>
        <v>3.1</v>
      </c>
      <c r="AQ80" s="24">
        <f t="shared" si="33"/>
        <v>-0.38461538461538464</v>
      </c>
      <c r="AR80" s="24">
        <f t="shared" si="34"/>
        <v>-1</v>
      </c>
      <c r="AS80" s="24">
        <f t="shared" si="35"/>
        <v>0</v>
      </c>
      <c r="AT80" s="24">
        <f t="shared" si="36"/>
        <v>-0.66666666666666663</v>
      </c>
      <c r="AU80" s="9">
        <v>17</v>
      </c>
      <c r="AV80" s="9">
        <v>13</v>
      </c>
      <c r="AW80" s="9">
        <v>150</v>
      </c>
      <c r="AX80" s="9">
        <v>30</v>
      </c>
      <c r="AY80" s="9">
        <v>60</v>
      </c>
      <c r="AZ80" s="9">
        <v>30</v>
      </c>
      <c r="BA80" s="9">
        <v>45</v>
      </c>
      <c r="BB80" s="9">
        <v>45</v>
      </c>
      <c r="BC80" s="13">
        <v>82.848660331000005</v>
      </c>
      <c r="BD80" s="9">
        <v>9.8470925900000008</v>
      </c>
      <c r="BE80" s="9">
        <v>-24.893109809999999</v>
      </c>
      <c r="BF80" s="9">
        <v>2.0624830852999998</v>
      </c>
      <c r="BG80" s="9">
        <v>-42.54191849</v>
      </c>
      <c r="BH80" s="9">
        <v>-5.9810071469999997</v>
      </c>
      <c r="BI80" s="9">
        <v>3.2890939418</v>
      </c>
      <c r="BJ80" s="9">
        <v>-5.9645835000000001E-2</v>
      </c>
      <c r="BK80" s="9">
        <v>-3.6189820880000001</v>
      </c>
      <c r="BL80" s="9">
        <v>16.889645830999999</v>
      </c>
      <c r="BM80" s="9">
        <v>-7.7539374990000001</v>
      </c>
      <c r="BN80" s="9">
        <v>-7.5746782230000003</v>
      </c>
      <c r="BO80" s="9">
        <v>3.0292081080000002</v>
      </c>
      <c r="BP80" s="9">
        <v>0.23637475799999999</v>
      </c>
      <c r="BQ80" s="9">
        <v>16.876541422999999</v>
      </c>
      <c r="BR80" s="13">
        <v>208.43403287000001</v>
      </c>
      <c r="BS80" s="9">
        <v>30.961425935000001</v>
      </c>
      <c r="BT80" s="9">
        <v>-57.697165130000002</v>
      </c>
      <c r="BU80" s="9">
        <v>6.0939372790000004</v>
      </c>
      <c r="BV80" s="9">
        <v>-93.133010709999994</v>
      </c>
      <c r="BW80" s="9">
        <v>-16.711410489999999</v>
      </c>
      <c r="BX80" s="9">
        <v>9.1006634914000006</v>
      </c>
      <c r="BY80" s="9">
        <v>-0.34900000199999998</v>
      </c>
      <c r="BZ80" s="9">
        <v>-13.478376559999999</v>
      </c>
      <c r="CA80" s="9">
        <v>33.788249997999998</v>
      </c>
      <c r="CB80" s="9">
        <v>-18.142166660000001</v>
      </c>
      <c r="CC80" s="9">
        <v>-20.366259800000002</v>
      </c>
      <c r="CD80" s="9">
        <v>10.175744796</v>
      </c>
      <c r="CE80" s="9">
        <v>-1.9590885039999999</v>
      </c>
      <c r="CF80" s="9">
        <v>35.384744845999997</v>
      </c>
      <c r="CG80" s="13">
        <v>368.04124037000003</v>
      </c>
      <c r="CH80" s="9">
        <v>82.723611133000006</v>
      </c>
      <c r="CI80" s="9">
        <v>-106.52659939999999</v>
      </c>
      <c r="CJ80" s="9">
        <v>17.959243762</v>
      </c>
      <c r="CK80" s="9">
        <v>-189.71599670000001</v>
      </c>
      <c r="CL80" s="9">
        <v>-30.697729930000001</v>
      </c>
      <c r="CM80" s="9">
        <v>21.624592331999999</v>
      </c>
      <c r="CN80" s="9">
        <v>-8.8621875190000008</v>
      </c>
      <c r="CO80" s="9">
        <v>-48.861389950000003</v>
      </c>
      <c r="CP80" s="9">
        <v>60.522979180999997</v>
      </c>
      <c r="CQ80" s="9">
        <v>-41.84106251</v>
      </c>
      <c r="CR80" s="9">
        <v>-38.302843969999998</v>
      </c>
      <c r="CS80" s="9">
        <v>27.128274974</v>
      </c>
      <c r="CT80" s="9">
        <v>-5.021058376</v>
      </c>
      <c r="CU80" s="9">
        <v>79.432774973999997</v>
      </c>
      <c r="CV80" s="13">
        <v>14.305937127</v>
      </c>
      <c r="CW80" s="9">
        <v>-3.8233221660000001</v>
      </c>
      <c r="CX80" s="9">
        <v>6.3481208564999996</v>
      </c>
      <c r="CY80" s="9">
        <v>1.2594098713999999</v>
      </c>
      <c r="CZ80" s="9">
        <v>12.849533836000001</v>
      </c>
      <c r="DA80" s="9">
        <v>-1.096792416</v>
      </c>
      <c r="DB80" s="9">
        <v>2.9361681000000001E-2</v>
      </c>
      <c r="DC80" s="9">
        <v>-0.24463806299999999</v>
      </c>
      <c r="DD80" s="9">
        <v>-3.090121511</v>
      </c>
      <c r="DE80" s="9">
        <v>2.2643513539</v>
      </c>
      <c r="DF80" s="9">
        <v>2.3896116456000001</v>
      </c>
      <c r="DG80" s="9">
        <v>3.302282473</v>
      </c>
      <c r="DH80" s="9">
        <v>0.32077736600000001</v>
      </c>
      <c r="DI80" s="9">
        <v>-0.35791763399999998</v>
      </c>
      <c r="DJ80" s="9">
        <v>2.4260085309999999</v>
      </c>
    </row>
    <row r="81" spans="1:114" x14ac:dyDescent="0.15">
      <c r="A81" s="9" t="e">
        <f t="array" ref="A81">SMALL(IF($AB$1:$AB$900=$D$7,ROW($AB$1:$AB$900)),ROW(62:62))</f>
        <v>#NUM!</v>
      </c>
      <c r="B81" s="9" t="str">
        <f t="array" ref="B81">IF(ISERROR(INDEX($S$2:$S$900,A81-1)),"",INDEX($S$2:$S$900,A81-1))</f>
        <v/>
      </c>
      <c r="C81" s="9" t="str">
        <f t="array" ref="C81">IF(ISERROR(INDEX($U$2:$U$900,A81-1)),"",INDEX($U$2:$U$900,A81-1))</f>
        <v/>
      </c>
      <c r="D81" s="9" t="str">
        <f t="array" ref="D81">IF(ISERROR(INDEX($V$2:$V$900,A81-1)),"",INDEX($V$2:$V$900,A81-1))</f>
        <v/>
      </c>
      <c r="E81" s="9" t="str">
        <f t="array" ref="E81">IF(ISERROR(INDEX($Z$2:$Z$900,A81-1)),"",INDEX($Z$2:$Z$900,A81-1))</f>
        <v/>
      </c>
      <c r="F81" s="9" t="str">
        <f t="array" ref="F81">IF(ISERROR(INDEX($Y$2:$Y$900,A81-1)),"",INDEX($Y$2:$Y$900,A81-1))</f>
        <v/>
      </c>
      <c r="G81" s="9" t="str">
        <f t="array" ref="G81">IF(ISERROR(INDEX($AI$2:$AI$900,A81-1)),"",INDEX($AI$2:$AI$900,A81-1))</f>
        <v/>
      </c>
      <c r="H81" s="9" t="str">
        <f t="array" ref="H81">IF(ISERROR(INDEX($AJ$2:$AJ$900,A81-1)),"",INDEX($AJ$2:$AJ$900,A81-1))</f>
        <v/>
      </c>
      <c r="I81" s="9" t="str">
        <f t="array" ref="I81">IF(ISERROR(INDEX($AK$2:$AK$900,A81-1)),"",INDEX($AK$2:$AK$900,A81-1))</f>
        <v/>
      </c>
      <c r="J81" s="9" t="str">
        <f t="array" ref="J81">IF(ISERROR(INDEX($AL$2:$AL$900,A81-1)),"",INDEX($AL$2:$AL$900,A81-1))</f>
        <v/>
      </c>
      <c r="K81" s="9" t="str">
        <f t="array" ref="K81">IF(ISERROR(INDEX($AE$2:$AE$900,A81-1)),"",INDEX($AE$2:$AE$900,A81-1))</f>
        <v/>
      </c>
      <c r="L81" s="9" t="str">
        <f t="shared" si="24"/>
        <v xml:space="preserve"> </v>
      </c>
      <c r="Q81" s="9"/>
      <c r="R81" s="9"/>
      <c r="S81" s="9" t="s">
        <v>34</v>
      </c>
      <c r="T81" s="9" t="s">
        <v>92</v>
      </c>
      <c r="U81" s="9">
        <v>12</v>
      </c>
      <c r="V81" s="2">
        <v>30</v>
      </c>
      <c r="W81" s="9">
        <v>0.179398</v>
      </c>
      <c r="X81" s="9">
        <v>0.51883800000000002</v>
      </c>
      <c r="Y81" s="9">
        <f t="shared" si="38"/>
        <v>1.501032292307888</v>
      </c>
      <c r="Z81" s="9">
        <f t="shared" si="39"/>
        <v>34</v>
      </c>
      <c r="AA81" s="8">
        <f t="shared" si="40"/>
        <v>60</v>
      </c>
      <c r="AB81" s="8" t="b">
        <f t="shared" si="37"/>
        <v>0</v>
      </c>
      <c r="AC81" s="25" t="str">
        <f t="shared" si="28"/>
        <v>NO</v>
      </c>
      <c r="AD81" s="21" t="str">
        <f t="shared" si="41"/>
        <v>YES</v>
      </c>
      <c r="AE81" s="8" t="str">
        <f t="shared" si="42"/>
        <v>MEDIUM</v>
      </c>
      <c r="AF81" s="8">
        <f t="shared" si="43"/>
        <v>3</v>
      </c>
      <c r="AG81" s="8">
        <f t="shared" si="44"/>
        <v>3</v>
      </c>
      <c r="AH81" s="8">
        <f t="shared" si="45"/>
        <v>3</v>
      </c>
      <c r="AI81" s="25">
        <f t="shared" si="29"/>
        <v>125</v>
      </c>
      <c r="AJ81" s="25">
        <f t="shared" si="30"/>
        <v>289</v>
      </c>
      <c r="AK81" s="25">
        <f t="shared" si="31"/>
        <v>539</v>
      </c>
      <c r="AL81" s="25">
        <f t="shared" si="32"/>
        <v>6.1999999999999993</v>
      </c>
      <c r="AM81" s="21">
        <f t="shared" si="46"/>
        <v>125</v>
      </c>
      <c r="AN81" s="21">
        <f t="shared" si="47"/>
        <v>289</v>
      </c>
      <c r="AO81" s="21">
        <f t="shared" si="48"/>
        <v>539</v>
      </c>
      <c r="AP81" s="21">
        <f t="shared" si="49"/>
        <v>6.1999999999999993</v>
      </c>
      <c r="AQ81" s="24">
        <f t="shared" si="33"/>
        <v>-0.38461538461538464</v>
      </c>
      <c r="AR81" s="24">
        <f t="shared" si="34"/>
        <v>-1</v>
      </c>
      <c r="AS81" s="24">
        <f t="shared" si="35"/>
        <v>0</v>
      </c>
      <c r="AT81" s="24">
        <f t="shared" si="36"/>
        <v>-0.33333333333333331</v>
      </c>
      <c r="AU81" s="9">
        <v>17</v>
      </c>
      <c r="AV81" s="9">
        <v>13</v>
      </c>
      <c r="AW81" s="9">
        <v>150</v>
      </c>
      <c r="AX81" s="9">
        <v>30</v>
      </c>
      <c r="AY81" s="9">
        <v>60</v>
      </c>
      <c r="AZ81" s="9">
        <v>30</v>
      </c>
      <c r="BA81" s="9">
        <v>45</v>
      </c>
      <c r="BB81" s="9">
        <v>45</v>
      </c>
      <c r="BC81" s="13">
        <v>82.848660331000005</v>
      </c>
      <c r="BD81" s="9">
        <v>9.8470925900000008</v>
      </c>
      <c r="BE81" s="9">
        <v>-24.893109809999999</v>
      </c>
      <c r="BF81" s="9">
        <v>2.0624830852999998</v>
      </c>
      <c r="BG81" s="9">
        <v>-42.54191849</v>
      </c>
      <c r="BH81" s="9">
        <v>-5.9810071469999997</v>
      </c>
      <c r="BI81" s="9">
        <v>3.2890939418</v>
      </c>
      <c r="BJ81" s="9">
        <v>-5.9645835000000001E-2</v>
      </c>
      <c r="BK81" s="9">
        <v>-3.6189820880000001</v>
      </c>
      <c r="BL81" s="9">
        <v>16.889645830999999</v>
      </c>
      <c r="BM81" s="9">
        <v>-7.7539374990000001</v>
      </c>
      <c r="BN81" s="9">
        <v>-7.5746782230000003</v>
      </c>
      <c r="BO81" s="9">
        <v>3.0292081080000002</v>
      </c>
      <c r="BP81" s="9">
        <v>0.23637475799999999</v>
      </c>
      <c r="BQ81" s="9">
        <v>16.876541422999999</v>
      </c>
      <c r="BR81" s="13">
        <v>208.43403287000001</v>
      </c>
      <c r="BS81" s="9">
        <v>30.961425935000001</v>
      </c>
      <c r="BT81" s="9">
        <v>-57.697165130000002</v>
      </c>
      <c r="BU81" s="9">
        <v>6.0939372790000004</v>
      </c>
      <c r="BV81" s="9">
        <v>-93.133010709999994</v>
      </c>
      <c r="BW81" s="9">
        <v>-16.711410489999999</v>
      </c>
      <c r="BX81" s="9">
        <v>9.1006634914000006</v>
      </c>
      <c r="BY81" s="9">
        <v>-0.34900000199999998</v>
      </c>
      <c r="BZ81" s="9">
        <v>-13.478376559999999</v>
      </c>
      <c r="CA81" s="9">
        <v>33.788249997999998</v>
      </c>
      <c r="CB81" s="9">
        <v>-18.142166660000001</v>
      </c>
      <c r="CC81" s="9">
        <v>-20.366259800000002</v>
      </c>
      <c r="CD81" s="9">
        <v>10.175744796</v>
      </c>
      <c r="CE81" s="9">
        <v>-1.9590885039999999</v>
      </c>
      <c r="CF81" s="9">
        <v>35.384744845999997</v>
      </c>
      <c r="CG81" s="13">
        <v>368.04124037000003</v>
      </c>
      <c r="CH81" s="9">
        <v>82.723611133000006</v>
      </c>
      <c r="CI81" s="9">
        <v>-106.52659939999999</v>
      </c>
      <c r="CJ81" s="9">
        <v>17.959243762</v>
      </c>
      <c r="CK81" s="9">
        <v>-189.71599670000001</v>
      </c>
      <c r="CL81" s="9">
        <v>-30.697729930000001</v>
      </c>
      <c r="CM81" s="9">
        <v>21.624592331999999</v>
      </c>
      <c r="CN81" s="9">
        <v>-8.8621875190000008</v>
      </c>
      <c r="CO81" s="9">
        <v>-48.861389950000003</v>
      </c>
      <c r="CP81" s="9">
        <v>60.522979180999997</v>
      </c>
      <c r="CQ81" s="9">
        <v>-41.84106251</v>
      </c>
      <c r="CR81" s="9">
        <v>-38.302843969999998</v>
      </c>
      <c r="CS81" s="9">
        <v>27.128274974</v>
      </c>
      <c r="CT81" s="9">
        <v>-5.021058376</v>
      </c>
      <c r="CU81" s="9">
        <v>79.432774973999997</v>
      </c>
      <c r="CV81" s="13">
        <v>14.305937127</v>
      </c>
      <c r="CW81" s="9">
        <v>-3.8233221660000001</v>
      </c>
      <c r="CX81" s="9">
        <v>6.3481208564999996</v>
      </c>
      <c r="CY81" s="9">
        <v>1.2594098713999999</v>
      </c>
      <c r="CZ81" s="9">
        <v>12.849533836000001</v>
      </c>
      <c r="DA81" s="9">
        <v>-1.096792416</v>
      </c>
      <c r="DB81" s="9">
        <v>2.9361681000000001E-2</v>
      </c>
      <c r="DC81" s="9">
        <v>-0.24463806299999999</v>
      </c>
      <c r="DD81" s="9">
        <v>-3.090121511</v>
      </c>
      <c r="DE81" s="9">
        <v>2.2643513539</v>
      </c>
      <c r="DF81" s="9">
        <v>2.3896116456000001</v>
      </c>
      <c r="DG81" s="9">
        <v>3.302282473</v>
      </c>
      <c r="DH81" s="9">
        <v>0.32077736600000001</v>
      </c>
      <c r="DI81" s="9">
        <v>-0.35791763399999998</v>
      </c>
      <c r="DJ81" s="9">
        <v>2.4260085309999999</v>
      </c>
    </row>
    <row r="82" spans="1:114" x14ac:dyDescent="0.15">
      <c r="A82" s="9" t="e">
        <f t="array" ref="A82">SMALL(IF($AB$1:$AB$900=$D$7,ROW($AB$1:$AB$900)),ROW(63:63))</f>
        <v>#NUM!</v>
      </c>
      <c r="B82" s="9" t="str">
        <f t="array" ref="B82">IF(ISERROR(INDEX($S$2:$S$900,A82-1)),"",INDEX($S$2:$S$900,A82-1))</f>
        <v/>
      </c>
      <c r="C82" s="9" t="str">
        <f t="array" ref="C82">IF(ISERROR(INDEX($U$2:$U$900,A82-1)),"",INDEX($U$2:$U$900,A82-1))</f>
        <v/>
      </c>
      <c r="D82" s="9" t="str">
        <f t="array" ref="D82">IF(ISERROR(INDEX($V$2:$V$900,A82-1)),"",INDEX($V$2:$V$900,A82-1))</f>
        <v/>
      </c>
      <c r="E82" s="9" t="str">
        <f t="array" ref="E82">IF(ISERROR(INDEX($Z$2:$Z$900,A82-1)),"",INDEX($Z$2:$Z$900,A82-1))</f>
        <v/>
      </c>
      <c r="F82" s="9" t="str">
        <f t="array" ref="F82">IF(ISERROR(INDEX($Y$2:$Y$900,A82-1)),"",INDEX($Y$2:$Y$900,A82-1))</f>
        <v/>
      </c>
      <c r="G82" s="9" t="str">
        <f t="array" ref="G82">IF(ISERROR(INDEX($AI$2:$AI$900,A82-1)),"",INDEX($AI$2:$AI$900,A82-1))</f>
        <v/>
      </c>
      <c r="H82" s="9" t="str">
        <f t="array" ref="H82">IF(ISERROR(INDEX($AJ$2:$AJ$900,A82-1)),"",INDEX($AJ$2:$AJ$900,A82-1))</f>
        <v/>
      </c>
      <c r="I82" s="9" t="str">
        <f t="array" ref="I82">IF(ISERROR(INDEX($AK$2:$AK$900,A82-1)),"",INDEX($AK$2:$AK$900,A82-1))</f>
        <v/>
      </c>
      <c r="J82" s="9" t="str">
        <f t="array" ref="J82">IF(ISERROR(INDEX($AL$2:$AL$900,A82-1)),"",INDEX($AL$2:$AL$900,A82-1))</f>
        <v/>
      </c>
      <c r="K82" s="9" t="str">
        <f t="array" ref="K82">IF(ISERROR(INDEX($AE$2:$AE$900,A82-1)),"",INDEX($AE$2:$AE$900,A82-1))</f>
        <v/>
      </c>
      <c r="L82" s="9" t="str">
        <f t="shared" si="24"/>
        <v xml:space="preserve"> </v>
      </c>
      <c r="Q82" s="9"/>
      <c r="R82" s="9"/>
      <c r="S82" s="9" t="s">
        <v>34</v>
      </c>
      <c r="T82" s="9" t="s">
        <v>92</v>
      </c>
      <c r="U82" s="9">
        <v>12</v>
      </c>
      <c r="V82" s="2">
        <v>45</v>
      </c>
      <c r="W82" s="9">
        <v>0.179398</v>
      </c>
      <c r="X82" s="9">
        <v>0.51883800000000002</v>
      </c>
      <c r="Y82" s="9">
        <f t="shared" si="38"/>
        <v>1.501032292307888</v>
      </c>
      <c r="Z82" s="9">
        <f t="shared" si="39"/>
        <v>34</v>
      </c>
      <c r="AA82" s="8">
        <f t="shared" si="40"/>
        <v>60</v>
      </c>
      <c r="AB82" s="8" t="b">
        <f t="shared" si="37"/>
        <v>0</v>
      </c>
      <c r="AC82" s="25" t="str">
        <f t="shared" si="28"/>
        <v>NO</v>
      </c>
      <c r="AD82" s="21" t="str">
        <f t="shared" si="41"/>
        <v>YES</v>
      </c>
      <c r="AE82" s="8" t="str">
        <f t="shared" si="42"/>
        <v>FINE</v>
      </c>
      <c r="AF82" s="8">
        <f t="shared" si="43"/>
        <v>2</v>
      </c>
      <c r="AG82" s="8">
        <f t="shared" si="44"/>
        <v>2</v>
      </c>
      <c r="AH82" s="8">
        <f t="shared" si="45"/>
        <v>3</v>
      </c>
      <c r="AI82" s="25">
        <f t="shared" si="29"/>
        <v>104</v>
      </c>
      <c r="AJ82" s="25">
        <f t="shared" si="30"/>
        <v>255</v>
      </c>
      <c r="AK82" s="25">
        <f t="shared" si="31"/>
        <v>453</v>
      </c>
      <c r="AL82" s="25">
        <f t="shared" si="32"/>
        <v>9.9</v>
      </c>
      <c r="AM82" s="21">
        <f t="shared" si="46"/>
        <v>104</v>
      </c>
      <c r="AN82" s="21">
        <f t="shared" si="47"/>
        <v>255</v>
      </c>
      <c r="AO82" s="21">
        <f t="shared" si="48"/>
        <v>453</v>
      </c>
      <c r="AP82" s="21">
        <f t="shared" si="49"/>
        <v>9.9</v>
      </c>
      <c r="AQ82" s="24">
        <f t="shared" si="33"/>
        <v>-0.38461538461538464</v>
      </c>
      <c r="AR82" s="24">
        <f t="shared" si="34"/>
        <v>-1</v>
      </c>
      <c r="AS82" s="24">
        <f t="shared" si="35"/>
        <v>0</v>
      </c>
      <c r="AT82" s="24">
        <f t="shared" si="36"/>
        <v>0</v>
      </c>
      <c r="AU82" s="9">
        <v>17</v>
      </c>
      <c r="AV82" s="9">
        <v>13</v>
      </c>
      <c r="AW82" s="9">
        <v>150</v>
      </c>
      <c r="AX82" s="9">
        <v>30</v>
      </c>
      <c r="AY82" s="9">
        <v>60</v>
      </c>
      <c r="AZ82" s="9">
        <v>30</v>
      </c>
      <c r="BA82" s="9">
        <v>45</v>
      </c>
      <c r="BB82" s="9">
        <v>45</v>
      </c>
      <c r="BC82" s="13">
        <v>82.848660331000005</v>
      </c>
      <c r="BD82" s="9">
        <v>9.8470925900000008</v>
      </c>
      <c r="BE82" s="9">
        <v>-24.893109809999999</v>
      </c>
      <c r="BF82" s="9">
        <v>2.0624830852999998</v>
      </c>
      <c r="BG82" s="9">
        <v>-42.54191849</v>
      </c>
      <c r="BH82" s="9">
        <v>-5.9810071469999997</v>
      </c>
      <c r="BI82" s="9">
        <v>3.2890939418</v>
      </c>
      <c r="BJ82" s="9">
        <v>-5.9645835000000001E-2</v>
      </c>
      <c r="BK82" s="9">
        <v>-3.6189820880000001</v>
      </c>
      <c r="BL82" s="9">
        <v>16.889645830999999</v>
      </c>
      <c r="BM82" s="9">
        <v>-7.7539374990000001</v>
      </c>
      <c r="BN82" s="9">
        <v>-7.5746782230000003</v>
      </c>
      <c r="BO82" s="9">
        <v>3.0292081080000002</v>
      </c>
      <c r="BP82" s="9">
        <v>0.23637475799999999</v>
      </c>
      <c r="BQ82" s="9">
        <v>16.876541422999999</v>
      </c>
      <c r="BR82" s="13">
        <v>208.43403287000001</v>
      </c>
      <c r="BS82" s="9">
        <v>30.961425935000001</v>
      </c>
      <c r="BT82" s="9">
        <v>-57.697165130000002</v>
      </c>
      <c r="BU82" s="9">
        <v>6.0939372790000004</v>
      </c>
      <c r="BV82" s="9">
        <v>-93.133010709999994</v>
      </c>
      <c r="BW82" s="9">
        <v>-16.711410489999999</v>
      </c>
      <c r="BX82" s="9">
        <v>9.1006634914000006</v>
      </c>
      <c r="BY82" s="9">
        <v>-0.34900000199999998</v>
      </c>
      <c r="BZ82" s="9">
        <v>-13.478376559999999</v>
      </c>
      <c r="CA82" s="9">
        <v>33.788249997999998</v>
      </c>
      <c r="CB82" s="9">
        <v>-18.142166660000001</v>
      </c>
      <c r="CC82" s="9">
        <v>-20.366259800000002</v>
      </c>
      <c r="CD82" s="9">
        <v>10.175744796</v>
      </c>
      <c r="CE82" s="9">
        <v>-1.9590885039999999</v>
      </c>
      <c r="CF82" s="9">
        <v>35.384744845999997</v>
      </c>
      <c r="CG82" s="13">
        <v>368.04124037000003</v>
      </c>
      <c r="CH82" s="9">
        <v>82.723611133000006</v>
      </c>
      <c r="CI82" s="9">
        <v>-106.52659939999999</v>
      </c>
      <c r="CJ82" s="9">
        <v>17.959243762</v>
      </c>
      <c r="CK82" s="9">
        <v>-189.71599670000001</v>
      </c>
      <c r="CL82" s="9">
        <v>-30.697729930000001</v>
      </c>
      <c r="CM82" s="9">
        <v>21.624592331999999</v>
      </c>
      <c r="CN82" s="9">
        <v>-8.8621875190000008</v>
      </c>
      <c r="CO82" s="9">
        <v>-48.861389950000003</v>
      </c>
      <c r="CP82" s="9">
        <v>60.522979180999997</v>
      </c>
      <c r="CQ82" s="9">
        <v>-41.84106251</v>
      </c>
      <c r="CR82" s="9">
        <v>-38.302843969999998</v>
      </c>
      <c r="CS82" s="9">
        <v>27.128274974</v>
      </c>
      <c r="CT82" s="9">
        <v>-5.021058376</v>
      </c>
      <c r="CU82" s="9">
        <v>79.432774973999997</v>
      </c>
      <c r="CV82" s="13">
        <v>14.305937127</v>
      </c>
      <c r="CW82" s="9">
        <v>-3.8233221660000001</v>
      </c>
      <c r="CX82" s="9">
        <v>6.3481208564999996</v>
      </c>
      <c r="CY82" s="9">
        <v>1.2594098713999999</v>
      </c>
      <c r="CZ82" s="9">
        <v>12.849533836000001</v>
      </c>
      <c r="DA82" s="9">
        <v>-1.096792416</v>
      </c>
      <c r="DB82" s="9">
        <v>2.9361681000000001E-2</v>
      </c>
      <c r="DC82" s="9">
        <v>-0.24463806299999999</v>
      </c>
      <c r="DD82" s="9">
        <v>-3.090121511</v>
      </c>
      <c r="DE82" s="9">
        <v>2.2643513539</v>
      </c>
      <c r="DF82" s="9">
        <v>2.3896116456000001</v>
      </c>
      <c r="DG82" s="9">
        <v>3.302282473</v>
      </c>
      <c r="DH82" s="9">
        <v>0.32077736600000001</v>
      </c>
      <c r="DI82" s="9">
        <v>-0.35791763399999998</v>
      </c>
      <c r="DJ82" s="9">
        <v>2.4260085309999999</v>
      </c>
    </row>
    <row r="83" spans="1:114" x14ac:dyDescent="0.15">
      <c r="A83" s="9" t="e">
        <f t="array" ref="A83">SMALL(IF($AB$1:$AB$900=$D$7,ROW($AB$1:$AB$900)),ROW(64:64))</f>
        <v>#NUM!</v>
      </c>
      <c r="B83" s="9" t="str">
        <f t="array" ref="B83">IF(ISERROR(INDEX($S$2:$S$900,A83-1)),"",INDEX($S$2:$S$900,A83-1))</f>
        <v/>
      </c>
      <c r="C83" s="9" t="str">
        <f t="array" ref="C83">IF(ISERROR(INDEX($U$2:$U$900,A83-1)),"",INDEX($U$2:$U$900,A83-1))</f>
        <v/>
      </c>
      <c r="D83" s="9" t="str">
        <f t="array" ref="D83">IF(ISERROR(INDEX($V$2:$V$900,A83-1)),"",INDEX($V$2:$V$900,A83-1))</f>
        <v/>
      </c>
      <c r="E83" s="9" t="str">
        <f t="array" ref="E83">IF(ISERROR(INDEX($Z$2:$Z$900,A83-1)),"",INDEX($Z$2:$Z$900,A83-1))</f>
        <v/>
      </c>
      <c r="F83" s="9" t="str">
        <f t="array" ref="F83">IF(ISERROR(INDEX($Y$2:$Y$900,A83-1)),"",INDEX($Y$2:$Y$900,A83-1))</f>
        <v/>
      </c>
      <c r="G83" s="9" t="str">
        <f t="array" ref="G83">IF(ISERROR(INDEX($AI$2:$AI$900,A83-1)),"",INDEX($AI$2:$AI$900,A83-1))</f>
        <v/>
      </c>
      <c r="H83" s="9" t="str">
        <f t="array" ref="H83">IF(ISERROR(INDEX($AJ$2:$AJ$900,A83-1)),"",INDEX($AJ$2:$AJ$900,A83-1))</f>
        <v/>
      </c>
      <c r="I83" s="9" t="str">
        <f t="array" ref="I83">IF(ISERROR(INDEX($AK$2:$AK$900,A83-1)),"",INDEX($AK$2:$AK$900,A83-1))</f>
        <v/>
      </c>
      <c r="J83" s="9" t="str">
        <f t="array" ref="J83">IF(ISERROR(INDEX($AL$2:$AL$900,A83-1)),"",INDEX($AL$2:$AL$900,A83-1))</f>
        <v/>
      </c>
      <c r="K83" s="9" t="str">
        <f t="array" ref="K83">IF(ISERROR(INDEX($AE$2:$AE$900,A83-1)),"",INDEX($AE$2:$AE$900,A83-1))</f>
        <v/>
      </c>
      <c r="L83" s="9" t="str">
        <f t="shared" si="24"/>
        <v xml:space="preserve"> </v>
      </c>
      <c r="Q83" s="9"/>
      <c r="R83" s="9"/>
      <c r="S83" s="9" t="s">
        <v>34</v>
      </c>
      <c r="T83" s="9" t="s">
        <v>92</v>
      </c>
      <c r="U83" s="9">
        <v>12</v>
      </c>
      <c r="V83" s="2">
        <v>60</v>
      </c>
      <c r="W83" s="9">
        <v>0.179398</v>
      </c>
      <c r="X83" s="9">
        <v>0.51883800000000002</v>
      </c>
      <c r="Y83" s="9">
        <f t="shared" si="38"/>
        <v>1.501032292307888</v>
      </c>
      <c r="Z83" s="9">
        <f t="shared" si="39"/>
        <v>34</v>
      </c>
      <c r="AA83" s="8">
        <f t="shared" si="40"/>
        <v>60</v>
      </c>
      <c r="AB83" s="8" t="b">
        <f t="shared" si="37"/>
        <v>0</v>
      </c>
      <c r="AC83" s="25" t="str">
        <f t="shared" si="28"/>
        <v>NO</v>
      </c>
      <c r="AD83" s="21" t="str">
        <f t="shared" si="41"/>
        <v>YES</v>
      </c>
      <c r="AE83" s="8" t="str">
        <f t="shared" si="42"/>
        <v>FINE</v>
      </c>
      <c r="AF83" s="8">
        <f t="shared" si="43"/>
        <v>2</v>
      </c>
      <c r="AG83" s="8">
        <f t="shared" si="44"/>
        <v>2</v>
      </c>
      <c r="AH83" s="8">
        <f t="shared" si="45"/>
        <v>2</v>
      </c>
      <c r="AI83" s="25">
        <f t="shared" si="29"/>
        <v>87</v>
      </c>
      <c r="AJ83" s="25">
        <f t="shared" si="30"/>
        <v>230</v>
      </c>
      <c r="AK83" s="25">
        <f t="shared" si="31"/>
        <v>385</v>
      </c>
      <c r="AL83" s="25">
        <f t="shared" si="32"/>
        <v>14.1</v>
      </c>
      <c r="AM83" s="21">
        <f t="shared" si="46"/>
        <v>87</v>
      </c>
      <c r="AN83" s="21">
        <f t="shared" si="47"/>
        <v>230</v>
      </c>
      <c r="AO83" s="21">
        <f t="shared" si="48"/>
        <v>385</v>
      </c>
      <c r="AP83" s="21">
        <f t="shared" si="49"/>
        <v>14.1</v>
      </c>
      <c r="AQ83" s="24">
        <f t="shared" si="33"/>
        <v>-0.38461538461538464</v>
      </c>
      <c r="AR83" s="24">
        <f t="shared" si="34"/>
        <v>-1</v>
      </c>
      <c r="AS83" s="24">
        <f t="shared" si="35"/>
        <v>0</v>
      </c>
      <c r="AT83" s="24">
        <f t="shared" si="36"/>
        <v>0.33333333333333331</v>
      </c>
      <c r="AU83" s="9">
        <v>17</v>
      </c>
      <c r="AV83" s="9">
        <v>13</v>
      </c>
      <c r="AW83" s="9">
        <v>150</v>
      </c>
      <c r="AX83" s="9">
        <v>30</v>
      </c>
      <c r="AY83" s="9">
        <v>60</v>
      </c>
      <c r="AZ83" s="9">
        <v>30</v>
      </c>
      <c r="BA83" s="9">
        <v>45</v>
      </c>
      <c r="BB83" s="9">
        <v>45</v>
      </c>
      <c r="BC83" s="13">
        <v>82.848660331000005</v>
      </c>
      <c r="BD83" s="9">
        <v>9.8470925900000008</v>
      </c>
      <c r="BE83" s="9">
        <v>-24.893109809999999</v>
      </c>
      <c r="BF83" s="9">
        <v>2.0624830852999998</v>
      </c>
      <c r="BG83" s="9">
        <v>-42.54191849</v>
      </c>
      <c r="BH83" s="9">
        <v>-5.9810071469999997</v>
      </c>
      <c r="BI83" s="9">
        <v>3.2890939418</v>
      </c>
      <c r="BJ83" s="9">
        <v>-5.9645835000000001E-2</v>
      </c>
      <c r="BK83" s="9">
        <v>-3.6189820880000001</v>
      </c>
      <c r="BL83" s="9">
        <v>16.889645830999999</v>
      </c>
      <c r="BM83" s="9">
        <v>-7.7539374990000001</v>
      </c>
      <c r="BN83" s="9">
        <v>-7.5746782230000003</v>
      </c>
      <c r="BO83" s="9">
        <v>3.0292081080000002</v>
      </c>
      <c r="BP83" s="9">
        <v>0.23637475799999999</v>
      </c>
      <c r="BQ83" s="9">
        <v>16.876541422999999</v>
      </c>
      <c r="BR83" s="13">
        <v>208.43403287000001</v>
      </c>
      <c r="BS83" s="9">
        <v>30.961425935000001</v>
      </c>
      <c r="BT83" s="9">
        <v>-57.697165130000002</v>
      </c>
      <c r="BU83" s="9">
        <v>6.0939372790000004</v>
      </c>
      <c r="BV83" s="9">
        <v>-93.133010709999994</v>
      </c>
      <c r="BW83" s="9">
        <v>-16.711410489999999</v>
      </c>
      <c r="BX83" s="9">
        <v>9.1006634914000006</v>
      </c>
      <c r="BY83" s="9">
        <v>-0.34900000199999998</v>
      </c>
      <c r="BZ83" s="9">
        <v>-13.478376559999999</v>
      </c>
      <c r="CA83" s="9">
        <v>33.788249997999998</v>
      </c>
      <c r="CB83" s="9">
        <v>-18.142166660000001</v>
      </c>
      <c r="CC83" s="9">
        <v>-20.366259800000002</v>
      </c>
      <c r="CD83" s="9">
        <v>10.175744796</v>
      </c>
      <c r="CE83" s="9">
        <v>-1.9590885039999999</v>
      </c>
      <c r="CF83" s="9">
        <v>35.384744845999997</v>
      </c>
      <c r="CG83" s="13">
        <v>368.04124037000003</v>
      </c>
      <c r="CH83" s="9">
        <v>82.723611133000006</v>
      </c>
      <c r="CI83" s="9">
        <v>-106.52659939999999</v>
      </c>
      <c r="CJ83" s="9">
        <v>17.959243762</v>
      </c>
      <c r="CK83" s="9">
        <v>-189.71599670000001</v>
      </c>
      <c r="CL83" s="9">
        <v>-30.697729930000001</v>
      </c>
      <c r="CM83" s="9">
        <v>21.624592331999999</v>
      </c>
      <c r="CN83" s="9">
        <v>-8.8621875190000008</v>
      </c>
      <c r="CO83" s="9">
        <v>-48.861389950000003</v>
      </c>
      <c r="CP83" s="9">
        <v>60.522979180999997</v>
      </c>
      <c r="CQ83" s="9">
        <v>-41.84106251</v>
      </c>
      <c r="CR83" s="9">
        <v>-38.302843969999998</v>
      </c>
      <c r="CS83" s="9">
        <v>27.128274974</v>
      </c>
      <c r="CT83" s="9">
        <v>-5.021058376</v>
      </c>
      <c r="CU83" s="9">
        <v>79.432774973999997</v>
      </c>
      <c r="CV83" s="13">
        <v>14.305937127</v>
      </c>
      <c r="CW83" s="9">
        <v>-3.8233221660000001</v>
      </c>
      <c r="CX83" s="9">
        <v>6.3481208564999996</v>
      </c>
      <c r="CY83" s="9">
        <v>1.2594098713999999</v>
      </c>
      <c r="CZ83" s="9">
        <v>12.849533836000001</v>
      </c>
      <c r="DA83" s="9">
        <v>-1.096792416</v>
      </c>
      <c r="DB83" s="9">
        <v>2.9361681000000001E-2</v>
      </c>
      <c r="DC83" s="9">
        <v>-0.24463806299999999</v>
      </c>
      <c r="DD83" s="9">
        <v>-3.090121511</v>
      </c>
      <c r="DE83" s="9">
        <v>2.2643513539</v>
      </c>
      <c r="DF83" s="9">
        <v>2.3896116456000001</v>
      </c>
      <c r="DG83" s="9">
        <v>3.302282473</v>
      </c>
      <c r="DH83" s="9">
        <v>0.32077736600000001</v>
      </c>
      <c r="DI83" s="9">
        <v>-0.35791763399999998</v>
      </c>
      <c r="DJ83" s="9">
        <v>2.4260085309999999</v>
      </c>
    </row>
    <row r="84" spans="1:114" x14ac:dyDescent="0.15">
      <c r="A84" s="9" t="e">
        <f t="array" ref="A84">SMALL(IF($AB$1:$AB$900=$D$7,ROW($AB$1:$AB$900)),ROW(65:65))</f>
        <v>#NUM!</v>
      </c>
      <c r="B84" s="9" t="str">
        <f t="array" ref="B84">IF(ISERROR(INDEX($S$2:$S$900,A84-1)),"",INDEX($S$2:$S$900,A84-1))</f>
        <v/>
      </c>
      <c r="C84" s="9" t="str">
        <f t="array" ref="C84">IF(ISERROR(INDEX($U$2:$U$900,A84-1)),"",INDEX($U$2:$U$900,A84-1))</f>
        <v/>
      </c>
      <c r="D84" s="9" t="str">
        <f t="array" ref="D84">IF(ISERROR(INDEX($V$2:$V$900,A84-1)),"",INDEX($V$2:$V$900,A84-1))</f>
        <v/>
      </c>
      <c r="E84" s="9" t="str">
        <f t="array" ref="E84">IF(ISERROR(INDEX($Z$2:$Z$900,A84-1)),"",INDEX($Z$2:$Z$900,A84-1))</f>
        <v/>
      </c>
      <c r="F84" s="9" t="str">
        <f t="array" ref="F84">IF(ISERROR(INDEX($Y$2:$Y$900,A84-1)),"",INDEX($Y$2:$Y$900,A84-1))</f>
        <v/>
      </c>
      <c r="G84" s="9" t="str">
        <f t="array" ref="G84">IF(ISERROR(INDEX($AI$2:$AI$900,A84-1)),"",INDEX($AI$2:$AI$900,A84-1))</f>
        <v/>
      </c>
      <c r="H84" s="9" t="str">
        <f t="array" ref="H84">IF(ISERROR(INDEX($AJ$2:$AJ$900,A84-1)),"",INDEX($AJ$2:$AJ$900,A84-1))</f>
        <v/>
      </c>
      <c r="I84" s="9" t="str">
        <f t="array" ref="I84">IF(ISERROR(INDEX($AK$2:$AK$900,A84-1)),"",INDEX($AK$2:$AK$900,A84-1))</f>
        <v/>
      </c>
      <c r="J84" s="9" t="str">
        <f t="array" ref="J84">IF(ISERROR(INDEX($AL$2:$AL$900,A84-1)),"",INDEX($AL$2:$AL$900,A84-1))</f>
        <v/>
      </c>
      <c r="K84" s="9" t="str">
        <f t="array" ref="K84">IF(ISERROR(INDEX($AE$2:$AE$900,A84-1)),"",INDEX($AE$2:$AE$900,A84-1))</f>
        <v/>
      </c>
      <c r="L84" s="9" t="str">
        <f t="shared" si="24"/>
        <v xml:space="preserve"> </v>
      </c>
      <c r="Q84" s="9"/>
      <c r="R84" s="9"/>
      <c r="S84" s="9" t="s">
        <v>34</v>
      </c>
      <c r="T84" s="9" t="s">
        <v>92</v>
      </c>
      <c r="U84" s="9">
        <v>12</v>
      </c>
      <c r="V84" s="2">
        <v>75</v>
      </c>
      <c r="W84" s="9">
        <v>0.179398</v>
      </c>
      <c r="X84" s="9">
        <v>0.51883800000000002</v>
      </c>
      <c r="Y84" s="9">
        <f t="shared" si="38"/>
        <v>1.501032292307888</v>
      </c>
      <c r="Z84" s="9">
        <f t="shared" si="39"/>
        <v>34</v>
      </c>
      <c r="AA84" s="8">
        <f t="shared" si="40"/>
        <v>60</v>
      </c>
      <c r="AB84" s="8" t="b">
        <f t="shared" si="37"/>
        <v>0</v>
      </c>
      <c r="AC84" s="25" t="str">
        <f t="shared" si="28"/>
        <v>NO</v>
      </c>
      <c r="AD84" s="21" t="str">
        <f t="shared" si="41"/>
        <v>YES</v>
      </c>
      <c r="AE84" s="8" t="str">
        <f t="shared" si="42"/>
        <v>FINE</v>
      </c>
      <c r="AF84" s="8">
        <f t="shared" si="43"/>
        <v>2</v>
      </c>
      <c r="AG84" s="8">
        <f t="shared" si="44"/>
        <v>2</v>
      </c>
      <c r="AH84" s="8">
        <f t="shared" si="45"/>
        <v>2</v>
      </c>
      <c r="AI84" s="25">
        <f t="shared" si="29"/>
        <v>73</v>
      </c>
      <c r="AJ84" s="25">
        <f t="shared" si="30"/>
        <v>213</v>
      </c>
      <c r="AK84" s="25">
        <f t="shared" si="31"/>
        <v>334</v>
      </c>
      <c r="AL84" s="25">
        <f t="shared" si="32"/>
        <v>18.8</v>
      </c>
      <c r="AM84" s="21">
        <f t="shared" si="46"/>
        <v>73</v>
      </c>
      <c r="AN84" s="21">
        <f t="shared" si="47"/>
        <v>213</v>
      </c>
      <c r="AO84" s="21">
        <f t="shared" si="48"/>
        <v>334</v>
      </c>
      <c r="AP84" s="21">
        <f t="shared" si="49"/>
        <v>18.8</v>
      </c>
      <c r="AQ84" s="24">
        <f t="shared" si="33"/>
        <v>-0.38461538461538464</v>
      </c>
      <c r="AR84" s="24">
        <f t="shared" si="34"/>
        <v>-1</v>
      </c>
      <c r="AS84" s="24">
        <f t="shared" si="35"/>
        <v>0</v>
      </c>
      <c r="AT84" s="24">
        <f t="shared" si="36"/>
        <v>0.66666666666666663</v>
      </c>
      <c r="AU84" s="9">
        <v>17</v>
      </c>
      <c r="AV84" s="9">
        <v>13</v>
      </c>
      <c r="AW84" s="9">
        <v>150</v>
      </c>
      <c r="AX84" s="9">
        <v>30</v>
      </c>
      <c r="AY84" s="9">
        <v>60</v>
      </c>
      <c r="AZ84" s="9">
        <v>30</v>
      </c>
      <c r="BA84" s="9">
        <v>45</v>
      </c>
      <c r="BB84" s="9">
        <v>45</v>
      </c>
      <c r="BC84" s="13">
        <v>82.848660331000005</v>
      </c>
      <c r="BD84" s="9">
        <v>9.8470925900000008</v>
      </c>
      <c r="BE84" s="9">
        <v>-24.893109809999999</v>
      </c>
      <c r="BF84" s="9">
        <v>2.0624830852999998</v>
      </c>
      <c r="BG84" s="9">
        <v>-42.54191849</v>
      </c>
      <c r="BH84" s="9">
        <v>-5.9810071469999997</v>
      </c>
      <c r="BI84" s="9">
        <v>3.2890939418</v>
      </c>
      <c r="BJ84" s="9">
        <v>-5.9645835000000001E-2</v>
      </c>
      <c r="BK84" s="9">
        <v>-3.6189820880000001</v>
      </c>
      <c r="BL84" s="9">
        <v>16.889645830999999</v>
      </c>
      <c r="BM84" s="9">
        <v>-7.7539374990000001</v>
      </c>
      <c r="BN84" s="9">
        <v>-7.5746782230000003</v>
      </c>
      <c r="BO84" s="9">
        <v>3.0292081080000002</v>
      </c>
      <c r="BP84" s="9">
        <v>0.23637475799999999</v>
      </c>
      <c r="BQ84" s="9">
        <v>16.876541422999999</v>
      </c>
      <c r="BR84" s="13">
        <v>208.43403287000001</v>
      </c>
      <c r="BS84" s="9">
        <v>30.961425935000001</v>
      </c>
      <c r="BT84" s="9">
        <v>-57.697165130000002</v>
      </c>
      <c r="BU84" s="9">
        <v>6.0939372790000004</v>
      </c>
      <c r="BV84" s="9">
        <v>-93.133010709999994</v>
      </c>
      <c r="BW84" s="9">
        <v>-16.711410489999999</v>
      </c>
      <c r="BX84" s="9">
        <v>9.1006634914000006</v>
      </c>
      <c r="BY84" s="9">
        <v>-0.34900000199999998</v>
      </c>
      <c r="BZ84" s="9">
        <v>-13.478376559999999</v>
      </c>
      <c r="CA84" s="9">
        <v>33.788249997999998</v>
      </c>
      <c r="CB84" s="9">
        <v>-18.142166660000001</v>
      </c>
      <c r="CC84" s="9">
        <v>-20.366259800000002</v>
      </c>
      <c r="CD84" s="9">
        <v>10.175744796</v>
      </c>
      <c r="CE84" s="9">
        <v>-1.9590885039999999</v>
      </c>
      <c r="CF84" s="9">
        <v>35.384744845999997</v>
      </c>
      <c r="CG84" s="13">
        <v>368.04124037000003</v>
      </c>
      <c r="CH84" s="9">
        <v>82.723611133000006</v>
      </c>
      <c r="CI84" s="9">
        <v>-106.52659939999999</v>
      </c>
      <c r="CJ84" s="9">
        <v>17.959243762</v>
      </c>
      <c r="CK84" s="9">
        <v>-189.71599670000001</v>
      </c>
      <c r="CL84" s="9">
        <v>-30.697729930000001</v>
      </c>
      <c r="CM84" s="9">
        <v>21.624592331999999</v>
      </c>
      <c r="CN84" s="9">
        <v>-8.8621875190000008</v>
      </c>
      <c r="CO84" s="9">
        <v>-48.861389950000003</v>
      </c>
      <c r="CP84" s="9">
        <v>60.522979180999997</v>
      </c>
      <c r="CQ84" s="9">
        <v>-41.84106251</v>
      </c>
      <c r="CR84" s="9">
        <v>-38.302843969999998</v>
      </c>
      <c r="CS84" s="9">
        <v>27.128274974</v>
      </c>
      <c r="CT84" s="9">
        <v>-5.021058376</v>
      </c>
      <c r="CU84" s="9">
        <v>79.432774973999997</v>
      </c>
      <c r="CV84" s="13">
        <v>14.305937127</v>
      </c>
      <c r="CW84" s="9">
        <v>-3.8233221660000001</v>
      </c>
      <c r="CX84" s="9">
        <v>6.3481208564999996</v>
      </c>
      <c r="CY84" s="9">
        <v>1.2594098713999999</v>
      </c>
      <c r="CZ84" s="9">
        <v>12.849533836000001</v>
      </c>
      <c r="DA84" s="9">
        <v>-1.096792416</v>
      </c>
      <c r="DB84" s="9">
        <v>2.9361681000000001E-2</v>
      </c>
      <c r="DC84" s="9">
        <v>-0.24463806299999999</v>
      </c>
      <c r="DD84" s="9">
        <v>-3.090121511</v>
      </c>
      <c r="DE84" s="9">
        <v>2.2643513539</v>
      </c>
      <c r="DF84" s="9">
        <v>2.3896116456000001</v>
      </c>
      <c r="DG84" s="9">
        <v>3.302282473</v>
      </c>
      <c r="DH84" s="9">
        <v>0.32077736600000001</v>
      </c>
      <c r="DI84" s="9">
        <v>-0.35791763399999998</v>
      </c>
      <c r="DJ84" s="9">
        <v>2.4260085309999999</v>
      </c>
    </row>
    <row r="85" spans="1:114" x14ac:dyDescent="0.15">
      <c r="A85" s="9" t="e">
        <f t="array" ref="A85">SMALL(IF($AB$1:$AB$900=$D$7,ROW($AB$1:$AB$900)),ROW(66:66))</f>
        <v>#NUM!</v>
      </c>
      <c r="B85" s="9" t="str">
        <f t="array" ref="B85">IF(ISERROR(INDEX($S$2:$S$900,A85-1)),"",INDEX($S$2:$S$900,A85-1))</f>
        <v/>
      </c>
      <c r="C85" s="9" t="str">
        <f t="array" ref="C85">IF(ISERROR(INDEX($U$2:$U$900,A85-1)),"",INDEX($U$2:$U$900,A85-1))</f>
        <v/>
      </c>
      <c r="D85" s="9" t="str">
        <f t="array" ref="D85">IF(ISERROR(INDEX($V$2:$V$900,A85-1)),"",INDEX($V$2:$V$900,A85-1))</f>
        <v/>
      </c>
      <c r="E85" s="9" t="str">
        <f t="array" ref="E85">IF(ISERROR(INDEX($Z$2:$Z$900,A85-1)),"",INDEX($Z$2:$Z$900,A85-1))</f>
        <v/>
      </c>
      <c r="F85" s="9" t="str">
        <f t="array" ref="F85">IF(ISERROR(INDEX($Y$2:$Y$900,A85-1)),"",INDEX($Y$2:$Y$900,A85-1))</f>
        <v/>
      </c>
      <c r="G85" s="9" t="str">
        <f t="array" ref="G85">IF(ISERROR(INDEX($AI$2:$AI$900,A85-1)),"",INDEX($AI$2:$AI$900,A85-1))</f>
        <v/>
      </c>
      <c r="H85" s="9" t="str">
        <f t="array" ref="H85">IF(ISERROR(INDEX($AJ$2:$AJ$900,A85-1)),"",INDEX($AJ$2:$AJ$900,A85-1))</f>
        <v/>
      </c>
      <c r="I85" s="9" t="str">
        <f t="array" ref="I85">IF(ISERROR(INDEX($AK$2:$AK$900,A85-1)),"",INDEX($AK$2:$AK$900,A85-1))</f>
        <v/>
      </c>
      <c r="J85" s="9" t="str">
        <f t="array" ref="J85">IF(ISERROR(INDEX($AL$2:$AL$900,A85-1)),"",INDEX($AL$2:$AL$900,A85-1))</f>
        <v/>
      </c>
      <c r="K85" s="9" t="str">
        <f t="array" ref="K85">IF(ISERROR(INDEX($AE$2:$AE$900,A85-1)),"",INDEX($AE$2:$AE$900,A85-1))</f>
        <v/>
      </c>
      <c r="L85" s="9" t="str">
        <f t="shared" ref="L85:L123" si="50">IF(ISERROR(ROUNDUP((I85-G85)/H85,1))," ",ROUNDUP((I85-G85)/H85,1))</f>
        <v xml:space="preserve"> </v>
      </c>
      <c r="Q85" s="9"/>
      <c r="R85" s="9"/>
      <c r="S85" s="9" t="s">
        <v>34</v>
      </c>
      <c r="T85" s="9" t="s">
        <v>92</v>
      </c>
      <c r="U85" s="9">
        <v>12</v>
      </c>
      <c r="V85" s="2">
        <v>90</v>
      </c>
      <c r="W85" s="9">
        <v>0.179398</v>
      </c>
      <c r="X85" s="9">
        <v>0.51883800000000002</v>
      </c>
      <c r="Y85" s="9">
        <f t="shared" si="38"/>
        <v>1.501032292307888</v>
      </c>
      <c r="Z85" s="9">
        <f t="shared" si="39"/>
        <v>34</v>
      </c>
      <c r="AA85" s="8">
        <f t="shared" si="40"/>
        <v>60</v>
      </c>
      <c r="AB85" s="8" t="b">
        <f t="shared" si="37"/>
        <v>0</v>
      </c>
      <c r="AC85" s="25" t="str">
        <f t="shared" si="28"/>
        <v>NO</v>
      </c>
      <c r="AD85" s="21" t="str">
        <f t="shared" si="41"/>
        <v>YES</v>
      </c>
      <c r="AE85" s="8" t="str">
        <f t="shared" si="42"/>
        <v>FINE</v>
      </c>
      <c r="AF85" s="8">
        <f t="shared" si="43"/>
        <v>2</v>
      </c>
      <c r="AG85" s="8">
        <f t="shared" si="44"/>
        <v>2</v>
      </c>
      <c r="AH85" s="8">
        <f t="shared" si="45"/>
        <v>2</v>
      </c>
      <c r="AI85" s="25">
        <f t="shared" si="29"/>
        <v>63</v>
      </c>
      <c r="AJ85" s="25">
        <f t="shared" si="30"/>
        <v>203</v>
      </c>
      <c r="AK85" s="25">
        <f t="shared" si="31"/>
        <v>301</v>
      </c>
      <c r="AL85" s="25">
        <f t="shared" si="32"/>
        <v>24.1</v>
      </c>
      <c r="AM85" s="21">
        <f t="shared" si="46"/>
        <v>63</v>
      </c>
      <c r="AN85" s="21">
        <f t="shared" si="47"/>
        <v>203</v>
      </c>
      <c r="AO85" s="21">
        <f t="shared" si="48"/>
        <v>301</v>
      </c>
      <c r="AP85" s="21">
        <f t="shared" si="49"/>
        <v>24.1</v>
      </c>
      <c r="AQ85" s="24">
        <f t="shared" si="33"/>
        <v>-0.38461538461538464</v>
      </c>
      <c r="AR85" s="24">
        <f t="shared" si="34"/>
        <v>-1</v>
      </c>
      <c r="AS85" s="24">
        <f t="shared" si="35"/>
        <v>0</v>
      </c>
      <c r="AT85" s="24">
        <f t="shared" si="36"/>
        <v>1</v>
      </c>
      <c r="AU85" s="9">
        <v>17</v>
      </c>
      <c r="AV85" s="9">
        <v>13</v>
      </c>
      <c r="AW85" s="9">
        <v>150</v>
      </c>
      <c r="AX85" s="9">
        <v>30</v>
      </c>
      <c r="AY85" s="9">
        <v>60</v>
      </c>
      <c r="AZ85" s="9">
        <v>30</v>
      </c>
      <c r="BA85" s="9">
        <v>45</v>
      </c>
      <c r="BB85" s="9">
        <v>45</v>
      </c>
      <c r="BC85" s="13">
        <v>82.848660331000005</v>
      </c>
      <c r="BD85" s="9">
        <v>9.8470925900000008</v>
      </c>
      <c r="BE85" s="9">
        <v>-24.893109809999999</v>
      </c>
      <c r="BF85" s="9">
        <v>2.0624830852999998</v>
      </c>
      <c r="BG85" s="9">
        <v>-42.54191849</v>
      </c>
      <c r="BH85" s="9">
        <v>-5.9810071469999997</v>
      </c>
      <c r="BI85" s="9">
        <v>3.2890939418</v>
      </c>
      <c r="BJ85" s="9">
        <v>-5.9645835000000001E-2</v>
      </c>
      <c r="BK85" s="9">
        <v>-3.6189820880000001</v>
      </c>
      <c r="BL85" s="9">
        <v>16.889645830999999</v>
      </c>
      <c r="BM85" s="9">
        <v>-7.7539374990000001</v>
      </c>
      <c r="BN85" s="9">
        <v>-7.5746782230000003</v>
      </c>
      <c r="BO85" s="9">
        <v>3.0292081080000002</v>
      </c>
      <c r="BP85" s="9">
        <v>0.23637475799999999</v>
      </c>
      <c r="BQ85" s="9">
        <v>16.876541422999999</v>
      </c>
      <c r="BR85" s="13">
        <v>208.43403287000001</v>
      </c>
      <c r="BS85" s="9">
        <v>30.961425935000001</v>
      </c>
      <c r="BT85" s="9">
        <v>-57.697165130000002</v>
      </c>
      <c r="BU85" s="9">
        <v>6.0939372790000004</v>
      </c>
      <c r="BV85" s="9">
        <v>-93.133010709999994</v>
      </c>
      <c r="BW85" s="9">
        <v>-16.711410489999999</v>
      </c>
      <c r="BX85" s="9">
        <v>9.1006634914000006</v>
      </c>
      <c r="BY85" s="9">
        <v>-0.34900000199999998</v>
      </c>
      <c r="BZ85" s="9">
        <v>-13.478376559999999</v>
      </c>
      <c r="CA85" s="9">
        <v>33.788249997999998</v>
      </c>
      <c r="CB85" s="9">
        <v>-18.142166660000001</v>
      </c>
      <c r="CC85" s="9">
        <v>-20.366259800000002</v>
      </c>
      <c r="CD85" s="9">
        <v>10.175744796</v>
      </c>
      <c r="CE85" s="9">
        <v>-1.9590885039999999</v>
      </c>
      <c r="CF85" s="9">
        <v>35.384744845999997</v>
      </c>
      <c r="CG85" s="13">
        <v>368.04124037000003</v>
      </c>
      <c r="CH85" s="9">
        <v>82.723611133000006</v>
      </c>
      <c r="CI85" s="9">
        <v>-106.52659939999999</v>
      </c>
      <c r="CJ85" s="9">
        <v>17.959243762</v>
      </c>
      <c r="CK85" s="9">
        <v>-189.71599670000001</v>
      </c>
      <c r="CL85" s="9">
        <v>-30.697729930000001</v>
      </c>
      <c r="CM85" s="9">
        <v>21.624592331999999</v>
      </c>
      <c r="CN85" s="9">
        <v>-8.8621875190000008</v>
      </c>
      <c r="CO85" s="9">
        <v>-48.861389950000003</v>
      </c>
      <c r="CP85" s="9">
        <v>60.522979180999997</v>
      </c>
      <c r="CQ85" s="9">
        <v>-41.84106251</v>
      </c>
      <c r="CR85" s="9">
        <v>-38.302843969999998</v>
      </c>
      <c r="CS85" s="9">
        <v>27.128274974</v>
      </c>
      <c r="CT85" s="9">
        <v>-5.021058376</v>
      </c>
      <c r="CU85" s="9">
        <v>79.432774973999997</v>
      </c>
      <c r="CV85" s="13">
        <v>14.305937127</v>
      </c>
      <c r="CW85" s="9">
        <v>-3.8233221660000001</v>
      </c>
      <c r="CX85" s="9">
        <v>6.3481208564999996</v>
      </c>
      <c r="CY85" s="9">
        <v>1.2594098713999999</v>
      </c>
      <c r="CZ85" s="9">
        <v>12.849533836000001</v>
      </c>
      <c r="DA85" s="9">
        <v>-1.096792416</v>
      </c>
      <c r="DB85" s="9">
        <v>2.9361681000000001E-2</v>
      </c>
      <c r="DC85" s="9">
        <v>-0.24463806299999999</v>
      </c>
      <c r="DD85" s="9">
        <v>-3.090121511</v>
      </c>
      <c r="DE85" s="9">
        <v>2.2643513539</v>
      </c>
      <c r="DF85" s="9">
        <v>2.3896116456000001</v>
      </c>
      <c r="DG85" s="9">
        <v>3.302282473</v>
      </c>
      <c r="DH85" s="9">
        <v>0.32077736600000001</v>
      </c>
      <c r="DI85" s="9">
        <v>-0.35791763399999998</v>
      </c>
      <c r="DJ85" s="9">
        <v>2.4260085309999999</v>
      </c>
    </row>
    <row r="86" spans="1:114" x14ac:dyDescent="0.15">
      <c r="A86" s="9" t="e">
        <f t="array" ref="A86">SMALL(IF($AB$1:$AB$900=$D$7,ROW($AB$1:$AB$900)),ROW(67:67))</f>
        <v>#NUM!</v>
      </c>
      <c r="B86" s="9" t="str">
        <f t="array" ref="B86">IF(ISERROR(INDEX($S$2:$S$900,A86-1)),"",INDEX($S$2:$S$900,A86-1))</f>
        <v/>
      </c>
      <c r="C86" s="9" t="str">
        <f t="array" ref="C86">IF(ISERROR(INDEX($U$2:$U$900,A86-1)),"",INDEX($U$2:$U$900,A86-1))</f>
        <v/>
      </c>
      <c r="D86" s="9" t="str">
        <f t="array" ref="D86">IF(ISERROR(INDEX($V$2:$V$900,A86-1)),"",INDEX($V$2:$V$900,A86-1))</f>
        <v/>
      </c>
      <c r="E86" s="9" t="str">
        <f t="array" ref="E86">IF(ISERROR(INDEX($Z$2:$Z$900,A86-1)),"",INDEX($Z$2:$Z$900,A86-1))</f>
        <v/>
      </c>
      <c r="F86" s="9" t="str">
        <f t="array" ref="F86">IF(ISERROR(INDEX($Y$2:$Y$900,A86-1)),"",INDEX($Y$2:$Y$900,A86-1))</f>
        <v/>
      </c>
      <c r="G86" s="9" t="str">
        <f t="array" ref="G86">IF(ISERROR(INDEX($AI$2:$AI$900,A86-1)),"",INDEX($AI$2:$AI$900,A86-1))</f>
        <v/>
      </c>
      <c r="H86" s="9" t="str">
        <f t="array" ref="H86">IF(ISERROR(INDEX($AJ$2:$AJ$900,A86-1)),"",INDEX($AJ$2:$AJ$900,A86-1))</f>
        <v/>
      </c>
      <c r="I86" s="9" t="str">
        <f t="array" ref="I86">IF(ISERROR(INDEX($AK$2:$AK$900,A86-1)),"",INDEX($AK$2:$AK$900,A86-1))</f>
        <v/>
      </c>
      <c r="J86" s="9" t="str">
        <f t="array" ref="J86">IF(ISERROR(INDEX($AL$2:$AL$900,A86-1)),"",INDEX($AL$2:$AL$900,A86-1))</f>
        <v/>
      </c>
      <c r="K86" s="9" t="str">
        <f t="array" ref="K86">IF(ISERROR(INDEX($AE$2:$AE$900,A86-1)),"",INDEX($AE$2:$AE$900,A86-1))</f>
        <v/>
      </c>
      <c r="L86" s="9" t="str">
        <f t="shared" si="50"/>
        <v xml:space="preserve"> </v>
      </c>
      <c r="Q86" s="9"/>
      <c r="R86" s="9"/>
      <c r="S86" s="9" t="s">
        <v>34</v>
      </c>
      <c r="T86" s="9" t="s">
        <v>92</v>
      </c>
      <c r="U86" s="9">
        <v>15</v>
      </c>
      <c r="V86" s="2">
        <v>0</v>
      </c>
      <c r="W86" s="9">
        <v>0.23569000000000001</v>
      </c>
      <c r="X86" s="9">
        <v>0.50192999999999999</v>
      </c>
      <c r="Y86" s="9">
        <f t="shared" si="38"/>
        <v>1.8401304564686636</v>
      </c>
      <c r="Z86" s="9">
        <f t="shared" si="39"/>
        <v>28</v>
      </c>
      <c r="AA86" s="8">
        <f t="shared" si="40"/>
        <v>60</v>
      </c>
      <c r="AB86" s="8" t="b">
        <f t="shared" si="37"/>
        <v>1</v>
      </c>
      <c r="AC86" s="25" t="str">
        <f t="shared" si="28"/>
        <v>YES</v>
      </c>
      <c r="AD86" s="21" t="str">
        <f t="shared" si="41"/>
        <v>YES</v>
      </c>
      <c r="AE86" s="8" t="str">
        <f t="shared" si="42"/>
        <v>COARSE</v>
      </c>
      <c r="AF86" s="8">
        <f t="shared" si="43"/>
        <v>4</v>
      </c>
      <c r="AG86" s="8">
        <f t="shared" si="44"/>
        <v>4</v>
      </c>
      <c r="AH86" s="8">
        <f t="shared" si="45"/>
        <v>4</v>
      </c>
      <c r="AI86" s="25">
        <f t="shared" si="29"/>
        <v>184</v>
      </c>
      <c r="AJ86" s="25">
        <f t="shared" si="30"/>
        <v>395</v>
      </c>
      <c r="AK86" s="25">
        <f t="shared" si="31"/>
        <v>806</v>
      </c>
      <c r="AL86" s="25">
        <f t="shared" si="32"/>
        <v>0.2</v>
      </c>
      <c r="AM86" s="21">
        <f t="shared" si="46"/>
        <v>184</v>
      </c>
      <c r="AN86" s="21">
        <f t="shared" si="47"/>
        <v>395</v>
      </c>
      <c r="AO86" s="21">
        <f t="shared" si="48"/>
        <v>806</v>
      </c>
      <c r="AP86" s="21">
        <f t="shared" si="49"/>
        <v>0.2</v>
      </c>
      <c r="AQ86" s="24">
        <f t="shared" si="33"/>
        <v>-0.15384615384615385</v>
      </c>
      <c r="AR86" s="24">
        <f t="shared" si="34"/>
        <v>-1</v>
      </c>
      <c r="AS86" s="24">
        <f t="shared" si="35"/>
        <v>0</v>
      </c>
      <c r="AT86" s="24">
        <f t="shared" si="36"/>
        <v>-1</v>
      </c>
      <c r="AU86" s="9">
        <v>17</v>
      </c>
      <c r="AV86" s="9">
        <v>13</v>
      </c>
      <c r="AW86" s="9">
        <v>150</v>
      </c>
      <c r="AX86" s="9">
        <v>30</v>
      </c>
      <c r="AY86" s="9">
        <v>60</v>
      </c>
      <c r="AZ86" s="9">
        <v>30</v>
      </c>
      <c r="BA86" s="9">
        <v>45</v>
      </c>
      <c r="BB86" s="9">
        <v>45</v>
      </c>
      <c r="BC86" s="13">
        <v>82.848660331000005</v>
      </c>
      <c r="BD86" s="9">
        <v>9.8470925900000008</v>
      </c>
      <c r="BE86" s="9">
        <v>-24.893109809999999</v>
      </c>
      <c r="BF86" s="9">
        <v>2.0624830852999998</v>
      </c>
      <c r="BG86" s="9">
        <v>-42.54191849</v>
      </c>
      <c r="BH86" s="9">
        <v>-5.9810071469999997</v>
      </c>
      <c r="BI86" s="9">
        <v>3.2890939418</v>
      </c>
      <c r="BJ86" s="9">
        <v>-5.9645835000000001E-2</v>
      </c>
      <c r="BK86" s="9">
        <v>-3.6189820880000001</v>
      </c>
      <c r="BL86" s="9">
        <v>16.889645830999999</v>
      </c>
      <c r="BM86" s="9">
        <v>-7.7539374990000001</v>
      </c>
      <c r="BN86" s="9">
        <v>-7.5746782230000003</v>
      </c>
      <c r="BO86" s="9">
        <v>3.0292081080000002</v>
      </c>
      <c r="BP86" s="9">
        <v>0.23637475799999999</v>
      </c>
      <c r="BQ86" s="9">
        <v>16.876541422999999</v>
      </c>
      <c r="BR86" s="13">
        <v>208.43403287000001</v>
      </c>
      <c r="BS86" s="9">
        <v>30.961425935000001</v>
      </c>
      <c r="BT86" s="9">
        <v>-57.697165130000002</v>
      </c>
      <c r="BU86" s="9">
        <v>6.0939372790000004</v>
      </c>
      <c r="BV86" s="9">
        <v>-93.133010709999994</v>
      </c>
      <c r="BW86" s="9">
        <v>-16.711410489999999</v>
      </c>
      <c r="BX86" s="9">
        <v>9.1006634914000006</v>
      </c>
      <c r="BY86" s="9">
        <v>-0.34900000199999998</v>
      </c>
      <c r="BZ86" s="9">
        <v>-13.478376559999999</v>
      </c>
      <c r="CA86" s="9">
        <v>33.788249997999998</v>
      </c>
      <c r="CB86" s="9">
        <v>-18.142166660000001</v>
      </c>
      <c r="CC86" s="9">
        <v>-20.366259800000002</v>
      </c>
      <c r="CD86" s="9">
        <v>10.175744796</v>
      </c>
      <c r="CE86" s="9">
        <v>-1.9590885039999999</v>
      </c>
      <c r="CF86" s="9">
        <v>35.384744845999997</v>
      </c>
      <c r="CG86" s="13">
        <v>368.04124037000003</v>
      </c>
      <c r="CH86" s="9">
        <v>82.723611133000006</v>
      </c>
      <c r="CI86" s="9">
        <v>-106.52659939999999</v>
      </c>
      <c r="CJ86" s="9">
        <v>17.959243762</v>
      </c>
      <c r="CK86" s="9">
        <v>-189.71599670000001</v>
      </c>
      <c r="CL86" s="9">
        <v>-30.697729930000001</v>
      </c>
      <c r="CM86" s="9">
        <v>21.624592331999999</v>
      </c>
      <c r="CN86" s="9">
        <v>-8.8621875190000008</v>
      </c>
      <c r="CO86" s="9">
        <v>-48.861389950000003</v>
      </c>
      <c r="CP86" s="9">
        <v>60.522979180999997</v>
      </c>
      <c r="CQ86" s="9">
        <v>-41.84106251</v>
      </c>
      <c r="CR86" s="9">
        <v>-38.302843969999998</v>
      </c>
      <c r="CS86" s="9">
        <v>27.128274974</v>
      </c>
      <c r="CT86" s="9">
        <v>-5.021058376</v>
      </c>
      <c r="CU86" s="9">
        <v>79.432774973999997</v>
      </c>
      <c r="CV86" s="13">
        <v>14.305937127</v>
      </c>
      <c r="CW86" s="9">
        <v>-3.8233221660000001</v>
      </c>
      <c r="CX86" s="9">
        <v>6.3481208564999996</v>
      </c>
      <c r="CY86" s="9">
        <v>1.2594098713999999</v>
      </c>
      <c r="CZ86" s="9">
        <v>12.849533836000001</v>
      </c>
      <c r="DA86" s="9">
        <v>-1.096792416</v>
      </c>
      <c r="DB86" s="9">
        <v>2.9361681000000001E-2</v>
      </c>
      <c r="DC86" s="9">
        <v>-0.24463806299999999</v>
      </c>
      <c r="DD86" s="9">
        <v>-3.090121511</v>
      </c>
      <c r="DE86" s="9">
        <v>2.2643513539</v>
      </c>
      <c r="DF86" s="9">
        <v>2.3896116456000001</v>
      </c>
      <c r="DG86" s="9">
        <v>3.302282473</v>
      </c>
      <c r="DH86" s="9">
        <v>0.32077736600000001</v>
      </c>
      <c r="DI86" s="9">
        <v>-0.35791763399999998</v>
      </c>
      <c r="DJ86" s="9">
        <v>2.4260085309999999</v>
      </c>
    </row>
    <row r="87" spans="1:114" x14ac:dyDescent="0.15">
      <c r="A87" s="9" t="e">
        <f t="array" ref="A87">SMALL(IF($AB$1:$AB$900=$D$7,ROW($AB$1:$AB$900)),ROW(68:68))</f>
        <v>#NUM!</v>
      </c>
      <c r="B87" s="9" t="str">
        <f t="array" ref="B87">IF(ISERROR(INDEX($S$2:$S$900,A87-1)),"",INDEX($S$2:$S$900,A87-1))</f>
        <v/>
      </c>
      <c r="C87" s="9" t="str">
        <f t="array" ref="C87">IF(ISERROR(INDEX($U$2:$U$900,A87-1)),"",INDEX($U$2:$U$900,A87-1))</f>
        <v/>
      </c>
      <c r="D87" s="9" t="str">
        <f t="array" ref="D87">IF(ISERROR(INDEX($V$2:$V$900,A87-1)),"",INDEX($V$2:$V$900,A87-1))</f>
        <v/>
      </c>
      <c r="E87" s="9" t="str">
        <f t="array" ref="E87">IF(ISERROR(INDEX($Z$2:$Z$900,A87-1)),"",INDEX($Z$2:$Z$900,A87-1))</f>
        <v/>
      </c>
      <c r="F87" s="9" t="str">
        <f t="array" ref="F87">IF(ISERROR(INDEX($Y$2:$Y$900,A87-1)),"",INDEX($Y$2:$Y$900,A87-1))</f>
        <v/>
      </c>
      <c r="G87" s="9" t="str">
        <f t="array" ref="G87">IF(ISERROR(INDEX($AI$2:$AI$900,A87-1)),"",INDEX($AI$2:$AI$900,A87-1))</f>
        <v/>
      </c>
      <c r="H87" s="9" t="str">
        <f t="array" ref="H87">IF(ISERROR(INDEX($AJ$2:$AJ$900,A87-1)),"",INDEX($AJ$2:$AJ$900,A87-1))</f>
        <v/>
      </c>
      <c r="I87" s="9" t="str">
        <f t="array" ref="I87">IF(ISERROR(INDEX($AK$2:$AK$900,A87-1)),"",INDEX($AK$2:$AK$900,A87-1))</f>
        <v/>
      </c>
      <c r="J87" s="9" t="str">
        <f t="array" ref="J87">IF(ISERROR(INDEX($AL$2:$AL$900,A87-1)),"",INDEX($AL$2:$AL$900,A87-1))</f>
        <v/>
      </c>
      <c r="K87" s="9" t="str">
        <f t="array" ref="K87">IF(ISERROR(INDEX($AE$2:$AE$900,A87-1)),"",INDEX($AE$2:$AE$900,A87-1))</f>
        <v/>
      </c>
      <c r="L87" s="9" t="str">
        <f t="shared" si="50"/>
        <v xml:space="preserve"> </v>
      </c>
      <c r="Q87" s="9"/>
      <c r="R87" s="9"/>
      <c r="S87" s="9" t="s">
        <v>34</v>
      </c>
      <c r="T87" s="9" t="s">
        <v>92</v>
      </c>
      <c r="U87" s="9">
        <v>15</v>
      </c>
      <c r="V87" s="2">
        <v>15</v>
      </c>
      <c r="W87" s="9">
        <v>0.23569000000000001</v>
      </c>
      <c r="X87" s="9">
        <v>0.50192999999999999</v>
      </c>
      <c r="Y87" s="9">
        <f t="shared" si="38"/>
        <v>1.8401304564686636</v>
      </c>
      <c r="Z87" s="9">
        <f t="shared" si="39"/>
        <v>28</v>
      </c>
      <c r="AA87" s="8">
        <f t="shared" si="40"/>
        <v>60</v>
      </c>
      <c r="AB87" s="8" t="b">
        <f t="shared" si="37"/>
        <v>0</v>
      </c>
      <c r="AC87" s="25" t="str">
        <f t="shared" si="28"/>
        <v>NO</v>
      </c>
      <c r="AD87" s="21" t="str">
        <f t="shared" si="41"/>
        <v>YES</v>
      </c>
      <c r="AE87" s="8" t="str">
        <f t="shared" si="42"/>
        <v>MEDIUM</v>
      </c>
      <c r="AF87" s="8">
        <f t="shared" si="43"/>
        <v>3</v>
      </c>
      <c r="AG87" s="8">
        <f t="shared" si="44"/>
        <v>3</v>
      </c>
      <c r="AH87" s="8">
        <f t="shared" si="45"/>
        <v>3</v>
      </c>
      <c r="AI87" s="25">
        <f t="shared" si="29"/>
        <v>155</v>
      </c>
      <c r="AJ87" s="25">
        <f t="shared" si="30"/>
        <v>345</v>
      </c>
      <c r="AK87" s="25">
        <f t="shared" si="31"/>
        <v>681</v>
      </c>
      <c r="AL87" s="25">
        <f t="shared" si="32"/>
        <v>2.5</v>
      </c>
      <c r="AM87" s="21">
        <f t="shared" si="46"/>
        <v>155</v>
      </c>
      <c r="AN87" s="21">
        <f t="shared" si="47"/>
        <v>345</v>
      </c>
      <c r="AO87" s="21">
        <f t="shared" si="48"/>
        <v>681</v>
      </c>
      <c r="AP87" s="21">
        <f t="shared" si="49"/>
        <v>2.5</v>
      </c>
      <c r="AQ87" s="24">
        <f t="shared" si="33"/>
        <v>-0.15384615384615385</v>
      </c>
      <c r="AR87" s="24">
        <f t="shared" si="34"/>
        <v>-1</v>
      </c>
      <c r="AS87" s="24">
        <f t="shared" si="35"/>
        <v>0</v>
      </c>
      <c r="AT87" s="24">
        <f t="shared" si="36"/>
        <v>-0.66666666666666663</v>
      </c>
      <c r="AU87" s="9">
        <v>17</v>
      </c>
      <c r="AV87" s="9">
        <v>13</v>
      </c>
      <c r="AW87" s="9">
        <v>150</v>
      </c>
      <c r="AX87" s="9">
        <v>30</v>
      </c>
      <c r="AY87" s="9">
        <v>60</v>
      </c>
      <c r="AZ87" s="9">
        <v>30</v>
      </c>
      <c r="BA87" s="9">
        <v>45</v>
      </c>
      <c r="BB87" s="9">
        <v>45</v>
      </c>
      <c r="BC87" s="13">
        <v>82.848660331000005</v>
      </c>
      <c r="BD87" s="9">
        <v>9.8470925900000008</v>
      </c>
      <c r="BE87" s="9">
        <v>-24.893109809999999</v>
      </c>
      <c r="BF87" s="9">
        <v>2.0624830852999998</v>
      </c>
      <c r="BG87" s="9">
        <v>-42.54191849</v>
      </c>
      <c r="BH87" s="9">
        <v>-5.9810071469999997</v>
      </c>
      <c r="BI87" s="9">
        <v>3.2890939418</v>
      </c>
      <c r="BJ87" s="9">
        <v>-5.9645835000000001E-2</v>
      </c>
      <c r="BK87" s="9">
        <v>-3.6189820880000001</v>
      </c>
      <c r="BL87" s="9">
        <v>16.889645830999999</v>
      </c>
      <c r="BM87" s="9">
        <v>-7.7539374990000001</v>
      </c>
      <c r="BN87" s="9">
        <v>-7.5746782230000003</v>
      </c>
      <c r="BO87" s="9">
        <v>3.0292081080000002</v>
      </c>
      <c r="BP87" s="9">
        <v>0.23637475799999999</v>
      </c>
      <c r="BQ87" s="9">
        <v>16.876541422999999</v>
      </c>
      <c r="BR87" s="13">
        <v>208.43403287000001</v>
      </c>
      <c r="BS87" s="9">
        <v>30.961425935000001</v>
      </c>
      <c r="BT87" s="9">
        <v>-57.697165130000002</v>
      </c>
      <c r="BU87" s="9">
        <v>6.0939372790000004</v>
      </c>
      <c r="BV87" s="9">
        <v>-93.133010709999994</v>
      </c>
      <c r="BW87" s="9">
        <v>-16.711410489999999</v>
      </c>
      <c r="BX87" s="9">
        <v>9.1006634914000006</v>
      </c>
      <c r="BY87" s="9">
        <v>-0.34900000199999998</v>
      </c>
      <c r="BZ87" s="9">
        <v>-13.478376559999999</v>
      </c>
      <c r="CA87" s="9">
        <v>33.788249997999998</v>
      </c>
      <c r="CB87" s="9">
        <v>-18.142166660000001</v>
      </c>
      <c r="CC87" s="9">
        <v>-20.366259800000002</v>
      </c>
      <c r="CD87" s="9">
        <v>10.175744796</v>
      </c>
      <c r="CE87" s="9">
        <v>-1.9590885039999999</v>
      </c>
      <c r="CF87" s="9">
        <v>35.384744845999997</v>
      </c>
      <c r="CG87" s="13">
        <v>368.04124037000003</v>
      </c>
      <c r="CH87" s="9">
        <v>82.723611133000006</v>
      </c>
      <c r="CI87" s="9">
        <v>-106.52659939999999</v>
      </c>
      <c r="CJ87" s="9">
        <v>17.959243762</v>
      </c>
      <c r="CK87" s="9">
        <v>-189.71599670000001</v>
      </c>
      <c r="CL87" s="9">
        <v>-30.697729930000001</v>
      </c>
      <c r="CM87" s="9">
        <v>21.624592331999999</v>
      </c>
      <c r="CN87" s="9">
        <v>-8.8621875190000008</v>
      </c>
      <c r="CO87" s="9">
        <v>-48.861389950000003</v>
      </c>
      <c r="CP87" s="9">
        <v>60.522979180999997</v>
      </c>
      <c r="CQ87" s="9">
        <v>-41.84106251</v>
      </c>
      <c r="CR87" s="9">
        <v>-38.302843969999998</v>
      </c>
      <c r="CS87" s="9">
        <v>27.128274974</v>
      </c>
      <c r="CT87" s="9">
        <v>-5.021058376</v>
      </c>
      <c r="CU87" s="9">
        <v>79.432774973999997</v>
      </c>
      <c r="CV87" s="13">
        <v>14.305937127</v>
      </c>
      <c r="CW87" s="9">
        <v>-3.8233221660000001</v>
      </c>
      <c r="CX87" s="9">
        <v>6.3481208564999996</v>
      </c>
      <c r="CY87" s="9">
        <v>1.2594098713999999</v>
      </c>
      <c r="CZ87" s="9">
        <v>12.849533836000001</v>
      </c>
      <c r="DA87" s="9">
        <v>-1.096792416</v>
      </c>
      <c r="DB87" s="9">
        <v>2.9361681000000001E-2</v>
      </c>
      <c r="DC87" s="9">
        <v>-0.24463806299999999</v>
      </c>
      <c r="DD87" s="9">
        <v>-3.090121511</v>
      </c>
      <c r="DE87" s="9">
        <v>2.2643513539</v>
      </c>
      <c r="DF87" s="9">
        <v>2.3896116456000001</v>
      </c>
      <c r="DG87" s="9">
        <v>3.302282473</v>
      </c>
      <c r="DH87" s="9">
        <v>0.32077736600000001</v>
      </c>
      <c r="DI87" s="9">
        <v>-0.35791763399999998</v>
      </c>
      <c r="DJ87" s="9">
        <v>2.4260085309999999</v>
      </c>
    </row>
    <row r="88" spans="1:114" x14ac:dyDescent="0.15">
      <c r="A88" s="9" t="e">
        <f t="array" ref="A88">SMALL(IF($AB$1:$AB$900=$D$7,ROW($AB$1:$AB$900)),ROW(69:69))</f>
        <v>#NUM!</v>
      </c>
      <c r="B88" s="9" t="str">
        <f t="array" ref="B88">IF(ISERROR(INDEX($S$2:$S$900,A88-1)),"",INDEX($S$2:$S$900,A88-1))</f>
        <v/>
      </c>
      <c r="C88" s="9" t="str">
        <f t="array" ref="C88">IF(ISERROR(INDEX($U$2:$U$900,A88-1)),"",INDEX($U$2:$U$900,A88-1))</f>
        <v/>
      </c>
      <c r="D88" s="9" t="str">
        <f t="array" ref="D88">IF(ISERROR(INDEX($V$2:$V$900,A88-1)),"",INDEX($V$2:$V$900,A88-1))</f>
        <v/>
      </c>
      <c r="E88" s="9" t="str">
        <f t="array" ref="E88">IF(ISERROR(INDEX($Z$2:$Z$900,A88-1)),"",INDEX($Z$2:$Z$900,A88-1))</f>
        <v/>
      </c>
      <c r="F88" s="9" t="str">
        <f t="array" ref="F88">IF(ISERROR(INDEX($Y$2:$Y$900,A88-1)),"",INDEX($Y$2:$Y$900,A88-1))</f>
        <v/>
      </c>
      <c r="G88" s="9" t="str">
        <f t="array" ref="G88">IF(ISERROR(INDEX($AI$2:$AI$900,A88-1)),"",INDEX($AI$2:$AI$900,A88-1))</f>
        <v/>
      </c>
      <c r="H88" s="9" t="str">
        <f t="array" ref="H88">IF(ISERROR(INDEX($AJ$2:$AJ$900,A88-1)),"",INDEX($AJ$2:$AJ$900,A88-1))</f>
        <v/>
      </c>
      <c r="I88" s="9" t="str">
        <f t="array" ref="I88">IF(ISERROR(INDEX($AK$2:$AK$900,A88-1)),"",INDEX($AK$2:$AK$900,A88-1))</f>
        <v/>
      </c>
      <c r="J88" s="9" t="str">
        <f t="array" ref="J88">IF(ISERROR(INDEX($AL$2:$AL$900,A88-1)),"",INDEX($AL$2:$AL$900,A88-1))</f>
        <v/>
      </c>
      <c r="K88" s="9" t="str">
        <f t="array" ref="K88">IF(ISERROR(INDEX($AE$2:$AE$900,A88-1)),"",INDEX($AE$2:$AE$900,A88-1))</f>
        <v/>
      </c>
      <c r="L88" s="9" t="str">
        <f t="shared" si="50"/>
        <v xml:space="preserve"> </v>
      </c>
      <c r="Q88" s="9"/>
      <c r="R88" s="9"/>
      <c r="S88" s="9" t="s">
        <v>34</v>
      </c>
      <c r="T88" s="9" t="s">
        <v>92</v>
      </c>
      <c r="U88" s="9">
        <v>15</v>
      </c>
      <c r="V88" s="2">
        <v>30</v>
      </c>
      <c r="W88" s="9">
        <v>0.23569000000000001</v>
      </c>
      <c r="X88" s="9">
        <v>0.50192999999999999</v>
      </c>
      <c r="Y88" s="9">
        <f t="shared" si="38"/>
        <v>1.8401304564686636</v>
      </c>
      <c r="Z88" s="9">
        <f t="shared" si="39"/>
        <v>28</v>
      </c>
      <c r="AA88" s="8">
        <f t="shared" si="40"/>
        <v>60</v>
      </c>
      <c r="AB88" s="8" t="b">
        <f t="shared" si="37"/>
        <v>0</v>
      </c>
      <c r="AC88" s="25" t="str">
        <f t="shared" si="28"/>
        <v>NO</v>
      </c>
      <c r="AD88" s="21" t="str">
        <f t="shared" si="41"/>
        <v>YES</v>
      </c>
      <c r="AE88" s="8" t="str">
        <f t="shared" si="42"/>
        <v>MEDIUM</v>
      </c>
      <c r="AF88" s="8">
        <f t="shared" si="43"/>
        <v>3</v>
      </c>
      <c r="AG88" s="8">
        <f t="shared" si="44"/>
        <v>3</v>
      </c>
      <c r="AH88" s="8">
        <f t="shared" si="45"/>
        <v>3</v>
      </c>
      <c r="AI88" s="25">
        <f t="shared" si="29"/>
        <v>130</v>
      </c>
      <c r="AJ88" s="25">
        <f t="shared" si="30"/>
        <v>303</v>
      </c>
      <c r="AK88" s="25">
        <f t="shared" si="31"/>
        <v>574</v>
      </c>
      <c r="AL88" s="25">
        <f t="shared" si="32"/>
        <v>5.3999999999999995</v>
      </c>
      <c r="AM88" s="21">
        <f t="shared" si="46"/>
        <v>130</v>
      </c>
      <c r="AN88" s="21">
        <f t="shared" si="47"/>
        <v>303</v>
      </c>
      <c r="AO88" s="21">
        <f t="shared" si="48"/>
        <v>574</v>
      </c>
      <c r="AP88" s="21">
        <f t="shared" si="49"/>
        <v>5.3999999999999995</v>
      </c>
      <c r="AQ88" s="24">
        <f t="shared" si="33"/>
        <v>-0.15384615384615385</v>
      </c>
      <c r="AR88" s="24">
        <f t="shared" si="34"/>
        <v>-1</v>
      </c>
      <c r="AS88" s="24">
        <f t="shared" si="35"/>
        <v>0</v>
      </c>
      <c r="AT88" s="24">
        <f t="shared" si="36"/>
        <v>-0.33333333333333331</v>
      </c>
      <c r="AU88" s="9">
        <v>17</v>
      </c>
      <c r="AV88" s="9">
        <v>13</v>
      </c>
      <c r="AW88" s="9">
        <v>150</v>
      </c>
      <c r="AX88" s="9">
        <v>30</v>
      </c>
      <c r="AY88" s="9">
        <v>60</v>
      </c>
      <c r="AZ88" s="9">
        <v>30</v>
      </c>
      <c r="BA88" s="9">
        <v>45</v>
      </c>
      <c r="BB88" s="9">
        <v>45</v>
      </c>
      <c r="BC88" s="13">
        <v>82.848660331000005</v>
      </c>
      <c r="BD88" s="9">
        <v>9.8470925900000008</v>
      </c>
      <c r="BE88" s="9">
        <v>-24.893109809999999</v>
      </c>
      <c r="BF88" s="9">
        <v>2.0624830852999998</v>
      </c>
      <c r="BG88" s="9">
        <v>-42.54191849</v>
      </c>
      <c r="BH88" s="9">
        <v>-5.9810071469999997</v>
      </c>
      <c r="BI88" s="9">
        <v>3.2890939418</v>
      </c>
      <c r="BJ88" s="9">
        <v>-5.9645835000000001E-2</v>
      </c>
      <c r="BK88" s="9">
        <v>-3.6189820880000001</v>
      </c>
      <c r="BL88" s="9">
        <v>16.889645830999999</v>
      </c>
      <c r="BM88" s="9">
        <v>-7.7539374990000001</v>
      </c>
      <c r="BN88" s="9">
        <v>-7.5746782230000003</v>
      </c>
      <c r="BO88" s="9">
        <v>3.0292081080000002</v>
      </c>
      <c r="BP88" s="9">
        <v>0.23637475799999999</v>
      </c>
      <c r="BQ88" s="9">
        <v>16.876541422999999</v>
      </c>
      <c r="BR88" s="13">
        <v>208.43403287000001</v>
      </c>
      <c r="BS88" s="9">
        <v>30.961425935000001</v>
      </c>
      <c r="BT88" s="9">
        <v>-57.697165130000002</v>
      </c>
      <c r="BU88" s="9">
        <v>6.0939372790000004</v>
      </c>
      <c r="BV88" s="9">
        <v>-93.133010709999994</v>
      </c>
      <c r="BW88" s="9">
        <v>-16.711410489999999</v>
      </c>
      <c r="BX88" s="9">
        <v>9.1006634914000006</v>
      </c>
      <c r="BY88" s="9">
        <v>-0.34900000199999998</v>
      </c>
      <c r="BZ88" s="9">
        <v>-13.478376559999999</v>
      </c>
      <c r="CA88" s="9">
        <v>33.788249997999998</v>
      </c>
      <c r="CB88" s="9">
        <v>-18.142166660000001</v>
      </c>
      <c r="CC88" s="9">
        <v>-20.366259800000002</v>
      </c>
      <c r="CD88" s="9">
        <v>10.175744796</v>
      </c>
      <c r="CE88" s="9">
        <v>-1.9590885039999999</v>
      </c>
      <c r="CF88" s="9">
        <v>35.384744845999997</v>
      </c>
      <c r="CG88" s="13">
        <v>368.04124037000003</v>
      </c>
      <c r="CH88" s="9">
        <v>82.723611133000006</v>
      </c>
      <c r="CI88" s="9">
        <v>-106.52659939999999</v>
      </c>
      <c r="CJ88" s="9">
        <v>17.959243762</v>
      </c>
      <c r="CK88" s="9">
        <v>-189.71599670000001</v>
      </c>
      <c r="CL88" s="9">
        <v>-30.697729930000001</v>
      </c>
      <c r="CM88" s="9">
        <v>21.624592331999999</v>
      </c>
      <c r="CN88" s="9">
        <v>-8.8621875190000008</v>
      </c>
      <c r="CO88" s="9">
        <v>-48.861389950000003</v>
      </c>
      <c r="CP88" s="9">
        <v>60.522979180999997</v>
      </c>
      <c r="CQ88" s="9">
        <v>-41.84106251</v>
      </c>
      <c r="CR88" s="9">
        <v>-38.302843969999998</v>
      </c>
      <c r="CS88" s="9">
        <v>27.128274974</v>
      </c>
      <c r="CT88" s="9">
        <v>-5.021058376</v>
      </c>
      <c r="CU88" s="9">
        <v>79.432774973999997</v>
      </c>
      <c r="CV88" s="13">
        <v>14.305937127</v>
      </c>
      <c r="CW88" s="9">
        <v>-3.8233221660000001</v>
      </c>
      <c r="CX88" s="9">
        <v>6.3481208564999996</v>
      </c>
      <c r="CY88" s="9">
        <v>1.2594098713999999</v>
      </c>
      <c r="CZ88" s="9">
        <v>12.849533836000001</v>
      </c>
      <c r="DA88" s="9">
        <v>-1.096792416</v>
      </c>
      <c r="DB88" s="9">
        <v>2.9361681000000001E-2</v>
      </c>
      <c r="DC88" s="9">
        <v>-0.24463806299999999</v>
      </c>
      <c r="DD88" s="9">
        <v>-3.090121511</v>
      </c>
      <c r="DE88" s="9">
        <v>2.2643513539</v>
      </c>
      <c r="DF88" s="9">
        <v>2.3896116456000001</v>
      </c>
      <c r="DG88" s="9">
        <v>3.302282473</v>
      </c>
      <c r="DH88" s="9">
        <v>0.32077736600000001</v>
      </c>
      <c r="DI88" s="9">
        <v>-0.35791763399999998</v>
      </c>
      <c r="DJ88" s="9">
        <v>2.4260085309999999</v>
      </c>
    </row>
    <row r="89" spans="1:114" x14ac:dyDescent="0.15">
      <c r="A89" s="9" t="e">
        <f t="array" ref="A89">SMALL(IF($AB$1:$AB$900=$D$7,ROW($AB$1:$AB$900)),ROW(70:70))</f>
        <v>#NUM!</v>
      </c>
      <c r="B89" s="9" t="str">
        <f t="array" ref="B89">IF(ISERROR(INDEX($S$2:$S$900,A89-1)),"",INDEX($S$2:$S$900,A89-1))</f>
        <v/>
      </c>
      <c r="C89" s="9" t="str">
        <f t="array" ref="C89">IF(ISERROR(INDEX($U$2:$U$900,A89-1)),"",INDEX($U$2:$U$900,A89-1))</f>
        <v/>
      </c>
      <c r="D89" s="9" t="str">
        <f t="array" ref="D89">IF(ISERROR(INDEX($V$2:$V$900,A89-1)),"",INDEX($V$2:$V$900,A89-1))</f>
        <v/>
      </c>
      <c r="E89" s="9" t="str">
        <f t="array" ref="E89">IF(ISERROR(INDEX($Z$2:$Z$900,A89-1)),"",INDEX($Z$2:$Z$900,A89-1))</f>
        <v/>
      </c>
      <c r="F89" s="9" t="str">
        <f t="array" ref="F89">IF(ISERROR(INDEX($Y$2:$Y$900,A89-1)),"",INDEX($Y$2:$Y$900,A89-1))</f>
        <v/>
      </c>
      <c r="G89" s="9" t="str">
        <f t="array" ref="G89">IF(ISERROR(INDEX($AI$2:$AI$900,A89-1)),"",INDEX($AI$2:$AI$900,A89-1))</f>
        <v/>
      </c>
      <c r="H89" s="9" t="str">
        <f t="array" ref="H89">IF(ISERROR(INDEX($AJ$2:$AJ$900,A89-1)),"",INDEX($AJ$2:$AJ$900,A89-1))</f>
        <v/>
      </c>
      <c r="I89" s="9" t="str">
        <f t="array" ref="I89">IF(ISERROR(INDEX($AK$2:$AK$900,A89-1)),"",INDEX($AK$2:$AK$900,A89-1))</f>
        <v/>
      </c>
      <c r="J89" s="9" t="str">
        <f t="array" ref="J89">IF(ISERROR(INDEX($AL$2:$AL$900,A89-1)),"",INDEX($AL$2:$AL$900,A89-1))</f>
        <v/>
      </c>
      <c r="K89" s="9" t="str">
        <f t="array" ref="K89">IF(ISERROR(INDEX($AE$2:$AE$900,A89-1)),"",INDEX($AE$2:$AE$900,A89-1))</f>
        <v/>
      </c>
      <c r="L89" s="9" t="str">
        <f t="shared" si="50"/>
        <v xml:space="preserve"> </v>
      </c>
      <c r="Q89" s="9"/>
      <c r="R89" s="9"/>
      <c r="S89" s="9" t="s">
        <v>34</v>
      </c>
      <c r="T89" s="9" t="s">
        <v>92</v>
      </c>
      <c r="U89" s="9">
        <v>15</v>
      </c>
      <c r="V89" s="2">
        <v>45</v>
      </c>
      <c r="W89" s="9">
        <v>0.23569000000000001</v>
      </c>
      <c r="X89" s="9">
        <v>0.50192999999999999</v>
      </c>
      <c r="Y89" s="9">
        <f t="shared" si="38"/>
        <v>1.8401304564686636</v>
      </c>
      <c r="Z89" s="9">
        <f t="shared" si="39"/>
        <v>28</v>
      </c>
      <c r="AA89" s="8">
        <f t="shared" si="40"/>
        <v>60</v>
      </c>
      <c r="AB89" s="8" t="b">
        <f t="shared" si="37"/>
        <v>0</v>
      </c>
      <c r="AC89" s="25" t="str">
        <f t="shared" si="28"/>
        <v>NO</v>
      </c>
      <c r="AD89" s="21" t="str">
        <f t="shared" si="41"/>
        <v>YES</v>
      </c>
      <c r="AE89" s="8" t="str">
        <f t="shared" si="42"/>
        <v>FINE</v>
      </c>
      <c r="AF89" s="8">
        <f t="shared" si="43"/>
        <v>2</v>
      </c>
      <c r="AG89" s="8">
        <f t="shared" si="44"/>
        <v>2</v>
      </c>
      <c r="AH89" s="8">
        <f t="shared" si="45"/>
        <v>3</v>
      </c>
      <c r="AI89" s="25">
        <f t="shared" si="29"/>
        <v>109</v>
      </c>
      <c r="AJ89" s="25">
        <f t="shared" si="30"/>
        <v>269</v>
      </c>
      <c r="AK89" s="25">
        <f t="shared" si="31"/>
        <v>484</v>
      </c>
      <c r="AL89" s="25">
        <f t="shared" si="32"/>
        <v>8.7999999999999989</v>
      </c>
      <c r="AM89" s="21">
        <f t="shared" si="46"/>
        <v>109</v>
      </c>
      <c r="AN89" s="21">
        <f t="shared" si="47"/>
        <v>269</v>
      </c>
      <c r="AO89" s="21">
        <f t="shared" si="48"/>
        <v>484</v>
      </c>
      <c r="AP89" s="21">
        <f t="shared" si="49"/>
        <v>8.7999999999999989</v>
      </c>
      <c r="AQ89" s="24">
        <f t="shared" si="33"/>
        <v>-0.15384615384615385</v>
      </c>
      <c r="AR89" s="24">
        <f t="shared" si="34"/>
        <v>-1</v>
      </c>
      <c r="AS89" s="24">
        <f t="shared" si="35"/>
        <v>0</v>
      </c>
      <c r="AT89" s="24">
        <f t="shared" si="36"/>
        <v>0</v>
      </c>
      <c r="AU89" s="9">
        <v>17</v>
      </c>
      <c r="AV89" s="9">
        <v>13</v>
      </c>
      <c r="AW89" s="9">
        <v>150</v>
      </c>
      <c r="AX89" s="9">
        <v>30</v>
      </c>
      <c r="AY89" s="9">
        <v>60</v>
      </c>
      <c r="AZ89" s="9">
        <v>30</v>
      </c>
      <c r="BA89" s="9">
        <v>45</v>
      </c>
      <c r="BB89" s="9">
        <v>45</v>
      </c>
      <c r="BC89" s="13">
        <v>82.848660331000005</v>
      </c>
      <c r="BD89" s="9">
        <v>9.8470925900000008</v>
      </c>
      <c r="BE89" s="9">
        <v>-24.893109809999999</v>
      </c>
      <c r="BF89" s="9">
        <v>2.0624830852999998</v>
      </c>
      <c r="BG89" s="9">
        <v>-42.54191849</v>
      </c>
      <c r="BH89" s="9">
        <v>-5.9810071469999997</v>
      </c>
      <c r="BI89" s="9">
        <v>3.2890939418</v>
      </c>
      <c r="BJ89" s="9">
        <v>-5.9645835000000001E-2</v>
      </c>
      <c r="BK89" s="9">
        <v>-3.6189820880000001</v>
      </c>
      <c r="BL89" s="9">
        <v>16.889645830999999</v>
      </c>
      <c r="BM89" s="9">
        <v>-7.7539374990000001</v>
      </c>
      <c r="BN89" s="9">
        <v>-7.5746782230000003</v>
      </c>
      <c r="BO89" s="9">
        <v>3.0292081080000002</v>
      </c>
      <c r="BP89" s="9">
        <v>0.23637475799999999</v>
      </c>
      <c r="BQ89" s="9">
        <v>16.876541422999999</v>
      </c>
      <c r="BR89" s="13">
        <v>208.43403287000001</v>
      </c>
      <c r="BS89" s="9">
        <v>30.961425935000001</v>
      </c>
      <c r="BT89" s="9">
        <v>-57.697165130000002</v>
      </c>
      <c r="BU89" s="9">
        <v>6.0939372790000004</v>
      </c>
      <c r="BV89" s="9">
        <v>-93.133010709999994</v>
      </c>
      <c r="BW89" s="9">
        <v>-16.711410489999999</v>
      </c>
      <c r="BX89" s="9">
        <v>9.1006634914000006</v>
      </c>
      <c r="BY89" s="9">
        <v>-0.34900000199999998</v>
      </c>
      <c r="BZ89" s="9">
        <v>-13.478376559999999</v>
      </c>
      <c r="CA89" s="9">
        <v>33.788249997999998</v>
      </c>
      <c r="CB89" s="9">
        <v>-18.142166660000001</v>
      </c>
      <c r="CC89" s="9">
        <v>-20.366259800000002</v>
      </c>
      <c r="CD89" s="9">
        <v>10.175744796</v>
      </c>
      <c r="CE89" s="9">
        <v>-1.9590885039999999</v>
      </c>
      <c r="CF89" s="9">
        <v>35.384744845999997</v>
      </c>
      <c r="CG89" s="13">
        <v>368.04124037000003</v>
      </c>
      <c r="CH89" s="9">
        <v>82.723611133000006</v>
      </c>
      <c r="CI89" s="9">
        <v>-106.52659939999999</v>
      </c>
      <c r="CJ89" s="9">
        <v>17.959243762</v>
      </c>
      <c r="CK89" s="9">
        <v>-189.71599670000001</v>
      </c>
      <c r="CL89" s="9">
        <v>-30.697729930000001</v>
      </c>
      <c r="CM89" s="9">
        <v>21.624592331999999</v>
      </c>
      <c r="CN89" s="9">
        <v>-8.8621875190000008</v>
      </c>
      <c r="CO89" s="9">
        <v>-48.861389950000003</v>
      </c>
      <c r="CP89" s="9">
        <v>60.522979180999997</v>
      </c>
      <c r="CQ89" s="9">
        <v>-41.84106251</v>
      </c>
      <c r="CR89" s="9">
        <v>-38.302843969999998</v>
      </c>
      <c r="CS89" s="9">
        <v>27.128274974</v>
      </c>
      <c r="CT89" s="9">
        <v>-5.021058376</v>
      </c>
      <c r="CU89" s="9">
        <v>79.432774973999997</v>
      </c>
      <c r="CV89" s="13">
        <v>14.305937127</v>
      </c>
      <c r="CW89" s="9">
        <v>-3.8233221660000001</v>
      </c>
      <c r="CX89" s="9">
        <v>6.3481208564999996</v>
      </c>
      <c r="CY89" s="9">
        <v>1.2594098713999999</v>
      </c>
      <c r="CZ89" s="9">
        <v>12.849533836000001</v>
      </c>
      <c r="DA89" s="9">
        <v>-1.096792416</v>
      </c>
      <c r="DB89" s="9">
        <v>2.9361681000000001E-2</v>
      </c>
      <c r="DC89" s="9">
        <v>-0.24463806299999999</v>
      </c>
      <c r="DD89" s="9">
        <v>-3.090121511</v>
      </c>
      <c r="DE89" s="9">
        <v>2.2643513539</v>
      </c>
      <c r="DF89" s="9">
        <v>2.3896116456000001</v>
      </c>
      <c r="DG89" s="9">
        <v>3.302282473</v>
      </c>
      <c r="DH89" s="9">
        <v>0.32077736600000001</v>
      </c>
      <c r="DI89" s="9">
        <v>-0.35791763399999998</v>
      </c>
      <c r="DJ89" s="9">
        <v>2.4260085309999999</v>
      </c>
    </row>
    <row r="90" spans="1:114" x14ac:dyDescent="0.15">
      <c r="A90" s="9" t="e">
        <f t="array" ref="A90">SMALL(IF($AB$1:$AB$900=$D$7,ROW($AB$1:$AB$900)),ROW(71:71))</f>
        <v>#NUM!</v>
      </c>
      <c r="B90" s="9" t="str">
        <f t="array" ref="B90">IF(ISERROR(INDEX($S$2:$S$900,A90-1)),"",INDEX($S$2:$S$900,A90-1))</f>
        <v/>
      </c>
      <c r="C90" s="9" t="str">
        <f t="array" ref="C90">IF(ISERROR(INDEX($U$2:$U$900,A90-1)),"",INDEX($U$2:$U$900,A90-1))</f>
        <v/>
      </c>
      <c r="D90" s="9" t="str">
        <f t="array" ref="D90">IF(ISERROR(INDEX($V$2:$V$900,A90-1)),"",INDEX($V$2:$V$900,A90-1))</f>
        <v/>
      </c>
      <c r="E90" s="9" t="str">
        <f t="array" ref="E90">IF(ISERROR(INDEX($Z$2:$Z$900,A90-1)),"",INDEX($Z$2:$Z$900,A90-1))</f>
        <v/>
      </c>
      <c r="F90" s="9" t="str">
        <f t="array" ref="F90">IF(ISERROR(INDEX($Y$2:$Y$900,A90-1)),"",INDEX($Y$2:$Y$900,A90-1))</f>
        <v/>
      </c>
      <c r="G90" s="9" t="str">
        <f t="array" ref="G90">IF(ISERROR(INDEX($AI$2:$AI$900,A90-1)),"",INDEX($AI$2:$AI$900,A90-1))</f>
        <v/>
      </c>
      <c r="H90" s="9" t="str">
        <f t="array" ref="H90">IF(ISERROR(INDEX($AJ$2:$AJ$900,A90-1)),"",INDEX($AJ$2:$AJ$900,A90-1))</f>
        <v/>
      </c>
      <c r="I90" s="9" t="str">
        <f t="array" ref="I90">IF(ISERROR(INDEX($AK$2:$AK$900,A90-1)),"",INDEX($AK$2:$AK$900,A90-1))</f>
        <v/>
      </c>
      <c r="J90" s="9" t="str">
        <f t="array" ref="J90">IF(ISERROR(INDEX($AL$2:$AL$900,A90-1)),"",INDEX($AL$2:$AL$900,A90-1))</f>
        <v/>
      </c>
      <c r="K90" s="9" t="str">
        <f t="array" ref="K90">IF(ISERROR(INDEX($AE$2:$AE$900,A90-1)),"",INDEX($AE$2:$AE$900,A90-1))</f>
        <v/>
      </c>
      <c r="L90" s="9" t="str">
        <f t="shared" si="50"/>
        <v xml:space="preserve"> </v>
      </c>
      <c r="Q90" s="9"/>
      <c r="R90" s="9"/>
      <c r="S90" s="9" t="s">
        <v>34</v>
      </c>
      <c r="T90" s="9" t="s">
        <v>92</v>
      </c>
      <c r="U90" s="9">
        <v>15</v>
      </c>
      <c r="V90" s="2">
        <v>60</v>
      </c>
      <c r="W90" s="9">
        <v>0.23569000000000001</v>
      </c>
      <c r="X90" s="9">
        <v>0.50192999999999999</v>
      </c>
      <c r="Y90" s="9">
        <f t="shared" si="38"/>
        <v>1.8401304564686636</v>
      </c>
      <c r="Z90" s="9">
        <f t="shared" si="39"/>
        <v>28</v>
      </c>
      <c r="AA90" s="8">
        <f t="shared" si="40"/>
        <v>60</v>
      </c>
      <c r="AB90" s="8" t="b">
        <f t="shared" si="37"/>
        <v>0</v>
      </c>
      <c r="AC90" s="25" t="str">
        <f t="shared" si="28"/>
        <v>NO</v>
      </c>
      <c r="AD90" s="21" t="str">
        <f t="shared" si="41"/>
        <v>YES</v>
      </c>
      <c r="AE90" s="8" t="str">
        <f t="shared" si="42"/>
        <v>FINE</v>
      </c>
      <c r="AF90" s="8">
        <f t="shared" si="43"/>
        <v>2</v>
      </c>
      <c r="AG90" s="8">
        <f t="shared" si="44"/>
        <v>2</v>
      </c>
      <c r="AH90" s="8">
        <f t="shared" si="45"/>
        <v>2</v>
      </c>
      <c r="AI90" s="25">
        <f t="shared" si="29"/>
        <v>91</v>
      </c>
      <c r="AJ90" s="25">
        <f t="shared" si="30"/>
        <v>243</v>
      </c>
      <c r="AK90" s="25">
        <f t="shared" si="31"/>
        <v>412</v>
      </c>
      <c r="AL90" s="25">
        <f t="shared" si="32"/>
        <v>12.799999999999999</v>
      </c>
      <c r="AM90" s="21">
        <f t="shared" si="46"/>
        <v>91</v>
      </c>
      <c r="AN90" s="21">
        <f t="shared" si="47"/>
        <v>243</v>
      </c>
      <c r="AO90" s="21">
        <f t="shared" si="48"/>
        <v>412</v>
      </c>
      <c r="AP90" s="21">
        <f t="shared" si="49"/>
        <v>12.799999999999999</v>
      </c>
      <c r="AQ90" s="24">
        <f t="shared" si="33"/>
        <v>-0.15384615384615385</v>
      </c>
      <c r="AR90" s="24">
        <f t="shared" si="34"/>
        <v>-1</v>
      </c>
      <c r="AS90" s="24">
        <f t="shared" si="35"/>
        <v>0</v>
      </c>
      <c r="AT90" s="24">
        <f t="shared" si="36"/>
        <v>0.33333333333333331</v>
      </c>
      <c r="AU90" s="9">
        <v>17</v>
      </c>
      <c r="AV90" s="9">
        <v>13</v>
      </c>
      <c r="AW90" s="9">
        <v>150</v>
      </c>
      <c r="AX90" s="9">
        <v>30</v>
      </c>
      <c r="AY90" s="9">
        <v>60</v>
      </c>
      <c r="AZ90" s="9">
        <v>30</v>
      </c>
      <c r="BA90" s="9">
        <v>45</v>
      </c>
      <c r="BB90" s="9">
        <v>45</v>
      </c>
      <c r="BC90" s="13">
        <v>82.848660331000005</v>
      </c>
      <c r="BD90" s="9">
        <v>9.8470925900000008</v>
      </c>
      <c r="BE90" s="9">
        <v>-24.893109809999999</v>
      </c>
      <c r="BF90" s="9">
        <v>2.0624830852999998</v>
      </c>
      <c r="BG90" s="9">
        <v>-42.54191849</v>
      </c>
      <c r="BH90" s="9">
        <v>-5.9810071469999997</v>
      </c>
      <c r="BI90" s="9">
        <v>3.2890939418</v>
      </c>
      <c r="BJ90" s="9">
        <v>-5.9645835000000001E-2</v>
      </c>
      <c r="BK90" s="9">
        <v>-3.6189820880000001</v>
      </c>
      <c r="BL90" s="9">
        <v>16.889645830999999</v>
      </c>
      <c r="BM90" s="9">
        <v>-7.7539374990000001</v>
      </c>
      <c r="BN90" s="9">
        <v>-7.5746782230000003</v>
      </c>
      <c r="BO90" s="9">
        <v>3.0292081080000002</v>
      </c>
      <c r="BP90" s="9">
        <v>0.23637475799999999</v>
      </c>
      <c r="BQ90" s="9">
        <v>16.876541422999999</v>
      </c>
      <c r="BR90" s="13">
        <v>208.43403287000001</v>
      </c>
      <c r="BS90" s="9">
        <v>30.961425935000001</v>
      </c>
      <c r="BT90" s="9">
        <v>-57.697165130000002</v>
      </c>
      <c r="BU90" s="9">
        <v>6.0939372790000004</v>
      </c>
      <c r="BV90" s="9">
        <v>-93.133010709999994</v>
      </c>
      <c r="BW90" s="9">
        <v>-16.711410489999999</v>
      </c>
      <c r="BX90" s="9">
        <v>9.1006634914000006</v>
      </c>
      <c r="BY90" s="9">
        <v>-0.34900000199999998</v>
      </c>
      <c r="BZ90" s="9">
        <v>-13.478376559999999</v>
      </c>
      <c r="CA90" s="9">
        <v>33.788249997999998</v>
      </c>
      <c r="CB90" s="9">
        <v>-18.142166660000001</v>
      </c>
      <c r="CC90" s="9">
        <v>-20.366259800000002</v>
      </c>
      <c r="CD90" s="9">
        <v>10.175744796</v>
      </c>
      <c r="CE90" s="9">
        <v>-1.9590885039999999</v>
      </c>
      <c r="CF90" s="9">
        <v>35.384744845999997</v>
      </c>
      <c r="CG90" s="13">
        <v>368.04124037000003</v>
      </c>
      <c r="CH90" s="9">
        <v>82.723611133000006</v>
      </c>
      <c r="CI90" s="9">
        <v>-106.52659939999999</v>
      </c>
      <c r="CJ90" s="9">
        <v>17.959243762</v>
      </c>
      <c r="CK90" s="9">
        <v>-189.71599670000001</v>
      </c>
      <c r="CL90" s="9">
        <v>-30.697729930000001</v>
      </c>
      <c r="CM90" s="9">
        <v>21.624592331999999</v>
      </c>
      <c r="CN90" s="9">
        <v>-8.8621875190000008</v>
      </c>
      <c r="CO90" s="9">
        <v>-48.861389950000003</v>
      </c>
      <c r="CP90" s="9">
        <v>60.522979180999997</v>
      </c>
      <c r="CQ90" s="9">
        <v>-41.84106251</v>
      </c>
      <c r="CR90" s="9">
        <v>-38.302843969999998</v>
      </c>
      <c r="CS90" s="9">
        <v>27.128274974</v>
      </c>
      <c r="CT90" s="9">
        <v>-5.021058376</v>
      </c>
      <c r="CU90" s="9">
        <v>79.432774973999997</v>
      </c>
      <c r="CV90" s="13">
        <v>14.305937127</v>
      </c>
      <c r="CW90" s="9">
        <v>-3.8233221660000001</v>
      </c>
      <c r="CX90" s="9">
        <v>6.3481208564999996</v>
      </c>
      <c r="CY90" s="9">
        <v>1.2594098713999999</v>
      </c>
      <c r="CZ90" s="9">
        <v>12.849533836000001</v>
      </c>
      <c r="DA90" s="9">
        <v>-1.096792416</v>
      </c>
      <c r="DB90" s="9">
        <v>2.9361681000000001E-2</v>
      </c>
      <c r="DC90" s="9">
        <v>-0.24463806299999999</v>
      </c>
      <c r="DD90" s="9">
        <v>-3.090121511</v>
      </c>
      <c r="DE90" s="9">
        <v>2.2643513539</v>
      </c>
      <c r="DF90" s="9">
        <v>2.3896116456000001</v>
      </c>
      <c r="DG90" s="9">
        <v>3.302282473</v>
      </c>
      <c r="DH90" s="9">
        <v>0.32077736600000001</v>
      </c>
      <c r="DI90" s="9">
        <v>-0.35791763399999998</v>
      </c>
      <c r="DJ90" s="9">
        <v>2.4260085309999999</v>
      </c>
    </row>
    <row r="91" spans="1:114" x14ac:dyDescent="0.15">
      <c r="A91" s="9" t="e">
        <f t="array" ref="A91">SMALL(IF($AB$1:$AB$900=$D$7,ROW($AB$1:$AB$900)),ROW(72:72))</f>
        <v>#NUM!</v>
      </c>
      <c r="B91" s="9" t="str">
        <f t="array" ref="B91">IF(ISERROR(INDEX($S$2:$S$900,A91-1)),"",INDEX($S$2:$S$900,A91-1))</f>
        <v/>
      </c>
      <c r="C91" s="9" t="str">
        <f t="array" ref="C91">IF(ISERROR(INDEX($U$2:$U$900,A91-1)),"",INDEX($U$2:$U$900,A91-1))</f>
        <v/>
      </c>
      <c r="D91" s="9" t="str">
        <f t="array" ref="D91">IF(ISERROR(INDEX($V$2:$V$900,A91-1)),"",INDEX($V$2:$V$900,A91-1))</f>
        <v/>
      </c>
      <c r="E91" s="9" t="str">
        <f t="array" ref="E91">IF(ISERROR(INDEX($Z$2:$Z$900,A91-1)),"",INDEX($Z$2:$Z$900,A91-1))</f>
        <v/>
      </c>
      <c r="F91" s="9" t="str">
        <f t="array" ref="F91">IF(ISERROR(INDEX($Y$2:$Y$900,A91-1)),"",INDEX($Y$2:$Y$900,A91-1))</f>
        <v/>
      </c>
      <c r="G91" s="9" t="str">
        <f t="array" ref="G91">IF(ISERROR(INDEX($AI$2:$AI$900,A91-1)),"",INDEX($AI$2:$AI$900,A91-1))</f>
        <v/>
      </c>
      <c r="H91" s="9" t="str">
        <f t="array" ref="H91">IF(ISERROR(INDEX($AJ$2:$AJ$900,A91-1)),"",INDEX($AJ$2:$AJ$900,A91-1))</f>
        <v/>
      </c>
      <c r="I91" s="9" t="str">
        <f t="array" ref="I91">IF(ISERROR(INDEX($AK$2:$AK$900,A91-1)),"",INDEX($AK$2:$AK$900,A91-1))</f>
        <v/>
      </c>
      <c r="J91" s="9" t="str">
        <f t="array" ref="J91">IF(ISERROR(INDEX($AL$2:$AL$900,A91-1)),"",INDEX($AL$2:$AL$900,A91-1))</f>
        <v/>
      </c>
      <c r="K91" s="9" t="str">
        <f t="array" ref="K91">IF(ISERROR(INDEX($AE$2:$AE$900,A91-1)),"",INDEX($AE$2:$AE$900,A91-1))</f>
        <v/>
      </c>
      <c r="L91" s="9" t="str">
        <f t="shared" si="50"/>
        <v xml:space="preserve"> </v>
      </c>
      <c r="Q91" s="9"/>
      <c r="R91" s="9"/>
      <c r="S91" s="9" t="s">
        <v>34</v>
      </c>
      <c r="T91" s="9" t="s">
        <v>92</v>
      </c>
      <c r="U91" s="9">
        <v>15</v>
      </c>
      <c r="V91" s="2">
        <v>75</v>
      </c>
      <c r="W91" s="9">
        <v>0.23569000000000001</v>
      </c>
      <c r="X91" s="9">
        <v>0.50192999999999999</v>
      </c>
      <c r="Y91" s="9">
        <f t="shared" si="38"/>
        <v>1.8401304564686636</v>
      </c>
      <c r="Z91" s="9">
        <f t="shared" si="39"/>
        <v>28</v>
      </c>
      <c r="AA91" s="8">
        <f t="shared" si="40"/>
        <v>60</v>
      </c>
      <c r="AB91" s="8" t="b">
        <f t="shared" si="37"/>
        <v>0</v>
      </c>
      <c r="AC91" s="25" t="str">
        <f t="shared" si="28"/>
        <v>NO</v>
      </c>
      <c r="AD91" s="21" t="str">
        <f t="shared" si="41"/>
        <v>YES</v>
      </c>
      <c r="AE91" s="8" t="str">
        <f t="shared" si="42"/>
        <v>FINE</v>
      </c>
      <c r="AF91" s="8">
        <f t="shared" si="43"/>
        <v>2</v>
      </c>
      <c r="AG91" s="8">
        <f t="shared" si="44"/>
        <v>2</v>
      </c>
      <c r="AH91" s="8">
        <f t="shared" si="45"/>
        <v>2</v>
      </c>
      <c r="AI91" s="25">
        <f t="shared" si="29"/>
        <v>77</v>
      </c>
      <c r="AJ91" s="25">
        <f t="shared" si="30"/>
        <v>224</v>
      </c>
      <c r="AK91" s="25">
        <f t="shared" si="31"/>
        <v>357</v>
      </c>
      <c r="AL91" s="25">
        <f t="shared" si="32"/>
        <v>17.3</v>
      </c>
      <c r="AM91" s="21">
        <f t="shared" si="46"/>
        <v>77</v>
      </c>
      <c r="AN91" s="21">
        <f t="shared" si="47"/>
        <v>224</v>
      </c>
      <c r="AO91" s="21">
        <f t="shared" si="48"/>
        <v>357</v>
      </c>
      <c r="AP91" s="21">
        <f t="shared" si="49"/>
        <v>17.3</v>
      </c>
      <c r="AQ91" s="24">
        <f t="shared" si="33"/>
        <v>-0.15384615384615385</v>
      </c>
      <c r="AR91" s="24">
        <f t="shared" si="34"/>
        <v>-1</v>
      </c>
      <c r="AS91" s="24">
        <f t="shared" si="35"/>
        <v>0</v>
      </c>
      <c r="AT91" s="24">
        <f t="shared" si="36"/>
        <v>0.66666666666666663</v>
      </c>
      <c r="AU91" s="9">
        <v>17</v>
      </c>
      <c r="AV91" s="9">
        <v>13</v>
      </c>
      <c r="AW91" s="9">
        <v>150</v>
      </c>
      <c r="AX91" s="9">
        <v>30</v>
      </c>
      <c r="AY91" s="9">
        <v>60</v>
      </c>
      <c r="AZ91" s="9">
        <v>30</v>
      </c>
      <c r="BA91" s="9">
        <v>45</v>
      </c>
      <c r="BB91" s="9">
        <v>45</v>
      </c>
      <c r="BC91" s="13">
        <v>82.848660331000005</v>
      </c>
      <c r="BD91" s="9">
        <v>9.8470925900000008</v>
      </c>
      <c r="BE91" s="9">
        <v>-24.893109809999999</v>
      </c>
      <c r="BF91" s="9">
        <v>2.0624830852999998</v>
      </c>
      <c r="BG91" s="9">
        <v>-42.54191849</v>
      </c>
      <c r="BH91" s="9">
        <v>-5.9810071469999997</v>
      </c>
      <c r="BI91" s="9">
        <v>3.2890939418</v>
      </c>
      <c r="BJ91" s="9">
        <v>-5.9645835000000001E-2</v>
      </c>
      <c r="BK91" s="9">
        <v>-3.6189820880000001</v>
      </c>
      <c r="BL91" s="9">
        <v>16.889645830999999</v>
      </c>
      <c r="BM91" s="9">
        <v>-7.7539374990000001</v>
      </c>
      <c r="BN91" s="9">
        <v>-7.5746782230000003</v>
      </c>
      <c r="BO91" s="9">
        <v>3.0292081080000002</v>
      </c>
      <c r="BP91" s="9">
        <v>0.23637475799999999</v>
      </c>
      <c r="BQ91" s="9">
        <v>16.876541422999999</v>
      </c>
      <c r="BR91" s="13">
        <v>208.43403287000001</v>
      </c>
      <c r="BS91" s="9">
        <v>30.961425935000001</v>
      </c>
      <c r="BT91" s="9">
        <v>-57.697165130000002</v>
      </c>
      <c r="BU91" s="9">
        <v>6.0939372790000004</v>
      </c>
      <c r="BV91" s="9">
        <v>-93.133010709999994</v>
      </c>
      <c r="BW91" s="9">
        <v>-16.711410489999999</v>
      </c>
      <c r="BX91" s="9">
        <v>9.1006634914000006</v>
      </c>
      <c r="BY91" s="9">
        <v>-0.34900000199999998</v>
      </c>
      <c r="BZ91" s="9">
        <v>-13.478376559999999</v>
      </c>
      <c r="CA91" s="9">
        <v>33.788249997999998</v>
      </c>
      <c r="CB91" s="9">
        <v>-18.142166660000001</v>
      </c>
      <c r="CC91" s="9">
        <v>-20.366259800000002</v>
      </c>
      <c r="CD91" s="9">
        <v>10.175744796</v>
      </c>
      <c r="CE91" s="9">
        <v>-1.9590885039999999</v>
      </c>
      <c r="CF91" s="9">
        <v>35.384744845999997</v>
      </c>
      <c r="CG91" s="13">
        <v>368.04124037000003</v>
      </c>
      <c r="CH91" s="9">
        <v>82.723611133000006</v>
      </c>
      <c r="CI91" s="9">
        <v>-106.52659939999999</v>
      </c>
      <c r="CJ91" s="9">
        <v>17.959243762</v>
      </c>
      <c r="CK91" s="9">
        <v>-189.71599670000001</v>
      </c>
      <c r="CL91" s="9">
        <v>-30.697729930000001</v>
      </c>
      <c r="CM91" s="9">
        <v>21.624592331999999</v>
      </c>
      <c r="CN91" s="9">
        <v>-8.8621875190000008</v>
      </c>
      <c r="CO91" s="9">
        <v>-48.861389950000003</v>
      </c>
      <c r="CP91" s="9">
        <v>60.522979180999997</v>
      </c>
      <c r="CQ91" s="9">
        <v>-41.84106251</v>
      </c>
      <c r="CR91" s="9">
        <v>-38.302843969999998</v>
      </c>
      <c r="CS91" s="9">
        <v>27.128274974</v>
      </c>
      <c r="CT91" s="9">
        <v>-5.021058376</v>
      </c>
      <c r="CU91" s="9">
        <v>79.432774973999997</v>
      </c>
      <c r="CV91" s="13">
        <v>14.305937127</v>
      </c>
      <c r="CW91" s="9">
        <v>-3.8233221660000001</v>
      </c>
      <c r="CX91" s="9">
        <v>6.3481208564999996</v>
      </c>
      <c r="CY91" s="9">
        <v>1.2594098713999999</v>
      </c>
      <c r="CZ91" s="9">
        <v>12.849533836000001</v>
      </c>
      <c r="DA91" s="9">
        <v>-1.096792416</v>
      </c>
      <c r="DB91" s="9">
        <v>2.9361681000000001E-2</v>
      </c>
      <c r="DC91" s="9">
        <v>-0.24463806299999999</v>
      </c>
      <c r="DD91" s="9">
        <v>-3.090121511</v>
      </c>
      <c r="DE91" s="9">
        <v>2.2643513539</v>
      </c>
      <c r="DF91" s="9">
        <v>2.3896116456000001</v>
      </c>
      <c r="DG91" s="9">
        <v>3.302282473</v>
      </c>
      <c r="DH91" s="9">
        <v>0.32077736600000001</v>
      </c>
      <c r="DI91" s="9">
        <v>-0.35791763399999998</v>
      </c>
      <c r="DJ91" s="9">
        <v>2.4260085309999999</v>
      </c>
    </row>
    <row r="92" spans="1:114" x14ac:dyDescent="0.15">
      <c r="A92" s="9" t="e">
        <f t="array" ref="A92">SMALL(IF($AB$1:$AB$900=$D$7,ROW($AB$1:$AB$900)),ROW(73:73))</f>
        <v>#NUM!</v>
      </c>
      <c r="B92" s="9" t="str">
        <f t="array" ref="B92">IF(ISERROR(INDEX($S$2:$S$900,A92-1)),"",INDEX($S$2:$S$900,A92-1))</f>
        <v/>
      </c>
      <c r="C92" s="9" t="str">
        <f t="array" ref="C92">IF(ISERROR(INDEX($U$2:$U$900,A92-1)),"",INDEX($U$2:$U$900,A92-1))</f>
        <v/>
      </c>
      <c r="D92" s="9" t="str">
        <f t="array" ref="D92">IF(ISERROR(INDEX($V$2:$V$900,A92-1)),"",INDEX($V$2:$V$900,A92-1))</f>
        <v/>
      </c>
      <c r="E92" s="9" t="str">
        <f t="array" ref="E92">IF(ISERROR(INDEX($Z$2:$Z$900,A92-1)),"",INDEX($Z$2:$Z$900,A92-1))</f>
        <v/>
      </c>
      <c r="F92" s="9" t="str">
        <f t="array" ref="F92">IF(ISERROR(INDEX($Y$2:$Y$900,A92-1)),"",INDEX($Y$2:$Y$900,A92-1))</f>
        <v/>
      </c>
      <c r="G92" s="9" t="str">
        <f t="array" ref="G92">IF(ISERROR(INDEX($AI$2:$AI$900,A92-1)),"",INDEX($AI$2:$AI$900,A92-1))</f>
        <v/>
      </c>
      <c r="H92" s="9" t="str">
        <f t="array" ref="H92">IF(ISERROR(INDEX($AJ$2:$AJ$900,A92-1)),"",INDEX($AJ$2:$AJ$900,A92-1))</f>
        <v/>
      </c>
      <c r="I92" s="9" t="str">
        <f t="array" ref="I92">IF(ISERROR(INDEX($AK$2:$AK$900,A92-1)),"",INDEX($AK$2:$AK$900,A92-1))</f>
        <v/>
      </c>
      <c r="J92" s="9" t="str">
        <f t="array" ref="J92">IF(ISERROR(INDEX($AL$2:$AL$900,A92-1)),"",INDEX($AL$2:$AL$900,A92-1))</f>
        <v/>
      </c>
      <c r="K92" s="9" t="str">
        <f t="array" ref="K92">IF(ISERROR(INDEX($AE$2:$AE$900,A92-1)),"",INDEX($AE$2:$AE$900,A92-1))</f>
        <v/>
      </c>
      <c r="L92" s="9" t="str">
        <f t="shared" si="50"/>
        <v xml:space="preserve"> </v>
      </c>
      <c r="S92" s="9" t="s">
        <v>34</v>
      </c>
      <c r="T92" s="9" t="s">
        <v>92</v>
      </c>
      <c r="U92" s="9">
        <v>15</v>
      </c>
      <c r="V92" s="2">
        <v>90</v>
      </c>
      <c r="W92" s="9">
        <v>0.23569000000000001</v>
      </c>
      <c r="X92" s="9">
        <v>0.50192999999999999</v>
      </c>
      <c r="Y92" s="9">
        <f t="shared" si="38"/>
        <v>1.8401304564686636</v>
      </c>
      <c r="Z92" s="9">
        <f t="shared" si="39"/>
        <v>28</v>
      </c>
      <c r="AA92" s="8">
        <f t="shared" si="40"/>
        <v>60</v>
      </c>
      <c r="AB92" s="8" t="b">
        <f t="shared" si="37"/>
        <v>0</v>
      </c>
      <c r="AC92" s="25" t="str">
        <f t="shared" si="28"/>
        <v>NO</v>
      </c>
      <c r="AD92" s="21" t="str">
        <f t="shared" si="41"/>
        <v>YES</v>
      </c>
      <c r="AE92" s="8" t="str">
        <f t="shared" si="42"/>
        <v>FINE</v>
      </c>
      <c r="AF92" s="8">
        <f t="shared" si="43"/>
        <v>2</v>
      </c>
      <c r="AG92" s="8">
        <f t="shared" si="44"/>
        <v>2</v>
      </c>
      <c r="AH92" s="8">
        <f t="shared" si="45"/>
        <v>2</v>
      </c>
      <c r="AI92" s="25">
        <f t="shared" si="29"/>
        <v>67</v>
      </c>
      <c r="AJ92" s="25">
        <f t="shared" si="30"/>
        <v>213</v>
      </c>
      <c r="AK92" s="25">
        <f t="shared" si="31"/>
        <v>321</v>
      </c>
      <c r="AL92" s="25">
        <f t="shared" si="32"/>
        <v>22.3</v>
      </c>
      <c r="AM92" s="21">
        <f t="shared" si="46"/>
        <v>67</v>
      </c>
      <c r="AN92" s="21">
        <f t="shared" si="47"/>
        <v>213</v>
      </c>
      <c r="AO92" s="21">
        <f t="shared" si="48"/>
        <v>321</v>
      </c>
      <c r="AP92" s="21">
        <f t="shared" si="49"/>
        <v>22.3</v>
      </c>
      <c r="AQ92" s="24">
        <f t="shared" si="33"/>
        <v>-0.15384615384615385</v>
      </c>
      <c r="AR92" s="24">
        <f t="shared" si="34"/>
        <v>-1</v>
      </c>
      <c r="AS92" s="24">
        <f t="shared" si="35"/>
        <v>0</v>
      </c>
      <c r="AT92" s="24">
        <f t="shared" si="36"/>
        <v>1</v>
      </c>
      <c r="AU92" s="9">
        <v>17</v>
      </c>
      <c r="AV92" s="9">
        <v>13</v>
      </c>
      <c r="AW92" s="9">
        <v>150</v>
      </c>
      <c r="AX92" s="9">
        <v>30</v>
      </c>
      <c r="AY92" s="9">
        <v>60</v>
      </c>
      <c r="AZ92" s="9">
        <v>30</v>
      </c>
      <c r="BA92" s="9">
        <v>45</v>
      </c>
      <c r="BB92" s="9">
        <v>45</v>
      </c>
      <c r="BC92" s="13">
        <v>82.848660331000005</v>
      </c>
      <c r="BD92" s="9">
        <v>9.8470925900000008</v>
      </c>
      <c r="BE92" s="9">
        <v>-24.893109809999999</v>
      </c>
      <c r="BF92" s="9">
        <v>2.0624830852999998</v>
      </c>
      <c r="BG92" s="9">
        <v>-42.54191849</v>
      </c>
      <c r="BH92" s="9">
        <v>-5.9810071469999997</v>
      </c>
      <c r="BI92" s="9">
        <v>3.2890939418</v>
      </c>
      <c r="BJ92" s="9">
        <v>-5.9645835000000001E-2</v>
      </c>
      <c r="BK92" s="9">
        <v>-3.6189820880000001</v>
      </c>
      <c r="BL92" s="9">
        <v>16.889645830999999</v>
      </c>
      <c r="BM92" s="9">
        <v>-7.7539374990000001</v>
      </c>
      <c r="BN92" s="9">
        <v>-7.5746782230000003</v>
      </c>
      <c r="BO92" s="9">
        <v>3.0292081080000002</v>
      </c>
      <c r="BP92" s="9">
        <v>0.23637475799999999</v>
      </c>
      <c r="BQ92" s="9">
        <v>16.876541422999999</v>
      </c>
      <c r="BR92" s="13">
        <v>208.43403287000001</v>
      </c>
      <c r="BS92" s="9">
        <v>30.961425935000001</v>
      </c>
      <c r="BT92" s="9">
        <v>-57.697165130000002</v>
      </c>
      <c r="BU92" s="9">
        <v>6.0939372790000004</v>
      </c>
      <c r="BV92" s="9">
        <v>-93.133010709999994</v>
      </c>
      <c r="BW92" s="9">
        <v>-16.711410489999999</v>
      </c>
      <c r="BX92" s="9">
        <v>9.1006634914000006</v>
      </c>
      <c r="BY92" s="9">
        <v>-0.34900000199999998</v>
      </c>
      <c r="BZ92" s="9">
        <v>-13.478376559999999</v>
      </c>
      <c r="CA92" s="9">
        <v>33.788249997999998</v>
      </c>
      <c r="CB92" s="9">
        <v>-18.142166660000001</v>
      </c>
      <c r="CC92" s="9">
        <v>-20.366259800000002</v>
      </c>
      <c r="CD92" s="9">
        <v>10.175744796</v>
      </c>
      <c r="CE92" s="9">
        <v>-1.9590885039999999</v>
      </c>
      <c r="CF92" s="9">
        <v>35.384744845999997</v>
      </c>
      <c r="CG92" s="13">
        <v>368.04124037000003</v>
      </c>
      <c r="CH92" s="9">
        <v>82.723611133000006</v>
      </c>
      <c r="CI92" s="9">
        <v>-106.52659939999999</v>
      </c>
      <c r="CJ92" s="9">
        <v>17.959243762</v>
      </c>
      <c r="CK92" s="9">
        <v>-189.71599670000001</v>
      </c>
      <c r="CL92" s="9">
        <v>-30.697729930000001</v>
      </c>
      <c r="CM92" s="9">
        <v>21.624592331999999</v>
      </c>
      <c r="CN92" s="9">
        <v>-8.8621875190000008</v>
      </c>
      <c r="CO92" s="9">
        <v>-48.861389950000003</v>
      </c>
      <c r="CP92" s="9">
        <v>60.522979180999997</v>
      </c>
      <c r="CQ92" s="9">
        <v>-41.84106251</v>
      </c>
      <c r="CR92" s="9">
        <v>-38.302843969999998</v>
      </c>
      <c r="CS92" s="9">
        <v>27.128274974</v>
      </c>
      <c r="CT92" s="9">
        <v>-5.021058376</v>
      </c>
      <c r="CU92" s="9">
        <v>79.432774973999997</v>
      </c>
      <c r="CV92" s="13">
        <v>14.305937127</v>
      </c>
      <c r="CW92" s="9">
        <v>-3.8233221660000001</v>
      </c>
      <c r="CX92" s="9">
        <v>6.3481208564999996</v>
      </c>
      <c r="CY92" s="9">
        <v>1.2594098713999999</v>
      </c>
      <c r="CZ92" s="9">
        <v>12.849533836000001</v>
      </c>
      <c r="DA92" s="9">
        <v>-1.096792416</v>
      </c>
      <c r="DB92" s="9">
        <v>2.9361681000000001E-2</v>
      </c>
      <c r="DC92" s="9">
        <v>-0.24463806299999999</v>
      </c>
      <c r="DD92" s="9">
        <v>-3.090121511</v>
      </c>
      <c r="DE92" s="9">
        <v>2.2643513539</v>
      </c>
      <c r="DF92" s="9">
        <v>2.3896116456000001</v>
      </c>
      <c r="DG92" s="9">
        <v>3.302282473</v>
      </c>
      <c r="DH92" s="9">
        <v>0.32077736600000001</v>
      </c>
      <c r="DI92" s="9">
        <v>-0.35791763399999998</v>
      </c>
      <c r="DJ92" s="9">
        <v>2.4260085309999999</v>
      </c>
    </row>
    <row r="93" spans="1:114" x14ac:dyDescent="0.15">
      <c r="A93" s="9" t="e">
        <f t="array" ref="A93">SMALL(IF($AB$1:$AB$900=$D$7,ROW($AB$1:$AB$900)),ROW(74:74))</f>
        <v>#NUM!</v>
      </c>
      <c r="B93" s="9" t="str">
        <f t="array" ref="B93">IF(ISERROR(INDEX($S$2:$S$900,A93-1)),"",INDEX($S$2:$S$900,A93-1))</f>
        <v/>
      </c>
      <c r="C93" s="9" t="str">
        <f t="array" ref="C93">IF(ISERROR(INDEX($U$2:$U$900,A93-1)),"",INDEX($U$2:$U$900,A93-1))</f>
        <v/>
      </c>
      <c r="D93" s="9" t="str">
        <f t="array" ref="D93">IF(ISERROR(INDEX($V$2:$V$900,A93-1)),"",INDEX($V$2:$V$900,A93-1))</f>
        <v/>
      </c>
      <c r="E93" s="9" t="str">
        <f t="array" ref="E93">IF(ISERROR(INDEX($Z$2:$Z$900,A93-1)),"",INDEX($Z$2:$Z$900,A93-1))</f>
        <v/>
      </c>
      <c r="F93" s="9" t="str">
        <f t="array" ref="F93">IF(ISERROR(INDEX($Y$2:$Y$900,A93-1)),"",INDEX($Y$2:$Y$900,A93-1))</f>
        <v/>
      </c>
      <c r="G93" s="9" t="str">
        <f t="array" ref="G93">IF(ISERROR(INDEX($AI$2:$AI$900,A93-1)),"",INDEX($AI$2:$AI$900,A93-1))</f>
        <v/>
      </c>
      <c r="H93" s="9" t="str">
        <f t="array" ref="H93">IF(ISERROR(INDEX($AJ$2:$AJ$900,A93-1)),"",INDEX($AJ$2:$AJ$900,A93-1))</f>
        <v/>
      </c>
      <c r="I93" s="9" t="str">
        <f t="array" ref="I93">IF(ISERROR(INDEX($AK$2:$AK$900,A93-1)),"",INDEX($AK$2:$AK$900,A93-1))</f>
        <v/>
      </c>
      <c r="J93" s="9" t="str">
        <f t="array" ref="J93">IF(ISERROR(INDEX($AL$2:$AL$900,A93-1)),"",INDEX($AL$2:$AL$900,A93-1))</f>
        <v/>
      </c>
      <c r="K93" s="9" t="str">
        <f t="array" ref="K93">IF(ISERROR(INDEX($AE$2:$AE$900,A93-1)),"",INDEX($AE$2:$AE$900,A93-1))</f>
        <v/>
      </c>
      <c r="L93" s="9" t="str">
        <f t="shared" si="50"/>
        <v xml:space="preserve"> </v>
      </c>
      <c r="S93" s="9" t="s">
        <v>34</v>
      </c>
      <c r="T93" s="9" t="s">
        <v>92</v>
      </c>
      <c r="U93" s="9">
        <v>20</v>
      </c>
      <c r="V93" s="2">
        <v>0</v>
      </c>
      <c r="W93" s="9">
        <v>0.31352999999999998</v>
      </c>
      <c r="X93" s="9">
        <v>0.50233000000000005</v>
      </c>
      <c r="Y93" s="9">
        <f t="shared" si="38"/>
        <v>2.4518721466363775</v>
      </c>
      <c r="Z93" s="9">
        <f t="shared" si="39"/>
        <v>21</v>
      </c>
      <c r="AA93" s="8">
        <f t="shared" si="40"/>
        <v>60</v>
      </c>
      <c r="AB93" s="8" t="b">
        <f t="shared" si="37"/>
        <v>1</v>
      </c>
      <c r="AC93" s="25" t="str">
        <f t="shared" si="28"/>
        <v>YES</v>
      </c>
      <c r="AD93" s="21" t="str">
        <f t="shared" si="41"/>
        <v>YES</v>
      </c>
      <c r="AE93" s="8" t="str">
        <f t="shared" si="42"/>
        <v>COARSE</v>
      </c>
      <c r="AF93" s="8">
        <f t="shared" si="43"/>
        <v>4</v>
      </c>
      <c r="AG93" s="8">
        <f t="shared" si="44"/>
        <v>5</v>
      </c>
      <c r="AH93" s="8">
        <f t="shared" si="45"/>
        <v>4</v>
      </c>
      <c r="AI93" s="25">
        <f t="shared" si="29"/>
        <v>192</v>
      </c>
      <c r="AJ93" s="25">
        <f t="shared" si="30"/>
        <v>418</v>
      </c>
      <c r="AK93" s="25">
        <f t="shared" si="31"/>
        <v>867</v>
      </c>
      <c r="AL93" s="25">
        <f t="shared" si="32"/>
        <v>0.4</v>
      </c>
      <c r="AM93" s="21">
        <f t="shared" si="46"/>
        <v>192</v>
      </c>
      <c r="AN93" s="21">
        <f t="shared" si="47"/>
        <v>418</v>
      </c>
      <c r="AO93" s="21">
        <f t="shared" si="48"/>
        <v>867</v>
      </c>
      <c r="AP93" s="21">
        <f t="shared" si="49"/>
        <v>0.4</v>
      </c>
      <c r="AQ93" s="24">
        <f t="shared" si="33"/>
        <v>0.23076923076923078</v>
      </c>
      <c r="AR93" s="24">
        <f t="shared" si="34"/>
        <v>-1</v>
      </c>
      <c r="AS93" s="24">
        <f t="shared" si="35"/>
        <v>0</v>
      </c>
      <c r="AT93" s="24">
        <f t="shared" si="36"/>
        <v>-1</v>
      </c>
      <c r="AU93" s="9">
        <v>17</v>
      </c>
      <c r="AV93" s="9">
        <v>13</v>
      </c>
      <c r="AW93" s="9">
        <v>150</v>
      </c>
      <c r="AX93" s="9">
        <v>30</v>
      </c>
      <c r="AY93" s="9">
        <v>60</v>
      </c>
      <c r="AZ93" s="9">
        <v>30</v>
      </c>
      <c r="BA93" s="9">
        <v>45</v>
      </c>
      <c r="BB93" s="9">
        <v>45</v>
      </c>
      <c r="BC93" s="13">
        <v>82.848660331000005</v>
      </c>
      <c r="BD93" s="9">
        <v>9.8470925900000008</v>
      </c>
      <c r="BE93" s="9">
        <v>-24.893109809999999</v>
      </c>
      <c r="BF93" s="9">
        <v>2.0624830852999998</v>
      </c>
      <c r="BG93" s="9">
        <v>-42.54191849</v>
      </c>
      <c r="BH93" s="9">
        <v>-5.9810071469999997</v>
      </c>
      <c r="BI93" s="9">
        <v>3.2890939418</v>
      </c>
      <c r="BJ93" s="9">
        <v>-5.9645835000000001E-2</v>
      </c>
      <c r="BK93" s="9">
        <v>-3.6189820880000001</v>
      </c>
      <c r="BL93" s="9">
        <v>16.889645830999999</v>
      </c>
      <c r="BM93" s="9">
        <v>-7.7539374990000001</v>
      </c>
      <c r="BN93" s="9">
        <v>-7.5746782230000003</v>
      </c>
      <c r="BO93" s="9">
        <v>3.0292081080000002</v>
      </c>
      <c r="BP93" s="9">
        <v>0.23637475799999999</v>
      </c>
      <c r="BQ93" s="9">
        <v>16.876541422999999</v>
      </c>
      <c r="BR93" s="13">
        <v>208.43403287000001</v>
      </c>
      <c r="BS93" s="9">
        <v>30.961425935000001</v>
      </c>
      <c r="BT93" s="9">
        <v>-57.697165130000002</v>
      </c>
      <c r="BU93" s="9">
        <v>6.0939372790000004</v>
      </c>
      <c r="BV93" s="9">
        <v>-93.133010709999994</v>
      </c>
      <c r="BW93" s="9">
        <v>-16.711410489999999</v>
      </c>
      <c r="BX93" s="9">
        <v>9.1006634914000006</v>
      </c>
      <c r="BY93" s="9">
        <v>-0.34900000199999998</v>
      </c>
      <c r="BZ93" s="9">
        <v>-13.478376559999999</v>
      </c>
      <c r="CA93" s="9">
        <v>33.788249997999998</v>
      </c>
      <c r="CB93" s="9">
        <v>-18.142166660000001</v>
      </c>
      <c r="CC93" s="9">
        <v>-20.366259800000002</v>
      </c>
      <c r="CD93" s="9">
        <v>10.175744796</v>
      </c>
      <c r="CE93" s="9">
        <v>-1.9590885039999999</v>
      </c>
      <c r="CF93" s="9">
        <v>35.384744845999997</v>
      </c>
      <c r="CG93" s="13">
        <v>368.04124037000003</v>
      </c>
      <c r="CH93" s="9">
        <v>82.723611133000006</v>
      </c>
      <c r="CI93" s="9">
        <v>-106.52659939999999</v>
      </c>
      <c r="CJ93" s="9">
        <v>17.959243762</v>
      </c>
      <c r="CK93" s="9">
        <v>-189.71599670000001</v>
      </c>
      <c r="CL93" s="9">
        <v>-30.697729930000001</v>
      </c>
      <c r="CM93" s="9">
        <v>21.624592331999999</v>
      </c>
      <c r="CN93" s="9">
        <v>-8.8621875190000008</v>
      </c>
      <c r="CO93" s="9">
        <v>-48.861389950000003</v>
      </c>
      <c r="CP93" s="9">
        <v>60.522979180999997</v>
      </c>
      <c r="CQ93" s="9">
        <v>-41.84106251</v>
      </c>
      <c r="CR93" s="9">
        <v>-38.302843969999998</v>
      </c>
      <c r="CS93" s="9">
        <v>27.128274974</v>
      </c>
      <c r="CT93" s="9">
        <v>-5.021058376</v>
      </c>
      <c r="CU93" s="9">
        <v>79.432774973999997</v>
      </c>
      <c r="CV93" s="13">
        <v>14.305937127</v>
      </c>
      <c r="CW93" s="9">
        <v>-3.8233221660000001</v>
      </c>
      <c r="CX93" s="9">
        <v>6.3481208564999996</v>
      </c>
      <c r="CY93" s="9">
        <v>1.2594098713999999</v>
      </c>
      <c r="CZ93" s="9">
        <v>12.849533836000001</v>
      </c>
      <c r="DA93" s="9">
        <v>-1.096792416</v>
      </c>
      <c r="DB93" s="9">
        <v>2.9361681000000001E-2</v>
      </c>
      <c r="DC93" s="9">
        <v>-0.24463806299999999</v>
      </c>
      <c r="DD93" s="9">
        <v>-3.090121511</v>
      </c>
      <c r="DE93" s="9">
        <v>2.2643513539</v>
      </c>
      <c r="DF93" s="9">
        <v>2.3896116456000001</v>
      </c>
      <c r="DG93" s="9">
        <v>3.302282473</v>
      </c>
      <c r="DH93" s="9">
        <v>0.32077736600000001</v>
      </c>
      <c r="DI93" s="9">
        <v>-0.35791763399999998</v>
      </c>
      <c r="DJ93" s="9">
        <v>2.4260085309999999</v>
      </c>
    </row>
    <row r="94" spans="1:114" x14ac:dyDescent="0.15">
      <c r="A94" s="9" t="e">
        <f t="array" ref="A94">SMALL(IF($AB$1:$AB$900=$D$7,ROW($AB$1:$AB$900)),ROW(75:75))</f>
        <v>#NUM!</v>
      </c>
      <c r="B94" s="9" t="str">
        <f t="array" ref="B94">IF(ISERROR(INDEX($S$2:$S$900,A94-1)),"",INDEX($S$2:$S$900,A94-1))</f>
        <v/>
      </c>
      <c r="C94" s="9" t="str">
        <f t="array" ref="C94">IF(ISERROR(INDEX($U$2:$U$900,A94-1)),"",INDEX($U$2:$U$900,A94-1))</f>
        <v/>
      </c>
      <c r="D94" s="9" t="str">
        <f t="array" ref="D94">IF(ISERROR(INDEX($V$2:$V$900,A94-1)),"",INDEX($V$2:$V$900,A94-1))</f>
        <v/>
      </c>
      <c r="E94" s="9" t="str">
        <f t="array" ref="E94">IF(ISERROR(INDEX($Z$2:$Z$900,A94-1)),"",INDEX($Z$2:$Z$900,A94-1))</f>
        <v/>
      </c>
      <c r="F94" s="9" t="str">
        <f t="array" ref="F94">IF(ISERROR(INDEX($Y$2:$Y$900,A94-1)),"",INDEX($Y$2:$Y$900,A94-1))</f>
        <v/>
      </c>
      <c r="G94" s="9" t="str">
        <f t="array" ref="G94">IF(ISERROR(INDEX($AI$2:$AI$900,A94-1)),"",INDEX($AI$2:$AI$900,A94-1))</f>
        <v/>
      </c>
      <c r="H94" s="9" t="str">
        <f t="array" ref="H94">IF(ISERROR(INDEX($AJ$2:$AJ$900,A94-1)),"",INDEX($AJ$2:$AJ$900,A94-1))</f>
        <v/>
      </c>
      <c r="I94" s="9" t="str">
        <f t="array" ref="I94">IF(ISERROR(INDEX($AK$2:$AK$900,A94-1)),"",INDEX($AK$2:$AK$900,A94-1))</f>
        <v/>
      </c>
      <c r="J94" s="9" t="str">
        <f t="array" ref="J94">IF(ISERROR(INDEX($AL$2:$AL$900,A94-1)),"",INDEX($AL$2:$AL$900,A94-1))</f>
        <v/>
      </c>
      <c r="K94" s="9" t="str">
        <f t="array" ref="K94">IF(ISERROR(INDEX($AE$2:$AE$900,A94-1)),"",INDEX($AE$2:$AE$900,A94-1))</f>
        <v/>
      </c>
      <c r="L94" s="9" t="str">
        <f t="shared" si="50"/>
        <v xml:space="preserve"> </v>
      </c>
      <c r="S94" s="9" t="s">
        <v>34</v>
      </c>
      <c r="T94" s="9" t="s">
        <v>92</v>
      </c>
      <c r="U94" s="9">
        <v>20</v>
      </c>
      <c r="V94" s="2">
        <v>15</v>
      </c>
      <c r="W94" s="9">
        <v>0.31352999999999998</v>
      </c>
      <c r="X94" s="9">
        <v>0.50233000000000005</v>
      </c>
      <c r="Y94" s="9">
        <f t="shared" si="38"/>
        <v>2.4518721466363775</v>
      </c>
      <c r="Z94" s="9">
        <f t="shared" si="39"/>
        <v>21</v>
      </c>
      <c r="AA94" s="8">
        <f t="shared" si="40"/>
        <v>60</v>
      </c>
      <c r="AB94" s="8" t="b">
        <f t="shared" si="37"/>
        <v>1</v>
      </c>
      <c r="AC94" s="25" t="str">
        <f t="shared" si="28"/>
        <v>YES</v>
      </c>
      <c r="AD94" s="21" t="str">
        <f t="shared" si="41"/>
        <v>YES</v>
      </c>
      <c r="AE94" s="8" t="str">
        <f t="shared" si="42"/>
        <v>COARSE</v>
      </c>
      <c r="AF94" s="8">
        <f t="shared" si="43"/>
        <v>4</v>
      </c>
      <c r="AG94" s="8">
        <f t="shared" si="44"/>
        <v>4</v>
      </c>
      <c r="AH94" s="8">
        <f t="shared" si="45"/>
        <v>4</v>
      </c>
      <c r="AI94" s="25">
        <f t="shared" si="29"/>
        <v>162</v>
      </c>
      <c r="AJ94" s="25">
        <f t="shared" si="30"/>
        <v>367</v>
      </c>
      <c r="AK94" s="25">
        <f t="shared" si="31"/>
        <v>736</v>
      </c>
      <c r="AL94" s="25">
        <f t="shared" si="32"/>
        <v>2.4</v>
      </c>
      <c r="AM94" s="21">
        <f t="shared" si="46"/>
        <v>162</v>
      </c>
      <c r="AN94" s="21">
        <f t="shared" si="47"/>
        <v>367</v>
      </c>
      <c r="AO94" s="21">
        <f t="shared" si="48"/>
        <v>736</v>
      </c>
      <c r="AP94" s="21">
        <f t="shared" si="49"/>
        <v>2.4</v>
      </c>
      <c r="AQ94" s="24">
        <f t="shared" si="33"/>
        <v>0.23076923076923078</v>
      </c>
      <c r="AR94" s="24">
        <f t="shared" si="34"/>
        <v>-1</v>
      </c>
      <c r="AS94" s="24">
        <f t="shared" si="35"/>
        <v>0</v>
      </c>
      <c r="AT94" s="24">
        <f t="shared" si="36"/>
        <v>-0.66666666666666663</v>
      </c>
      <c r="AU94" s="9">
        <v>17</v>
      </c>
      <c r="AV94" s="9">
        <v>13</v>
      </c>
      <c r="AW94" s="9">
        <v>150</v>
      </c>
      <c r="AX94" s="9">
        <v>30</v>
      </c>
      <c r="AY94" s="9">
        <v>60</v>
      </c>
      <c r="AZ94" s="9">
        <v>30</v>
      </c>
      <c r="BA94" s="9">
        <v>45</v>
      </c>
      <c r="BB94" s="9">
        <v>45</v>
      </c>
      <c r="BC94" s="13">
        <v>82.848660331000005</v>
      </c>
      <c r="BD94" s="9">
        <v>9.8470925900000008</v>
      </c>
      <c r="BE94" s="9">
        <v>-24.893109809999999</v>
      </c>
      <c r="BF94" s="9">
        <v>2.0624830852999998</v>
      </c>
      <c r="BG94" s="9">
        <v>-42.54191849</v>
      </c>
      <c r="BH94" s="9">
        <v>-5.9810071469999997</v>
      </c>
      <c r="BI94" s="9">
        <v>3.2890939418</v>
      </c>
      <c r="BJ94" s="9">
        <v>-5.9645835000000001E-2</v>
      </c>
      <c r="BK94" s="9">
        <v>-3.6189820880000001</v>
      </c>
      <c r="BL94" s="9">
        <v>16.889645830999999</v>
      </c>
      <c r="BM94" s="9">
        <v>-7.7539374990000001</v>
      </c>
      <c r="BN94" s="9">
        <v>-7.5746782230000003</v>
      </c>
      <c r="BO94" s="9">
        <v>3.0292081080000002</v>
      </c>
      <c r="BP94" s="9">
        <v>0.23637475799999999</v>
      </c>
      <c r="BQ94" s="9">
        <v>16.876541422999999</v>
      </c>
      <c r="BR94" s="13">
        <v>208.43403287000001</v>
      </c>
      <c r="BS94" s="9">
        <v>30.961425935000001</v>
      </c>
      <c r="BT94" s="9">
        <v>-57.697165130000002</v>
      </c>
      <c r="BU94" s="9">
        <v>6.0939372790000004</v>
      </c>
      <c r="BV94" s="9">
        <v>-93.133010709999994</v>
      </c>
      <c r="BW94" s="9">
        <v>-16.711410489999999</v>
      </c>
      <c r="BX94" s="9">
        <v>9.1006634914000006</v>
      </c>
      <c r="BY94" s="9">
        <v>-0.34900000199999998</v>
      </c>
      <c r="BZ94" s="9">
        <v>-13.478376559999999</v>
      </c>
      <c r="CA94" s="9">
        <v>33.788249997999998</v>
      </c>
      <c r="CB94" s="9">
        <v>-18.142166660000001</v>
      </c>
      <c r="CC94" s="9">
        <v>-20.366259800000002</v>
      </c>
      <c r="CD94" s="9">
        <v>10.175744796</v>
      </c>
      <c r="CE94" s="9">
        <v>-1.9590885039999999</v>
      </c>
      <c r="CF94" s="9">
        <v>35.384744845999997</v>
      </c>
      <c r="CG94" s="13">
        <v>368.04124037000003</v>
      </c>
      <c r="CH94" s="9">
        <v>82.723611133000006</v>
      </c>
      <c r="CI94" s="9">
        <v>-106.52659939999999</v>
      </c>
      <c r="CJ94" s="9">
        <v>17.959243762</v>
      </c>
      <c r="CK94" s="9">
        <v>-189.71599670000001</v>
      </c>
      <c r="CL94" s="9">
        <v>-30.697729930000001</v>
      </c>
      <c r="CM94" s="9">
        <v>21.624592331999999</v>
      </c>
      <c r="CN94" s="9">
        <v>-8.8621875190000008</v>
      </c>
      <c r="CO94" s="9">
        <v>-48.861389950000003</v>
      </c>
      <c r="CP94" s="9">
        <v>60.522979180999997</v>
      </c>
      <c r="CQ94" s="9">
        <v>-41.84106251</v>
      </c>
      <c r="CR94" s="9">
        <v>-38.302843969999998</v>
      </c>
      <c r="CS94" s="9">
        <v>27.128274974</v>
      </c>
      <c r="CT94" s="9">
        <v>-5.021058376</v>
      </c>
      <c r="CU94" s="9">
        <v>79.432774973999997</v>
      </c>
      <c r="CV94" s="13">
        <v>14.305937127</v>
      </c>
      <c r="CW94" s="9">
        <v>-3.8233221660000001</v>
      </c>
      <c r="CX94" s="9">
        <v>6.3481208564999996</v>
      </c>
      <c r="CY94" s="9">
        <v>1.2594098713999999</v>
      </c>
      <c r="CZ94" s="9">
        <v>12.849533836000001</v>
      </c>
      <c r="DA94" s="9">
        <v>-1.096792416</v>
      </c>
      <c r="DB94" s="9">
        <v>2.9361681000000001E-2</v>
      </c>
      <c r="DC94" s="9">
        <v>-0.24463806299999999</v>
      </c>
      <c r="DD94" s="9">
        <v>-3.090121511</v>
      </c>
      <c r="DE94" s="9">
        <v>2.2643513539</v>
      </c>
      <c r="DF94" s="9">
        <v>2.3896116456000001</v>
      </c>
      <c r="DG94" s="9">
        <v>3.302282473</v>
      </c>
      <c r="DH94" s="9">
        <v>0.32077736600000001</v>
      </c>
      <c r="DI94" s="9">
        <v>-0.35791763399999998</v>
      </c>
      <c r="DJ94" s="9">
        <v>2.4260085309999999</v>
      </c>
    </row>
    <row r="95" spans="1:114" x14ac:dyDescent="0.15">
      <c r="A95" s="9" t="e">
        <f t="array" ref="A95">SMALL(IF($AB$1:$AB$900=$D$7,ROW($AB$1:$AB$900)),ROW(76:76))</f>
        <v>#NUM!</v>
      </c>
      <c r="B95" s="9" t="str">
        <f t="array" ref="B95">IF(ISERROR(INDEX($S$2:$S$900,A95-1)),"",INDEX($S$2:$S$900,A95-1))</f>
        <v/>
      </c>
      <c r="C95" s="9" t="str">
        <f t="array" ref="C95">IF(ISERROR(INDEX($U$2:$U$900,A95-1)),"",INDEX($U$2:$U$900,A95-1))</f>
        <v/>
      </c>
      <c r="D95" s="9" t="str">
        <f t="array" ref="D95">IF(ISERROR(INDEX($V$2:$V$900,A95-1)),"",INDEX($V$2:$V$900,A95-1))</f>
        <v/>
      </c>
      <c r="E95" s="9" t="str">
        <f t="array" ref="E95">IF(ISERROR(INDEX($Z$2:$Z$900,A95-1)),"",INDEX($Z$2:$Z$900,A95-1))</f>
        <v/>
      </c>
      <c r="F95" s="9" t="str">
        <f t="array" ref="F95">IF(ISERROR(INDEX($Y$2:$Y$900,A95-1)),"",INDEX($Y$2:$Y$900,A95-1))</f>
        <v/>
      </c>
      <c r="G95" s="9" t="str">
        <f t="array" ref="G95">IF(ISERROR(INDEX($AI$2:$AI$900,A95-1)),"",INDEX($AI$2:$AI$900,A95-1))</f>
        <v/>
      </c>
      <c r="H95" s="9" t="str">
        <f t="array" ref="H95">IF(ISERROR(INDEX($AJ$2:$AJ$900,A95-1)),"",INDEX($AJ$2:$AJ$900,A95-1))</f>
        <v/>
      </c>
      <c r="I95" s="9" t="str">
        <f t="array" ref="I95">IF(ISERROR(INDEX($AK$2:$AK$900,A95-1)),"",INDEX($AK$2:$AK$900,A95-1))</f>
        <v/>
      </c>
      <c r="J95" s="9" t="str">
        <f t="array" ref="J95">IF(ISERROR(INDEX($AL$2:$AL$900,A95-1)),"",INDEX($AL$2:$AL$900,A95-1))</f>
        <v/>
      </c>
      <c r="K95" s="9" t="str">
        <f t="array" ref="K95">IF(ISERROR(INDEX($AE$2:$AE$900,A95-1)),"",INDEX($AE$2:$AE$900,A95-1))</f>
        <v/>
      </c>
      <c r="L95" s="9" t="str">
        <f t="shared" si="50"/>
        <v xml:space="preserve"> </v>
      </c>
      <c r="S95" s="9" t="s">
        <v>34</v>
      </c>
      <c r="T95" s="9" t="s">
        <v>92</v>
      </c>
      <c r="U95" s="9">
        <v>20</v>
      </c>
      <c r="V95" s="2">
        <v>30</v>
      </c>
      <c r="W95" s="9">
        <v>0.31352999999999998</v>
      </c>
      <c r="X95" s="9">
        <v>0.50233000000000005</v>
      </c>
      <c r="Y95" s="9">
        <f t="shared" si="38"/>
        <v>2.4518721466363775</v>
      </c>
      <c r="Z95" s="9">
        <f t="shared" si="39"/>
        <v>21</v>
      </c>
      <c r="AA95" s="8">
        <f t="shared" si="40"/>
        <v>60</v>
      </c>
      <c r="AB95" s="8" t="b">
        <f t="shared" si="37"/>
        <v>0</v>
      </c>
      <c r="AC95" s="25" t="str">
        <f t="shared" si="28"/>
        <v>NO</v>
      </c>
      <c r="AD95" s="21" t="str">
        <f t="shared" si="41"/>
        <v>YES</v>
      </c>
      <c r="AE95" s="8" t="str">
        <f t="shared" si="42"/>
        <v>MEDIUM</v>
      </c>
      <c r="AF95" s="8">
        <f t="shared" si="43"/>
        <v>3</v>
      </c>
      <c r="AG95" s="8">
        <f t="shared" si="44"/>
        <v>3</v>
      </c>
      <c r="AH95" s="8">
        <f t="shared" si="45"/>
        <v>3</v>
      </c>
      <c r="AI95" s="25">
        <f t="shared" si="29"/>
        <v>136</v>
      </c>
      <c r="AJ95" s="25">
        <f t="shared" si="30"/>
        <v>323</v>
      </c>
      <c r="AK95" s="25">
        <f t="shared" si="31"/>
        <v>622</v>
      </c>
      <c r="AL95" s="25">
        <f t="shared" si="32"/>
        <v>4.8999999999999995</v>
      </c>
      <c r="AM95" s="21">
        <f t="shared" si="46"/>
        <v>136</v>
      </c>
      <c r="AN95" s="21">
        <f t="shared" si="47"/>
        <v>323</v>
      </c>
      <c r="AO95" s="21">
        <f t="shared" si="48"/>
        <v>622</v>
      </c>
      <c r="AP95" s="21">
        <f t="shared" si="49"/>
        <v>4.8999999999999995</v>
      </c>
      <c r="AQ95" s="24">
        <f t="shared" si="33"/>
        <v>0.23076923076923078</v>
      </c>
      <c r="AR95" s="24">
        <f t="shared" si="34"/>
        <v>-1</v>
      </c>
      <c r="AS95" s="24">
        <f t="shared" si="35"/>
        <v>0</v>
      </c>
      <c r="AT95" s="24">
        <f t="shared" si="36"/>
        <v>-0.33333333333333331</v>
      </c>
      <c r="AU95" s="9">
        <v>17</v>
      </c>
      <c r="AV95" s="9">
        <v>13</v>
      </c>
      <c r="AW95" s="9">
        <v>150</v>
      </c>
      <c r="AX95" s="9">
        <v>30</v>
      </c>
      <c r="AY95" s="9">
        <v>60</v>
      </c>
      <c r="AZ95" s="9">
        <v>30</v>
      </c>
      <c r="BA95" s="9">
        <v>45</v>
      </c>
      <c r="BB95" s="9">
        <v>45</v>
      </c>
      <c r="BC95" s="13">
        <v>82.848660331000005</v>
      </c>
      <c r="BD95" s="9">
        <v>9.8470925900000008</v>
      </c>
      <c r="BE95" s="9">
        <v>-24.893109809999999</v>
      </c>
      <c r="BF95" s="9">
        <v>2.0624830852999998</v>
      </c>
      <c r="BG95" s="9">
        <v>-42.54191849</v>
      </c>
      <c r="BH95" s="9">
        <v>-5.9810071469999997</v>
      </c>
      <c r="BI95" s="9">
        <v>3.2890939418</v>
      </c>
      <c r="BJ95" s="9">
        <v>-5.9645835000000001E-2</v>
      </c>
      <c r="BK95" s="9">
        <v>-3.6189820880000001</v>
      </c>
      <c r="BL95" s="9">
        <v>16.889645830999999</v>
      </c>
      <c r="BM95" s="9">
        <v>-7.7539374990000001</v>
      </c>
      <c r="BN95" s="9">
        <v>-7.5746782230000003</v>
      </c>
      <c r="BO95" s="9">
        <v>3.0292081080000002</v>
      </c>
      <c r="BP95" s="9">
        <v>0.23637475799999999</v>
      </c>
      <c r="BQ95" s="9">
        <v>16.876541422999999</v>
      </c>
      <c r="BR95" s="13">
        <v>208.43403287000001</v>
      </c>
      <c r="BS95" s="9">
        <v>30.961425935000001</v>
      </c>
      <c r="BT95" s="9">
        <v>-57.697165130000002</v>
      </c>
      <c r="BU95" s="9">
        <v>6.0939372790000004</v>
      </c>
      <c r="BV95" s="9">
        <v>-93.133010709999994</v>
      </c>
      <c r="BW95" s="9">
        <v>-16.711410489999999</v>
      </c>
      <c r="BX95" s="9">
        <v>9.1006634914000006</v>
      </c>
      <c r="BY95" s="9">
        <v>-0.34900000199999998</v>
      </c>
      <c r="BZ95" s="9">
        <v>-13.478376559999999</v>
      </c>
      <c r="CA95" s="9">
        <v>33.788249997999998</v>
      </c>
      <c r="CB95" s="9">
        <v>-18.142166660000001</v>
      </c>
      <c r="CC95" s="9">
        <v>-20.366259800000002</v>
      </c>
      <c r="CD95" s="9">
        <v>10.175744796</v>
      </c>
      <c r="CE95" s="9">
        <v>-1.9590885039999999</v>
      </c>
      <c r="CF95" s="9">
        <v>35.384744845999997</v>
      </c>
      <c r="CG95" s="13">
        <v>368.04124037000003</v>
      </c>
      <c r="CH95" s="9">
        <v>82.723611133000006</v>
      </c>
      <c r="CI95" s="9">
        <v>-106.52659939999999</v>
      </c>
      <c r="CJ95" s="9">
        <v>17.959243762</v>
      </c>
      <c r="CK95" s="9">
        <v>-189.71599670000001</v>
      </c>
      <c r="CL95" s="9">
        <v>-30.697729930000001</v>
      </c>
      <c r="CM95" s="9">
        <v>21.624592331999999</v>
      </c>
      <c r="CN95" s="9">
        <v>-8.8621875190000008</v>
      </c>
      <c r="CO95" s="9">
        <v>-48.861389950000003</v>
      </c>
      <c r="CP95" s="9">
        <v>60.522979180999997</v>
      </c>
      <c r="CQ95" s="9">
        <v>-41.84106251</v>
      </c>
      <c r="CR95" s="9">
        <v>-38.302843969999998</v>
      </c>
      <c r="CS95" s="9">
        <v>27.128274974</v>
      </c>
      <c r="CT95" s="9">
        <v>-5.021058376</v>
      </c>
      <c r="CU95" s="9">
        <v>79.432774973999997</v>
      </c>
      <c r="CV95" s="13">
        <v>14.305937127</v>
      </c>
      <c r="CW95" s="9">
        <v>-3.8233221660000001</v>
      </c>
      <c r="CX95" s="9">
        <v>6.3481208564999996</v>
      </c>
      <c r="CY95" s="9">
        <v>1.2594098713999999</v>
      </c>
      <c r="CZ95" s="9">
        <v>12.849533836000001</v>
      </c>
      <c r="DA95" s="9">
        <v>-1.096792416</v>
      </c>
      <c r="DB95" s="9">
        <v>2.9361681000000001E-2</v>
      </c>
      <c r="DC95" s="9">
        <v>-0.24463806299999999</v>
      </c>
      <c r="DD95" s="9">
        <v>-3.090121511</v>
      </c>
      <c r="DE95" s="9">
        <v>2.2643513539</v>
      </c>
      <c r="DF95" s="9">
        <v>2.3896116456000001</v>
      </c>
      <c r="DG95" s="9">
        <v>3.302282473</v>
      </c>
      <c r="DH95" s="9">
        <v>0.32077736600000001</v>
      </c>
      <c r="DI95" s="9">
        <v>-0.35791763399999998</v>
      </c>
      <c r="DJ95" s="9">
        <v>2.4260085309999999</v>
      </c>
    </row>
    <row r="96" spans="1:114" x14ac:dyDescent="0.15">
      <c r="A96" s="9" t="e">
        <f t="array" ref="A96">SMALL(IF($AB$1:$AB$900=$D$7,ROW($AB$1:$AB$900)),ROW(77:77))</f>
        <v>#NUM!</v>
      </c>
      <c r="B96" s="9" t="str">
        <f t="array" ref="B96">IF(ISERROR(INDEX($S$2:$S$900,A96-1)),"",INDEX($S$2:$S$900,A96-1))</f>
        <v/>
      </c>
      <c r="C96" s="9" t="str">
        <f t="array" ref="C96">IF(ISERROR(INDEX($U$2:$U$900,A96-1)),"",INDEX($U$2:$U$900,A96-1))</f>
        <v/>
      </c>
      <c r="D96" s="9" t="str">
        <f t="array" ref="D96">IF(ISERROR(INDEX($V$2:$V$900,A96-1)),"",INDEX($V$2:$V$900,A96-1))</f>
        <v/>
      </c>
      <c r="E96" s="9" t="str">
        <f t="array" ref="E96">IF(ISERROR(INDEX($Z$2:$Z$900,A96-1)),"",INDEX($Z$2:$Z$900,A96-1))</f>
        <v/>
      </c>
      <c r="F96" s="9" t="str">
        <f t="array" ref="F96">IF(ISERROR(INDEX($Y$2:$Y$900,A96-1)),"",INDEX($Y$2:$Y$900,A96-1))</f>
        <v/>
      </c>
      <c r="G96" s="9" t="str">
        <f t="array" ref="G96">IF(ISERROR(INDEX($AI$2:$AI$900,A96-1)),"",INDEX($AI$2:$AI$900,A96-1))</f>
        <v/>
      </c>
      <c r="H96" s="9" t="str">
        <f t="array" ref="H96">IF(ISERROR(INDEX($AJ$2:$AJ$900,A96-1)),"",INDEX($AJ$2:$AJ$900,A96-1))</f>
        <v/>
      </c>
      <c r="I96" s="9" t="str">
        <f t="array" ref="I96">IF(ISERROR(INDEX($AK$2:$AK$900,A96-1)),"",INDEX($AK$2:$AK$900,A96-1))</f>
        <v/>
      </c>
      <c r="J96" s="9" t="str">
        <f t="array" ref="J96">IF(ISERROR(INDEX($AL$2:$AL$900,A96-1)),"",INDEX($AL$2:$AL$900,A96-1))</f>
        <v/>
      </c>
      <c r="K96" s="9" t="str">
        <f t="array" ref="K96">IF(ISERROR(INDEX($AE$2:$AE$900,A96-1)),"",INDEX($AE$2:$AE$900,A96-1))</f>
        <v/>
      </c>
      <c r="L96" s="9" t="str">
        <f t="shared" si="50"/>
        <v xml:space="preserve"> </v>
      </c>
      <c r="S96" s="9" t="s">
        <v>34</v>
      </c>
      <c r="T96" s="9" t="s">
        <v>92</v>
      </c>
      <c r="U96" s="9">
        <v>20</v>
      </c>
      <c r="V96" s="2">
        <v>45</v>
      </c>
      <c r="W96" s="9">
        <v>0.31352999999999998</v>
      </c>
      <c r="X96" s="9">
        <v>0.50233000000000005</v>
      </c>
      <c r="Y96" s="9">
        <f t="shared" si="38"/>
        <v>2.4518721466363775</v>
      </c>
      <c r="Z96" s="9">
        <f t="shared" si="39"/>
        <v>21</v>
      </c>
      <c r="AA96" s="8">
        <f t="shared" si="40"/>
        <v>60</v>
      </c>
      <c r="AB96" s="8" t="b">
        <f t="shared" si="37"/>
        <v>0</v>
      </c>
      <c r="AC96" s="25" t="str">
        <f t="shared" si="28"/>
        <v>NO</v>
      </c>
      <c r="AD96" s="21" t="str">
        <f t="shared" si="41"/>
        <v>YES</v>
      </c>
      <c r="AE96" s="8" t="str">
        <f t="shared" si="42"/>
        <v>MEDIUM</v>
      </c>
      <c r="AF96" s="8">
        <f t="shared" si="43"/>
        <v>3</v>
      </c>
      <c r="AG96" s="8">
        <f t="shared" si="44"/>
        <v>3</v>
      </c>
      <c r="AH96" s="8">
        <f t="shared" si="45"/>
        <v>3</v>
      </c>
      <c r="AI96" s="25">
        <f t="shared" si="29"/>
        <v>115</v>
      </c>
      <c r="AJ96" s="25">
        <f t="shared" si="30"/>
        <v>287</v>
      </c>
      <c r="AK96" s="25">
        <f t="shared" si="31"/>
        <v>526</v>
      </c>
      <c r="AL96" s="25">
        <f t="shared" si="32"/>
        <v>7.8999999999999995</v>
      </c>
      <c r="AM96" s="21">
        <f t="shared" si="46"/>
        <v>115</v>
      </c>
      <c r="AN96" s="21">
        <f t="shared" si="47"/>
        <v>287</v>
      </c>
      <c r="AO96" s="21">
        <f t="shared" si="48"/>
        <v>526</v>
      </c>
      <c r="AP96" s="21">
        <f t="shared" si="49"/>
        <v>7.8999999999999995</v>
      </c>
      <c r="AQ96" s="24">
        <f t="shared" si="33"/>
        <v>0.23076923076923078</v>
      </c>
      <c r="AR96" s="24">
        <f t="shared" si="34"/>
        <v>-1</v>
      </c>
      <c r="AS96" s="24">
        <f t="shared" si="35"/>
        <v>0</v>
      </c>
      <c r="AT96" s="24">
        <f t="shared" si="36"/>
        <v>0</v>
      </c>
      <c r="AU96" s="9">
        <v>17</v>
      </c>
      <c r="AV96" s="9">
        <v>13</v>
      </c>
      <c r="AW96" s="9">
        <v>150</v>
      </c>
      <c r="AX96" s="9">
        <v>30</v>
      </c>
      <c r="AY96" s="9">
        <v>60</v>
      </c>
      <c r="AZ96" s="9">
        <v>30</v>
      </c>
      <c r="BA96" s="9">
        <v>45</v>
      </c>
      <c r="BB96" s="9">
        <v>45</v>
      </c>
      <c r="BC96" s="13">
        <v>82.848660331000005</v>
      </c>
      <c r="BD96" s="9">
        <v>9.8470925900000008</v>
      </c>
      <c r="BE96" s="9">
        <v>-24.893109809999999</v>
      </c>
      <c r="BF96" s="9">
        <v>2.0624830852999998</v>
      </c>
      <c r="BG96" s="9">
        <v>-42.54191849</v>
      </c>
      <c r="BH96" s="9">
        <v>-5.9810071469999997</v>
      </c>
      <c r="BI96" s="9">
        <v>3.2890939418</v>
      </c>
      <c r="BJ96" s="9">
        <v>-5.9645835000000001E-2</v>
      </c>
      <c r="BK96" s="9">
        <v>-3.6189820880000001</v>
      </c>
      <c r="BL96" s="9">
        <v>16.889645830999999</v>
      </c>
      <c r="BM96" s="9">
        <v>-7.7539374990000001</v>
      </c>
      <c r="BN96" s="9">
        <v>-7.5746782230000003</v>
      </c>
      <c r="BO96" s="9">
        <v>3.0292081080000002</v>
      </c>
      <c r="BP96" s="9">
        <v>0.23637475799999999</v>
      </c>
      <c r="BQ96" s="9">
        <v>16.876541422999999</v>
      </c>
      <c r="BR96" s="13">
        <v>208.43403287000001</v>
      </c>
      <c r="BS96" s="9">
        <v>30.961425935000001</v>
      </c>
      <c r="BT96" s="9">
        <v>-57.697165130000002</v>
      </c>
      <c r="BU96" s="9">
        <v>6.0939372790000004</v>
      </c>
      <c r="BV96" s="9">
        <v>-93.133010709999994</v>
      </c>
      <c r="BW96" s="9">
        <v>-16.711410489999999</v>
      </c>
      <c r="BX96" s="9">
        <v>9.1006634914000006</v>
      </c>
      <c r="BY96" s="9">
        <v>-0.34900000199999998</v>
      </c>
      <c r="BZ96" s="9">
        <v>-13.478376559999999</v>
      </c>
      <c r="CA96" s="9">
        <v>33.788249997999998</v>
      </c>
      <c r="CB96" s="9">
        <v>-18.142166660000001</v>
      </c>
      <c r="CC96" s="9">
        <v>-20.366259800000002</v>
      </c>
      <c r="CD96" s="9">
        <v>10.175744796</v>
      </c>
      <c r="CE96" s="9">
        <v>-1.9590885039999999</v>
      </c>
      <c r="CF96" s="9">
        <v>35.384744845999997</v>
      </c>
      <c r="CG96" s="13">
        <v>368.04124037000003</v>
      </c>
      <c r="CH96" s="9">
        <v>82.723611133000006</v>
      </c>
      <c r="CI96" s="9">
        <v>-106.52659939999999</v>
      </c>
      <c r="CJ96" s="9">
        <v>17.959243762</v>
      </c>
      <c r="CK96" s="9">
        <v>-189.71599670000001</v>
      </c>
      <c r="CL96" s="9">
        <v>-30.697729930000001</v>
      </c>
      <c r="CM96" s="9">
        <v>21.624592331999999</v>
      </c>
      <c r="CN96" s="9">
        <v>-8.8621875190000008</v>
      </c>
      <c r="CO96" s="9">
        <v>-48.861389950000003</v>
      </c>
      <c r="CP96" s="9">
        <v>60.522979180999997</v>
      </c>
      <c r="CQ96" s="9">
        <v>-41.84106251</v>
      </c>
      <c r="CR96" s="9">
        <v>-38.302843969999998</v>
      </c>
      <c r="CS96" s="9">
        <v>27.128274974</v>
      </c>
      <c r="CT96" s="9">
        <v>-5.021058376</v>
      </c>
      <c r="CU96" s="9">
        <v>79.432774973999997</v>
      </c>
      <c r="CV96" s="13">
        <v>14.305937127</v>
      </c>
      <c r="CW96" s="9">
        <v>-3.8233221660000001</v>
      </c>
      <c r="CX96" s="9">
        <v>6.3481208564999996</v>
      </c>
      <c r="CY96" s="9">
        <v>1.2594098713999999</v>
      </c>
      <c r="CZ96" s="9">
        <v>12.849533836000001</v>
      </c>
      <c r="DA96" s="9">
        <v>-1.096792416</v>
      </c>
      <c r="DB96" s="9">
        <v>2.9361681000000001E-2</v>
      </c>
      <c r="DC96" s="9">
        <v>-0.24463806299999999</v>
      </c>
      <c r="DD96" s="9">
        <v>-3.090121511</v>
      </c>
      <c r="DE96" s="9">
        <v>2.2643513539</v>
      </c>
      <c r="DF96" s="9">
        <v>2.3896116456000001</v>
      </c>
      <c r="DG96" s="9">
        <v>3.302282473</v>
      </c>
      <c r="DH96" s="9">
        <v>0.32077736600000001</v>
      </c>
      <c r="DI96" s="9">
        <v>-0.35791763399999998</v>
      </c>
      <c r="DJ96" s="9">
        <v>2.4260085309999999</v>
      </c>
    </row>
    <row r="97" spans="1:114" x14ac:dyDescent="0.15">
      <c r="A97" s="9" t="e">
        <f t="array" ref="A97">SMALL(IF($AB$1:$AB$900=$D$7,ROW($AB$1:$AB$900)),ROW(78:78))</f>
        <v>#NUM!</v>
      </c>
      <c r="B97" s="9" t="str">
        <f t="array" ref="B97">IF(ISERROR(INDEX($S$2:$S$900,A97-1)),"",INDEX($S$2:$S$900,A97-1))</f>
        <v/>
      </c>
      <c r="C97" s="9" t="str">
        <f t="array" ref="C97">IF(ISERROR(INDEX($U$2:$U$900,A97-1)),"",INDEX($U$2:$U$900,A97-1))</f>
        <v/>
      </c>
      <c r="D97" s="9" t="str">
        <f t="array" ref="D97">IF(ISERROR(INDEX($V$2:$V$900,A97-1)),"",INDEX($V$2:$V$900,A97-1))</f>
        <v/>
      </c>
      <c r="E97" s="9" t="str">
        <f t="array" ref="E97">IF(ISERROR(INDEX($Z$2:$Z$900,A97-1)),"",INDEX($Z$2:$Z$900,A97-1))</f>
        <v/>
      </c>
      <c r="F97" s="9" t="str">
        <f t="array" ref="F97">IF(ISERROR(INDEX($Y$2:$Y$900,A97-1)),"",INDEX($Y$2:$Y$900,A97-1))</f>
        <v/>
      </c>
      <c r="G97" s="9" t="str">
        <f t="array" ref="G97">IF(ISERROR(INDEX($AI$2:$AI$900,A97-1)),"",INDEX($AI$2:$AI$900,A97-1))</f>
        <v/>
      </c>
      <c r="H97" s="9" t="str">
        <f t="array" ref="H97">IF(ISERROR(INDEX($AJ$2:$AJ$900,A97-1)),"",INDEX($AJ$2:$AJ$900,A97-1))</f>
        <v/>
      </c>
      <c r="I97" s="9" t="str">
        <f t="array" ref="I97">IF(ISERROR(INDEX($AK$2:$AK$900,A97-1)),"",INDEX($AK$2:$AK$900,A97-1))</f>
        <v/>
      </c>
      <c r="J97" s="9" t="str">
        <f t="array" ref="J97">IF(ISERROR(INDEX($AL$2:$AL$900,A97-1)),"",INDEX($AL$2:$AL$900,A97-1))</f>
        <v/>
      </c>
      <c r="K97" s="9" t="str">
        <f t="array" ref="K97">IF(ISERROR(INDEX($AE$2:$AE$900,A97-1)),"",INDEX($AE$2:$AE$900,A97-1))</f>
        <v/>
      </c>
      <c r="L97" s="9" t="str">
        <f t="shared" si="50"/>
        <v xml:space="preserve"> </v>
      </c>
      <c r="S97" s="9" t="s">
        <v>34</v>
      </c>
      <c r="T97" s="9" t="s">
        <v>92</v>
      </c>
      <c r="U97" s="9">
        <v>20</v>
      </c>
      <c r="V97" s="2">
        <v>60</v>
      </c>
      <c r="W97" s="9">
        <v>0.31352999999999998</v>
      </c>
      <c r="X97" s="9">
        <v>0.50233000000000005</v>
      </c>
      <c r="Y97" s="9">
        <f t="shared" si="38"/>
        <v>2.4518721466363775</v>
      </c>
      <c r="Z97" s="9">
        <f t="shared" si="39"/>
        <v>21</v>
      </c>
      <c r="AA97" s="8">
        <f t="shared" si="40"/>
        <v>60</v>
      </c>
      <c r="AB97" s="8" t="b">
        <f t="shared" si="37"/>
        <v>0</v>
      </c>
      <c r="AC97" s="25" t="str">
        <f t="shared" si="28"/>
        <v>NO</v>
      </c>
      <c r="AD97" s="21" t="str">
        <f t="shared" si="41"/>
        <v>YES</v>
      </c>
      <c r="AE97" s="8" t="str">
        <f t="shared" si="42"/>
        <v>FINE</v>
      </c>
      <c r="AF97" s="8">
        <f t="shared" si="43"/>
        <v>2</v>
      </c>
      <c r="AG97" s="8">
        <f t="shared" si="44"/>
        <v>2</v>
      </c>
      <c r="AH97" s="8">
        <f t="shared" si="45"/>
        <v>3</v>
      </c>
      <c r="AI97" s="25">
        <f t="shared" si="29"/>
        <v>96</v>
      </c>
      <c r="AJ97" s="25">
        <f t="shared" si="30"/>
        <v>259</v>
      </c>
      <c r="AK97" s="25">
        <f t="shared" si="31"/>
        <v>448</v>
      </c>
      <c r="AL97" s="25">
        <f t="shared" si="32"/>
        <v>11.4</v>
      </c>
      <c r="AM97" s="21">
        <f t="shared" si="46"/>
        <v>96</v>
      </c>
      <c r="AN97" s="21">
        <f t="shared" si="47"/>
        <v>259</v>
      </c>
      <c r="AO97" s="21">
        <f t="shared" si="48"/>
        <v>448</v>
      </c>
      <c r="AP97" s="21">
        <f t="shared" si="49"/>
        <v>11.4</v>
      </c>
      <c r="AQ97" s="24">
        <f t="shared" si="33"/>
        <v>0.23076923076923078</v>
      </c>
      <c r="AR97" s="24">
        <f t="shared" si="34"/>
        <v>-1</v>
      </c>
      <c r="AS97" s="24">
        <f t="shared" si="35"/>
        <v>0</v>
      </c>
      <c r="AT97" s="24">
        <f t="shared" si="36"/>
        <v>0.33333333333333331</v>
      </c>
      <c r="AU97" s="9">
        <v>17</v>
      </c>
      <c r="AV97" s="9">
        <v>13</v>
      </c>
      <c r="AW97" s="9">
        <v>150</v>
      </c>
      <c r="AX97" s="9">
        <v>30</v>
      </c>
      <c r="AY97" s="9">
        <v>60</v>
      </c>
      <c r="AZ97" s="9">
        <v>30</v>
      </c>
      <c r="BA97" s="9">
        <v>45</v>
      </c>
      <c r="BB97" s="9">
        <v>45</v>
      </c>
      <c r="BC97" s="13">
        <v>82.848660331000005</v>
      </c>
      <c r="BD97" s="9">
        <v>9.8470925900000008</v>
      </c>
      <c r="BE97" s="9">
        <v>-24.893109809999999</v>
      </c>
      <c r="BF97" s="9">
        <v>2.0624830852999998</v>
      </c>
      <c r="BG97" s="9">
        <v>-42.54191849</v>
      </c>
      <c r="BH97" s="9">
        <v>-5.9810071469999997</v>
      </c>
      <c r="BI97" s="9">
        <v>3.2890939418</v>
      </c>
      <c r="BJ97" s="9">
        <v>-5.9645835000000001E-2</v>
      </c>
      <c r="BK97" s="9">
        <v>-3.6189820880000001</v>
      </c>
      <c r="BL97" s="9">
        <v>16.889645830999999</v>
      </c>
      <c r="BM97" s="9">
        <v>-7.7539374990000001</v>
      </c>
      <c r="BN97" s="9">
        <v>-7.5746782230000003</v>
      </c>
      <c r="BO97" s="9">
        <v>3.0292081080000002</v>
      </c>
      <c r="BP97" s="9">
        <v>0.23637475799999999</v>
      </c>
      <c r="BQ97" s="9">
        <v>16.876541422999999</v>
      </c>
      <c r="BR97" s="13">
        <v>208.43403287000001</v>
      </c>
      <c r="BS97" s="9">
        <v>30.961425935000001</v>
      </c>
      <c r="BT97" s="9">
        <v>-57.697165130000002</v>
      </c>
      <c r="BU97" s="9">
        <v>6.0939372790000004</v>
      </c>
      <c r="BV97" s="9">
        <v>-93.133010709999994</v>
      </c>
      <c r="BW97" s="9">
        <v>-16.711410489999999</v>
      </c>
      <c r="BX97" s="9">
        <v>9.1006634914000006</v>
      </c>
      <c r="BY97" s="9">
        <v>-0.34900000199999998</v>
      </c>
      <c r="BZ97" s="9">
        <v>-13.478376559999999</v>
      </c>
      <c r="CA97" s="9">
        <v>33.788249997999998</v>
      </c>
      <c r="CB97" s="9">
        <v>-18.142166660000001</v>
      </c>
      <c r="CC97" s="9">
        <v>-20.366259800000002</v>
      </c>
      <c r="CD97" s="9">
        <v>10.175744796</v>
      </c>
      <c r="CE97" s="9">
        <v>-1.9590885039999999</v>
      </c>
      <c r="CF97" s="9">
        <v>35.384744845999997</v>
      </c>
      <c r="CG97" s="13">
        <v>368.04124037000003</v>
      </c>
      <c r="CH97" s="9">
        <v>82.723611133000006</v>
      </c>
      <c r="CI97" s="9">
        <v>-106.52659939999999</v>
      </c>
      <c r="CJ97" s="9">
        <v>17.959243762</v>
      </c>
      <c r="CK97" s="9">
        <v>-189.71599670000001</v>
      </c>
      <c r="CL97" s="9">
        <v>-30.697729930000001</v>
      </c>
      <c r="CM97" s="9">
        <v>21.624592331999999</v>
      </c>
      <c r="CN97" s="9">
        <v>-8.8621875190000008</v>
      </c>
      <c r="CO97" s="9">
        <v>-48.861389950000003</v>
      </c>
      <c r="CP97" s="9">
        <v>60.522979180999997</v>
      </c>
      <c r="CQ97" s="9">
        <v>-41.84106251</v>
      </c>
      <c r="CR97" s="9">
        <v>-38.302843969999998</v>
      </c>
      <c r="CS97" s="9">
        <v>27.128274974</v>
      </c>
      <c r="CT97" s="9">
        <v>-5.021058376</v>
      </c>
      <c r="CU97" s="9">
        <v>79.432774973999997</v>
      </c>
      <c r="CV97" s="13">
        <v>14.305937127</v>
      </c>
      <c r="CW97" s="9">
        <v>-3.8233221660000001</v>
      </c>
      <c r="CX97" s="9">
        <v>6.3481208564999996</v>
      </c>
      <c r="CY97" s="9">
        <v>1.2594098713999999</v>
      </c>
      <c r="CZ97" s="9">
        <v>12.849533836000001</v>
      </c>
      <c r="DA97" s="9">
        <v>-1.096792416</v>
      </c>
      <c r="DB97" s="9">
        <v>2.9361681000000001E-2</v>
      </c>
      <c r="DC97" s="9">
        <v>-0.24463806299999999</v>
      </c>
      <c r="DD97" s="9">
        <v>-3.090121511</v>
      </c>
      <c r="DE97" s="9">
        <v>2.2643513539</v>
      </c>
      <c r="DF97" s="9">
        <v>2.3896116456000001</v>
      </c>
      <c r="DG97" s="9">
        <v>3.302282473</v>
      </c>
      <c r="DH97" s="9">
        <v>0.32077736600000001</v>
      </c>
      <c r="DI97" s="9">
        <v>-0.35791763399999998</v>
      </c>
      <c r="DJ97" s="9">
        <v>2.4260085309999999</v>
      </c>
    </row>
    <row r="98" spans="1:114" x14ac:dyDescent="0.15">
      <c r="A98" s="9" t="e">
        <f t="array" ref="A98">SMALL(IF($AB$1:$AB$900=$D$7,ROW($AB$1:$AB$900)),ROW(79:79))</f>
        <v>#NUM!</v>
      </c>
      <c r="B98" s="9" t="str">
        <f t="array" ref="B98">IF(ISERROR(INDEX($S$2:$S$900,A98-1)),"",INDEX($S$2:$S$900,A98-1))</f>
        <v/>
      </c>
      <c r="C98" s="9" t="str">
        <f t="array" ref="C98">IF(ISERROR(INDEX($U$2:$U$900,A98-1)),"",INDEX($U$2:$U$900,A98-1))</f>
        <v/>
      </c>
      <c r="D98" s="9" t="str">
        <f t="array" ref="D98">IF(ISERROR(INDEX($V$2:$V$900,A98-1)),"",INDEX($V$2:$V$900,A98-1))</f>
        <v/>
      </c>
      <c r="E98" s="9" t="str">
        <f t="array" ref="E98">IF(ISERROR(INDEX($Z$2:$Z$900,A98-1)),"",INDEX($Z$2:$Z$900,A98-1))</f>
        <v/>
      </c>
      <c r="F98" s="9" t="str">
        <f t="array" ref="F98">IF(ISERROR(INDEX($Y$2:$Y$900,A98-1)),"",INDEX($Y$2:$Y$900,A98-1))</f>
        <v/>
      </c>
      <c r="G98" s="9" t="str">
        <f t="array" ref="G98">IF(ISERROR(INDEX($AI$2:$AI$900,A98-1)),"",INDEX($AI$2:$AI$900,A98-1))</f>
        <v/>
      </c>
      <c r="H98" s="9" t="str">
        <f t="array" ref="H98">IF(ISERROR(INDEX($AJ$2:$AJ$900,A98-1)),"",INDEX($AJ$2:$AJ$900,A98-1))</f>
        <v/>
      </c>
      <c r="I98" s="9" t="str">
        <f t="array" ref="I98">IF(ISERROR(INDEX($AK$2:$AK$900,A98-1)),"",INDEX($AK$2:$AK$900,A98-1))</f>
        <v/>
      </c>
      <c r="J98" s="9" t="str">
        <f t="array" ref="J98">IF(ISERROR(INDEX($AL$2:$AL$900,A98-1)),"",INDEX($AL$2:$AL$900,A98-1))</f>
        <v/>
      </c>
      <c r="K98" s="9" t="str">
        <f t="array" ref="K98">IF(ISERROR(INDEX($AE$2:$AE$900,A98-1)),"",INDEX($AE$2:$AE$900,A98-1))</f>
        <v/>
      </c>
      <c r="L98" s="9" t="str">
        <f t="shared" si="50"/>
        <v xml:space="preserve"> </v>
      </c>
      <c r="Q98" s="9"/>
      <c r="R98" s="9"/>
      <c r="S98" s="9" t="s">
        <v>34</v>
      </c>
      <c r="T98" s="9" t="s">
        <v>92</v>
      </c>
      <c r="U98" s="9">
        <v>20</v>
      </c>
      <c r="V98" s="2">
        <v>75</v>
      </c>
      <c r="W98" s="9">
        <v>0.31352999999999998</v>
      </c>
      <c r="X98" s="9">
        <v>0.50233000000000005</v>
      </c>
      <c r="Y98" s="9">
        <f t="shared" si="38"/>
        <v>2.4518721466363775</v>
      </c>
      <c r="Z98" s="9">
        <f t="shared" si="39"/>
        <v>21</v>
      </c>
      <c r="AA98" s="8">
        <f t="shared" si="40"/>
        <v>60</v>
      </c>
      <c r="AB98" s="8" t="b">
        <f t="shared" si="37"/>
        <v>0</v>
      </c>
      <c r="AC98" s="25" t="str">
        <f t="shared" si="28"/>
        <v>NO</v>
      </c>
      <c r="AD98" s="21" t="str">
        <f t="shared" si="41"/>
        <v>YES</v>
      </c>
      <c r="AE98" s="8" t="str">
        <f t="shared" si="42"/>
        <v>FINE</v>
      </c>
      <c r="AF98" s="8">
        <f t="shared" si="43"/>
        <v>2</v>
      </c>
      <c r="AG98" s="8">
        <f t="shared" si="44"/>
        <v>2</v>
      </c>
      <c r="AH98" s="8">
        <f t="shared" si="45"/>
        <v>2</v>
      </c>
      <c r="AI98" s="25">
        <f t="shared" si="29"/>
        <v>82</v>
      </c>
      <c r="AJ98" s="25">
        <f t="shared" si="30"/>
        <v>238</v>
      </c>
      <c r="AK98" s="25">
        <f t="shared" si="31"/>
        <v>387</v>
      </c>
      <c r="AL98" s="25">
        <f t="shared" si="32"/>
        <v>15.5</v>
      </c>
      <c r="AM98" s="21">
        <f t="shared" si="46"/>
        <v>82</v>
      </c>
      <c r="AN98" s="21">
        <f t="shared" si="47"/>
        <v>238</v>
      </c>
      <c r="AO98" s="21">
        <f t="shared" si="48"/>
        <v>387</v>
      </c>
      <c r="AP98" s="21">
        <f t="shared" si="49"/>
        <v>15.5</v>
      </c>
      <c r="AQ98" s="24">
        <f t="shared" si="33"/>
        <v>0.23076923076923078</v>
      </c>
      <c r="AR98" s="24">
        <f t="shared" si="34"/>
        <v>-1</v>
      </c>
      <c r="AS98" s="24">
        <f t="shared" si="35"/>
        <v>0</v>
      </c>
      <c r="AT98" s="24">
        <f t="shared" si="36"/>
        <v>0.66666666666666663</v>
      </c>
      <c r="AU98" s="9">
        <v>17</v>
      </c>
      <c r="AV98" s="9">
        <v>13</v>
      </c>
      <c r="AW98" s="9">
        <v>150</v>
      </c>
      <c r="AX98" s="9">
        <v>30</v>
      </c>
      <c r="AY98" s="9">
        <v>60</v>
      </c>
      <c r="AZ98" s="9">
        <v>30</v>
      </c>
      <c r="BA98" s="9">
        <v>45</v>
      </c>
      <c r="BB98" s="9">
        <v>45</v>
      </c>
      <c r="BC98" s="13">
        <v>82.848660331000005</v>
      </c>
      <c r="BD98" s="9">
        <v>9.8470925900000008</v>
      </c>
      <c r="BE98" s="9">
        <v>-24.893109809999999</v>
      </c>
      <c r="BF98" s="9">
        <v>2.0624830852999998</v>
      </c>
      <c r="BG98" s="9">
        <v>-42.54191849</v>
      </c>
      <c r="BH98" s="9">
        <v>-5.9810071469999997</v>
      </c>
      <c r="BI98" s="9">
        <v>3.2890939418</v>
      </c>
      <c r="BJ98" s="9">
        <v>-5.9645835000000001E-2</v>
      </c>
      <c r="BK98" s="9">
        <v>-3.6189820880000001</v>
      </c>
      <c r="BL98" s="9">
        <v>16.889645830999999</v>
      </c>
      <c r="BM98" s="9">
        <v>-7.7539374990000001</v>
      </c>
      <c r="BN98" s="9">
        <v>-7.5746782230000003</v>
      </c>
      <c r="BO98" s="9">
        <v>3.0292081080000002</v>
      </c>
      <c r="BP98" s="9">
        <v>0.23637475799999999</v>
      </c>
      <c r="BQ98" s="9">
        <v>16.876541422999999</v>
      </c>
      <c r="BR98" s="13">
        <v>208.43403287000001</v>
      </c>
      <c r="BS98" s="9">
        <v>30.961425935000001</v>
      </c>
      <c r="BT98" s="9">
        <v>-57.697165130000002</v>
      </c>
      <c r="BU98" s="9">
        <v>6.0939372790000004</v>
      </c>
      <c r="BV98" s="9">
        <v>-93.133010709999994</v>
      </c>
      <c r="BW98" s="9">
        <v>-16.711410489999999</v>
      </c>
      <c r="BX98" s="9">
        <v>9.1006634914000006</v>
      </c>
      <c r="BY98" s="9">
        <v>-0.34900000199999998</v>
      </c>
      <c r="BZ98" s="9">
        <v>-13.478376559999999</v>
      </c>
      <c r="CA98" s="9">
        <v>33.788249997999998</v>
      </c>
      <c r="CB98" s="9">
        <v>-18.142166660000001</v>
      </c>
      <c r="CC98" s="9">
        <v>-20.366259800000002</v>
      </c>
      <c r="CD98" s="9">
        <v>10.175744796</v>
      </c>
      <c r="CE98" s="9">
        <v>-1.9590885039999999</v>
      </c>
      <c r="CF98" s="9">
        <v>35.384744845999997</v>
      </c>
      <c r="CG98" s="13">
        <v>368.04124037000003</v>
      </c>
      <c r="CH98" s="9">
        <v>82.723611133000006</v>
      </c>
      <c r="CI98" s="9">
        <v>-106.52659939999999</v>
      </c>
      <c r="CJ98" s="9">
        <v>17.959243762</v>
      </c>
      <c r="CK98" s="9">
        <v>-189.71599670000001</v>
      </c>
      <c r="CL98" s="9">
        <v>-30.697729930000001</v>
      </c>
      <c r="CM98" s="9">
        <v>21.624592331999999</v>
      </c>
      <c r="CN98" s="9">
        <v>-8.8621875190000008</v>
      </c>
      <c r="CO98" s="9">
        <v>-48.861389950000003</v>
      </c>
      <c r="CP98" s="9">
        <v>60.522979180999997</v>
      </c>
      <c r="CQ98" s="9">
        <v>-41.84106251</v>
      </c>
      <c r="CR98" s="9">
        <v>-38.302843969999998</v>
      </c>
      <c r="CS98" s="9">
        <v>27.128274974</v>
      </c>
      <c r="CT98" s="9">
        <v>-5.021058376</v>
      </c>
      <c r="CU98" s="9">
        <v>79.432774973999997</v>
      </c>
      <c r="CV98" s="13">
        <v>14.305937127</v>
      </c>
      <c r="CW98" s="9">
        <v>-3.8233221660000001</v>
      </c>
      <c r="CX98" s="9">
        <v>6.3481208564999996</v>
      </c>
      <c r="CY98" s="9">
        <v>1.2594098713999999</v>
      </c>
      <c r="CZ98" s="9">
        <v>12.849533836000001</v>
      </c>
      <c r="DA98" s="9">
        <v>-1.096792416</v>
      </c>
      <c r="DB98" s="9">
        <v>2.9361681000000001E-2</v>
      </c>
      <c r="DC98" s="9">
        <v>-0.24463806299999999</v>
      </c>
      <c r="DD98" s="9">
        <v>-3.090121511</v>
      </c>
      <c r="DE98" s="9">
        <v>2.2643513539</v>
      </c>
      <c r="DF98" s="9">
        <v>2.3896116456000001</v>
      </c>
      <c r="DG98" s="9">
        <v>3.302282473</v>
      </c>
      <c r="DH98" s="9">
        <v>0.32077736600000001</v>
      </c>
      <c r="DI98" s="9">
        <v>-0.35791763399999998</v>
      </c>
      <c r="DJ98" s="9">
        <v>2.4260085309999999</v>
      </c>
    </row>
    <row r="99" spans="1:114" x14ac:dyDescent="0.15">
      <c r="A99" s="9" t="e">
        <f t="array" ref="A99">SMALL(IF($AB$1:$AB$900=$D$7,ROW($AB$1:$AB$900)),ROW(80:80))</f>
        <v>#NUM!</v>
      </c>
      <c r="B99" s="9" t="str">
        <f t="array" ref="B99">IF(ISERROR(INDEX($S$2:$S$900,A99-1)),"",INDEX($S$2:$S$900,A99-1))</f>
        <v/>
      </c>
      <c r="C99" s="9" t="str">
        <f t="array" ref="C99">IF(ISERROR(INDEX($U$2:$U$900,A99-1)),"",INDEX($U$2:$U$900,A99-1))</f>
        <v/>
      </c>
      <c r="D99" s="9" t="str">
        <f t="array" ref="D99">IF(ISERROR(INDEX($V$2:$V$900,A99-1)),"",INDEX($V$2:$V$900,A99-1))</f>
        <v/>
      </c>
      <c r="E99" s="9" t="str">
        <f t="array" ref="E99">IF(ISERROR(INDEX($Z$2:$Z$900,A99-1)),"",INDEX($Z$2:$Z$900,A99-1))</f>
        <v/>
      </c>
      <c r="F99" s="9" t="str">
        <f t="array" ref="F99">IF(ISERROR(INDEX($Y$2:$Y$900,A99-1)),"",INDEX($Y$2:$Y$900,A99-1))</f>
        <v/>
      </c>
      <c r="G99" s="9" t="str">
        <f t="array" ref="G99">IF(ISERROR(INDEX($AI$2:$AI$900,A99-1)),"",INDEX($AI$2:$AI$900,A99-1))</f>
        <v/>
      </c>
      <c r="H99" s="9" t="str">
        <f t="array" ref="H99">IF(ISERROR(INDEX($AJ$2:$AJ$900,A99-1)),"",INDEX($AJ$2:$AJ$900,A99-1))</f>
        <v/>
      </c>
      <c r="I99" s="9" t="str">
        <f t="array" ref="I99">IF(ISERROR(INDEX($AK$2:$AK$900,A99-1)),"",INDEX($AK$2:$AK$900,A99-1))</f>
        <v/>
      </c>
      <c r="J99" s="9" t="str">
        <f t="array" ref="J99">IF(ISERROR(INDEX($AL$2:$AL$900,A99-1)),"",INDEX($AL$2:$AL$900,A99-1))</f>
        <v/>
      </c>
      <c r="K99" s="9" t="str">
        <f t="array" ref="K99">IF(ISERROR(INDEX($AE$2:$AE$900,A99-1)),"",INDEX($AE$2:$AE$900,A99-1))</f>
        <v/>
      </c>
      <c r="L99" s="9" t="str">
        <f t="shared" si="50"/>
        <v xml:space="preserve"> </v>
      </c>
      <c r="Q99" s="9"/>
      <c r="R99" s="9"/>
      <c r="S99" s="9" t="s">
        <v>34</v>
      </c>
      <c r="T99" s="9" t="s">
        <v>92</v>
      </c>
      <c r="U99" s="9">
        <v>20</v>
      </c>
      <c r="V99" s="2">
        <v>90</v>
      </c>
      <c r="W99" s="20">
        <v>0.31352999999999998</v>
      </c>
      <c r="X99" s="20">
        <v>0.50233000000000005</v>
      </c>
      <c r="Y99" s="9">
        <f t="shared" si="38"/>
        <v>2.4518721466363775</v>
      </c>
      <c r="Z99" s="9">
        <f t="shared" si="39"/>
        <v>21</v>
      </c>
      <c r="AA99" s="8">
        <f t="shared" si="40"/>
        <v>60</v>
      </c>
      <c r="AB99" s="8" t="b">
        <f t="shared" si="37"/>
        <v>0</v>
      </c>
      <c r="AC99" s="25" t="str">
        <f t="shared" si="28"/>
        <v>NO</v>
      </c>
      <c r="AD99" s="21" t="str">
        <f t="shared" si="41"/>
        <v>YES</v>
      </c>
      <c r="AE99" s="8" t="str">
        <f t="shared" si="42"/>
        <v>FINE</v>
      </c>
      <c r="AF99" s="8">
        <f t="shared" si="43"/>
        <v>2</v>
      </c>
      <c r="AG99" s="8">
        <f t="shared" si="44"/>
        <v>2</v>
      </c>
      <c r="AH99" s="8">
        <f t="shared" si="45"/>
        <v>2</v>
      </c>
      <c r="AI99" s="25">
        <f t="shared" si="29"/>
        <v>71</v>
      </c>
      <c r="AJ99" s="25">
        <f t="shared" si="30"/>
        <v>226</v>
      </c>
      <c r="AK99" s="25">
        <f t="shared" si="31"/>
        <v>344</v>
      </c>
      <c r="AL99" s="25">
        <f t="shared" si="32"/>
        <v>20.200000000000003</v>
      </c>
      <c r="AM99" s="21">
        <f t="shared" si="46"/>
        <v>71</v>
      </c>
      <c r="AN99" s="21">
        <f t="shared" si="47"/>
        <v>226</v>
      </c>
      <c r="AO99" s="21">
        <f t="shared" si="48"/>
        <v>344</v>
      </c>
      <c r="AP99" s="21">
        <f t="shared" si="49"/>
        <v>20.200000000000003</v>
      </c>
      <c r="AQ99" s="24">
        <f t="shared" si="33"/>
        <v>0.23076923076923078</v>
      </c>
      <c r="AR99" s="24">
        <f t="shared" si="34"/>
        <v>-1</v>
      </c>
      <c r="AS99" s="24">
        <f t="shared" si="35"/>
        <v>0</v>
      </c>
      <c r="AT99" s="24">
        <f t="shared" si="36"/>
        <v>1</v>
      </c>
      <c r="AU99" s="9">
        <v>17</v>
      </c>
      <c r="AV99" s="9">
        <v>13</v>
      </c>
      <c r="AW99" s="9">
        <v>150</v>
      </c>
      <c r="AX99" s="9">
        <v>30</v>
      </c>
      <c r="AY99" s="9">
        <v>60</v>
      </c>
      <c r="AZ99" s="9">
        <v>30</v>
      </c>
      <c r="BA99" s="9">
        <v>45</v>
      </c>
      <c r="BB99" s="9">
        <v>45</v>
      </c>
      <c r="BC99" s="13">
        <v>82.848660331000005</v>
      </c>
      <c r="BD99" s="9">
        <v>9.8470925900000008</v>
      </c>
      <c r="BE99" s="9">
        <v>-24.893109809999999</v>
      </c>
      <c r="BF99" s="9">
        <v>2.0624830852999998</v>
      </c>
      <c r="BG99" s="9">
        <v>-42.54191849</v>
      </c>
      <c r="BH99" s="9">
        <v>-5.9810071469999997</v>
      </c>
      <c r="BI99" s="9">
        <v>3.2890939418</v>
      </c>
      <c r="BJ99" s="9">
        <v>-5.9645835000000001E-2</v>
      </c>
      <c r="BK99" s="9">
        <v>-3.6189820880000001</v>
      </c>
      <c r="BL99" s="9">
        <v>16.889645830999999</v>
      </c>
      <c r="BM99" s="9">
        <v>-7.7539374990000001</v>
      </c>
      <c r="BN99" s="9">
        <v>-7.5746782230000003</v>
      </c>
      <c r="BO99" s="9">
        <v>3.0292081080000002</v>
      </c>
      <c r="BP99" s="9">
        <v>0.23637475799999999</v>
      </c>
      <c r="BQ99" s="9">
        <v>16.876541422999999</v>
      </c>
      <c r="BR99" s="13">
        <v>208.43403287000001</v>
      </c>
      <c r="BS99" s="9">
        <v>30.961425935000001</v>
      </c>
      <c r="BT99" s="9">
        <v>-57.697165130000002</v>
      </c>
      <c r="BU99" s="9">
        <v>6.0939372790000004</v>
      </c>
      <c r="BV99" s="9">
        <v>-93.133010709999994</v>
      </c>
      <c r="BW99" s="9">
        <v>-16.711410489999999</v>
      </c>
      <c r="BX99" s="9">
        <v>9.1006634914000006</v>
      </c>
      <c r="BY99" s="9">
        <v>-0.34900000199999998</v>
      </c>
      <c r="BZ99" s="9">
        <v>-13.478376559999999</v>
      </c>
      <c r="CA99" s="9">
        <v>33.788249997999998</v>
      </c>
      <c r="CB99" s="9">
        <v>-18.142166660000001</v>
      </c>
      <c r="CC99" s="9">
        <v>-20.366259800000002</v>
      </c>
      <c r="CD99" s="9">
        <v>10.175744796</v>
      </c>
      <c r="CE99" s="9">
        <v>-1.9590885039999999</v>
      </c>
      <c r="CF99" s="9">
        <v>35.384744845999997</v>
      </c>
      <c r="CG99" s="13">
        <v>368.04124037000003</v>
      </c>
      <c r="CH99" s="9">
        <v>82.723611133000006</v>
      </c>
      <c r="CI99" s="9">
        <v>-106.52659939999999</v>
      </c>
      <c r="CJ99" s="9">
        <v>17.959243762</v>
      </c>
      <c r="CK99" s="9">
        <v>-189.71599670000001</v>
      </c>
      <c r="CL99" s="9">
        <v>-30.697729930000001</v>
      </c>
      <c r="CM99" s="9">
        <v>21.624592331999999</v>
      </c>
      <c r="CN99" s="9">
        <v>-8.8621875190000008</v>
      </c>
      <c r="CO99" s="9">
        <v>-48.861389950000003</v>
      </c>
      <c r="CP99" s="9">
        <v>60.522979180999997</v>
      </c>
      <c r="CQ99" s="9">
        <v>-41.84106251</v>
      </c>
      <c r="CR99" s="9">
        <v>-38.302843969999998</v>
      </c>
      <c r="CS99" s="9">
        <v>27.128274974</v>
      </c>
      <c r="CT99" s="9">
        <v>-5.021058376</v>
      </c>
      <c r="CU99" s="9">
        <v>79.432774973999997</v>
      </c>
      <c r="CV99" s="13">
        <v>14.305937127</v>
      </c>
      <c r="CW99" s="9">
        <v>-3.8233221660000001</v>
      </c>
      <c r="CX99" s="9">
        <v>6.3481208564999996</v>
      </c>
      <c r="CY99" s="9">
        <v>1.2594098713999999</v>
      </c>
      <c r="CZ99" s="9">
        <v>12.849533836000001</v>
      </c>
      <c r="DA99" s="9">
        <v>-1.096792416</v>
      </c>
      <c r="DB99" s="9">
        <v>2.9361681000000001E-2</v>
      </c>
      <c r="DC99" s="9">
        <v>-0.24463806299999999</v>
      </c>
      <c r="DD99" s="9">
        <v>-3.090121511</v>
      </c>
      <c r="DE99" s="9">
        <v>2.2643513539</v>
      </c>
      <c r="DF99" s="9">
        <v>2.3896116456000001</v>
      </c>
      <c r="DG99" s="9">
        <v>3.302282473</v>
      </c>
      <c r="DH99" s="9">
        <v>0.32077736600000001</v>
      </c>
      <c r="DI99" s="9">
        <v>-0.35791763399999998</v>
      </c>
      <c r="DJ99" s="9">
        <v>2.4260085309999999</v>
      </c>
    </row>
    <row r="100" spans="1:114" x14ac:dyDescent="0.15">
      <c r="A100" s="9" t="e">
        <f t="array" ref="A100">SMALL(IF($AB$1:$AB$900=$D$7,ROW($AB$1:$AB$900)),ROW(81:81))</f>
        <v>#NUM!</v>
      </c>
      <c r="B100" s="9" t="str">
        <f t="array" ref="B100">IF(ISERROR(INDEX($S$2:$S$900,A100-1)),"",INDEX($S$2:$S$900,A100-1))</f>
        <v/>
      </c>
      <c r="C100" s="9" t="str">
        <f t="array" ref="C100">IF(ISERROR(INDEX($U$2:$U$900,A100-1)),"",INDEX($U$2:$U$900,A100-1))</f>
        <v/>
      </c>
      <c r="D100" s="9" t="str">
        <f t="array" ref="D100">IF(ISERROR(INDEX($V$2:$V$900,A100-1)),"",INDEX($V$2:$V$900,A100-1))</f>
        <v/>
      </c>
      <c r="E100" s="9" t="str">
        <f t="array" ref="E100">IF(ISERROR(INDEX($Z$2:$Z$900,A100-1)),"",INDEX($Z$2:$Z$900,A100-1))</f>
        <v/>
      </c>
      <c r="F100" s="9" t="str">
        <f t="array" ref="F100">IF(ISERROR(INDEX($Y$2:$Y$900,A100-1)),"",INDEX($Y$2:$Y$900,A100-1))</f>
        <v/>
      </c>
      <c r="G100" s="9" t="str">
        <f t="array" ref="G100">IF(ISERROR(INDEX($AI$2:$AI$900,A100-1)),"",INDEX($AI$2:$AI$900,A100-1))</f>
        <v/>
      </c>
      <c r="H100" s="9" t="str">
        <f t="array" ref="H100">IF(ISERROR(INDEX($AJ$2:$AJ$900,A100-1)),"",INDEX($AJ$2:$AJ$900,A100-1))</f>
        <v/>
      </c>
      <c r="I100" s="9" t="str">
        <f t="array" ref="I100">IF(ISERROR(INDEX($AK$2:$AK$900,A100-1)),"",INDEX($AK$2:$AK$900,A100-1))</f>
        <v/>
      </c>
      <c r="J100" s="9" t="str">
        <f t="array" ref="J100">IF(ISERROR(INDEX($AL$2:$AL$900,A100-1)),"",INDEX($AL$2:$AL$900,A100-1))</f>
        <v/>
      </c>
      <c r="K100" s="9" t="str">
        <f t="array" ref="K100">IF(ISERROR(INDEX($AE$2:$AE$900,A100-1)),"",INDEX($AE$2:$AE$900,A100-1))</f>
        <v/>
      </c>
      <c r="L100" s="9" t="str">
        <f t="shared" si="50"/>
        <v xml:space="preserve"> </v>
      </c>
      <c r="Q100" s="9"/>
      <c r="R100" s="9"/>
      <c r="S100" s="9" t="s">
        <v>34</v>
      </c>
      <c r="T100" s="9" t="s">
        <v>92</v>
      </c>
      <c r="U100" s="9">
        <v>25</v>
      </c>
      <c r="V100" s="2">
        <v>0</v>
      </c>
      <c r="W100" s="20">
        <v>0.37908999999999998</v>
      </c>
      <c r="X100" s="20">
        <v>0.51492000000000004</v>
      </c>
      <c r="Y100" s="9">
        <f t="shared" si="38"/>
        <v>3.1213895364012045</v>
      </c>
      <c r="Z100" s="9">
        <f t="shared" si="39"/>
        <v>17</v>
      </c>
      <c r="AA100" s="8">
        <f t="shared" si="40"/>
        <v>60</v>
      </c>
      <c r="AB100" s="8" t="b">
        <f t="shared" si="37"/>
        <v>0</v>
      </c>
      <c r="AC100" s="25" t="str">
        <f t="shared" si="28"/>
        <v>NO</v>
      </c>
      <c r="AD100" s="21" t="str">
        <f t="shared" si="41"/>
        <v>NO</v>
      </c>
      <c r="AE100" s="8" t="str">
        <f t="shared" si="42"/>
        <v>VERY COARSE</v>
      </c>
      <c r="AF100" s="8">
        <f t="shared" si="43"/>
        <v>5</v>
      </c>
      <c r="AG100" s="8">
        <f t="shared" si="44"/>
        <v>5</v>
      </c>
      <c r="AH100" s="8">
        <f t="shared" si="45"/>
        <v>5</v>
      </c>
      <c r="AI100" s="25">
        <f t="shared" si="29"/>
        <v>197</v>
      </c>
      <c r="AJ100" s="25">
        <f t="shared" si="30"/>
        <v>435</v>
      </c>
      <c r="AK100" s="25">
        <f t="shared" si="31"/>
        <v>917</v>
      </c>
      <c r="AL100" s="25">
        <f t="shared" si="32"/>
        <v>1.6</v>
      </c>
      <c r="AM100" s="21">
        <f t="shared" si="46"/>
        <v>197</v>
      </c>
      <c r="AN100" s="21">
        <f t="shared" si="47"/>
        <v>435</v>
      </c>
      <c r="AO100" s="21">
        <f t="shared" si="48"/>
        <v>917</v>
      </c>
      <c r="AP100" s="21">
        <f t="shared" si="49"/>
        <v>1.6</v>
      </c>
      <c r="AQ100" s="24">
        <f t="shared" si="33"/>
        <v>0.61538461538461542</v>
      </c>
      <c r="AR100" s="24">
        <f t="shared" si="34"/>
        <v>-1</v>
      </c>
      <c r="AS100" s="24">
        <f t="shared" si="35"/>
        <v>0</v>
      </c>
      <c r="AT100" s="24">
        <f t="shared" si="36"/>
        <v>-1</v>
      </c>
      <c r="AU100" s="9">
        <v>17</v>
      </c>
      <c r="AV100" s="9">
        <v>13</v>
      </c>
      <c r="AW100" s="9">
        <v>150</v>
      </c>
      <c r="AX100" s="9">
        <v>30</v>
      </c>
      <c r="AY100" s="9">
        <v>60</v>
      </c>
      <c r="AZ100" s="9">
        <v>30</v>
      </c>
      <c r="BA100" s="9">
        <v>45</v>
      </c>
      <c r="BB100" s="9">
        <v>45</v>
      </c>
      <c r="BC100" s="13">
        <v>82.848660331000005</v>
      </c>
      <c r="BD100" s="9">
        <v>9.8470925900000008</v>
      </c>
      <c r="BE100" s="9">
        <v>-24.893109809999999</v>
      </c>
      <c r="BF100" s="9">
        <v>2.0624830852999998</v>
      </c>
      <c r="BG100" s="9">
        <v>-42.54191849</v>
      </c>
      <c r="BH100" s="9">
        <v>-5.9810071469999997</v>
      </c>
      <c r="BI100" s="9">
        <v>3.2890939418</v>
      </c>
      <c r="BJ100" s="9">
        <v>-5.9645835000000001E-2</v>
      </c>
      <c r="BK100" s="9">
        <v>-3.6189820880000001</v>
      </c>
      <c r="BL100" s="9">
        <v>16.889645830999999</v>
      </c>
      <c r="BM100" s="9">
        <v>-7.7539374990000001</v>
      </c>
      <c r="BN100" s="9">
        <v>-7.5746782230000003</v>
      </c>
      <c r="BO100" s="9">
        <v>3.0292081080000002</v>
      </c>
      <c r="BP100" s="9">
        <v>0.23637475799999999</v>
      </c>
      <c r="BQ100" s="9">
        <v>16.876541422999999</v>
      </c>
      <c r="BR100" s="13">
        <v>208.43403287000001</v>
      </c>
      <c r="BS100" s="9">
        <v>30.961425935000001</v>
      </c>
      <c r="BT100" s="9">
        <v>-57.697165130000002</v>
      </c>
      <c r="BU100" s="9">
        <v>6.0939372790000004</v>
      </c>
      <c r="BV100" s="9">
        <v>-93.133010709999994</v>
      </c>
      <c r="BW100" s="9">
        <v>-16.711410489999999</v>
      </c>
      <c r="BX100" s="9">
        <v>9.1006634914000006</v>
      </c>
      <c r="BY100" s="9">
        <v>-0.34900000199999998</v>
      </c>
      <c r="BZ100" s="9">
        <v>-13.478376559999999</v>
      </c>
      <c r="CA100" s="9">
        <v>33.788249997999998</v>
      </c>
      <c r="CB100" s="9">
        <v>-18.142166660000001</v>
      </c>
      <c r="CC100" s="9">
        <v>-20.366259800000002</v>
      </c>
      <c r="CD100" s="9">
        <v>10.175744796</v>
      </c>
      <c r="CE100" s="9">
        <v>-1.9590885039999999</v>
      </c>
      <c r="CF100" s="9">
        <v>35.384744845999997</v>
      </c>
      <c r="CG100" s="13">
        <v>368.04124037000003</v>
      </c>
      <c r="CH100" s="9">
        <v>82.723611133000006</v>
      </c>
      <c r="CI100" s="9">
        <v>-106.52659939999999</v>
      </c>
      <c r="CJ100" s="9">
        <v>17.959243762</v>
      </c>
      <c r="CK100" s="9">
        <v>-189.71599670000001</v>
      </c>
      <c r="CL100" s="9">
        <v>-30.697729930000001</v>
      </c>
      <c r="CM100" s="9">
        <v>21.624592331999999</v>
      </c>
      <c r="CN100" s="9">
        <v>-8.8621875190000008</v>
      </c>
      <c r="CO100" s="9">
        <v>-48.861389950000003</v>
      </c>
      <c r="CP100" s="9">
        <v>60.522979180999997</v>
      </c>
      <c r="CQ100" s="9">
        <v>-41.84106251</v>
      </c>
      <c r="CR100" s="9">
        <v>-38.302843969999998</v>
      </c>
      <c r="CS100" s="9">
        <v>27.128274974</v>
      </c>
      <c r="CT100" s="9">
        <v>-5.021058376</v>
      </c>
      <c r="CU100" s="9">
        <v>79.432774973999997</v>
      </c>
      <c r="CV100" s="13">
        <v>14.305937127</v>
      </c>
      <c r="CW100" s="9">
        <v>-3.8233221660000001</v>
      </c>
      <c r="CX100" s="9">
        <v>6.3481208564999996</v>
      </c>
      <c r="CY100" s="9">
        <v>1.2594098713999999</v>
      </c>
      <c r="CZ100" s="9">
        <v>12.849533836000001</v>
      </c>
      <c r="DA100" s="9">
        <v>-1.096792416</v>
      </c>
      <c r="DB100" s="9">
        <v>2.9361681000000001E-2</v>
      </c>
      <c r="DC100" s="9">
        <v>-0.24463806299999999</v>
      </c>
      <c r="DD100" s="9">
        <v>-3.090121511</v>
      </c>
      <c r="DE100" s="9">
        <v>2.2643513539</v>
      </c>
      <c r="DF100" s="9">
        <v>2.3896116456000001</v>
      </c>
      <c r="DG100" s="9">
        <v>3.302282473</v>
      </c>
      <c r="DH100" s="9">
        <v>0.32077736600000001</v>
      </c>
      <c r="DI100" s="9">
        <v>-0.35791763399999998</v>
      </c>
      <c r="DJ100" s="9">
        <v>2.4260085309999999</v>
      </c>
    </row>
    <row r="101" spans="1:114" x14ac:dyDescent="0.15">
      <c r="A101" s="9" t="e">
        <f t="array" ref="A101">SMALL(IF($AB$1:$AB$900=$D$7,ROW($AB$1:$AB$900)),ROW(82:82))</f>
        <v>#NUM!</v>
      </c>
      <c r="B101" s="9" t="str">
        <f t="array" ref="B101">IF(ISERROR(INDEX($S$2:$S$900,A101-1)),"",INDEX($S$2:$S$900,A101-1))</f>
        <v/>
      </c>
      <c r="C101" s="9" t="str">
        <f t="array" ref="C101">IF(ISERROR(INDEX($U$2:$U$900,A101-1)),"",INDEX($U$2:$U$900,A101-1))</f>
        <v/>
      </c>
      <c r="D101" s="9" t="str">
        <f t="array" ref="D101">IF(ISERROR(INDEX($V$2:$V$900,A101-1)),"",INDEX($V$2:$V$900,A101-1))</f>
        <v/>
      </c>
      <c r="E101" s="9" t="str">
        <f t="array" ref="E101">IF(ISERROR(INDEX($Z$2:$Z$900,A101-1)),"",INDEX($Z$2:$Z$900,A101-1))</f>
        <v/>
      </c>
      <c r="F101" s="9" t="str">
        <f t="array" ref="F101">IF(ISERROR(INDEX($Y$2:$Y$900,A101-1)),"",INDEX($Y$2:$Y$900,A101-1))</f>
        <v/>
      </c>
      <c r="G101" s="9" t="str">
        <f t="array" ref="G101">IF(ISERROR(INDEX($AI$2:$AI$900,A101-1)),"",INDEX($AI$2:$AI$900,A101-1))</f>
        <v/>
      </c>
      <c r="H101" s="9" t="str">
        <f t="array" ref="H101">IF(ISERROR(INDEX($AJ$2:$AJ$900,A101-1)),"",INDEX($AJ$2:$AJ$900,A101-1))</f>
        <v/>
      </c>
      <c r="I101" s="9" t="str">
        <f t="array" ref="I101">IF(ISERROR(INDEX($AK$2:$AK$900,A101-1)),"",INDEX($AK$2:$AK$900,A101-1))</f>
        <v/>
      </c>
      <c r="J101" s="9" t="str">
        <f t="array" ref="J101">IF(ISERROR(INDEX($AL$2:$AL$900,A101-1)),"",INDEX($AL$2:$AL$900,A101-1))</f>
        <v/>
      </c>
      <c r="K101" s="9" t="str">
        <f t="array" ref="K101">IF(ISERROR(INDEX($AE$2:$AE$900,A101-1)),"",INDEX($AE$2:$AE$900,A101-1))</f>
        <v/>
      </c>
      <c r="L101" s="9" t="str">
        <f t="shared" si="50"/>
        <v xml:space="preserve"> </v>
      </c>
      <c r="Q101" s="9"/>
      <c r="R101" s="9"/>
      <c r="S101" s="9" t="s">
        <v>34</v>
      </c>
      <c r="T101" s="9" t="s">
        <v>92</v>
      </c>
      <c r="U101" s="9">
        <v>25</v>
      </c>
      <c r="V101" s="2">
        <v>15</v>
      </c>
      <c r="W101" s="20">
        <v>0.37908999999999998</v>
      </c>
      <c r="X101" s="20">
        <v>0.51492000000000004</v>
      </c>
      <c r="Y101" s="9">
        <f t="shared" si="38"/>
        <v>3.1213895364012045</v>
      </c>
      <c r="Z101" s="9">
        <f t="shared" si="39"/>
        <v>17</v>
      </c>
      <c r="AA101" s="8">
        <f t="shared" si="40"/>
        <v>60</v>
      </c>
      <c r="AB101" s="8" t="b">
        <f t="shared" si="37"/>
        <v>0</v>
      </c>
      <c r="AC101" s="25" t="str">
        <f t="shared" si="28"/>
        <v>YES</v>
      </c>
      <c r="AD101" s="21" t="str">
        <f t="shared" si="41"/>
        <v>NO</v>
      </c>
      <c r="AE101" s="8" t="str">
        <f t="shared" si="42"/>
        <v>COARSE</v>
      </c>
      <c r="AF101" s="8">
        <f t="shared" si="43"/>
        <v>4</v>
      </c>
      <c r="AG101" s="8">
        <f t="shared" si="44"/>
        <v>4</v>
      </c>
      <c r="AH101" s="8">
        <f t="shared" si="45"/>
        <v>4</v>
      </c>
      <c r="AI101" s="25">
        <f t="shared" si="29"/>
        <v>167</v>
      </c>
      <c r="AJ101" s="25">
        <f t="shared" si="30"/>
        <v>382</v>
      </c>
      <c r="AK101" s="25">
        <f t="shared" si="31"/>
        <v>780</v>
      </c>
      <c r="AL101" s="25">
        <f t="shared" si="32"/>
        <v>3.2</v>
      </c>
      <c r="AM101" s="21">
        <f t="shared" si="46"/>
        <v>167</v>
      </c>
      <c r="AN101" s="21">
        <f t="shared" si="47"/>
        <v>382</v>
      </c>
      <c r="AO101" s="21">
        <f t="shared" si="48"/>
        <v>780</v>
      </c>
      <c r="AP101" s="21">
        <f t="shared" si="49"/>
        <v>3.2</v>
      </c>
      <c r="AQ101" s="24">
        <f t="shared" si="33"/>
        <v>0.61538461538461542</v>
      </c>
      <c r="AR101" s="24">
        <f t="shared" si="34"/>
        <v>-1</v>
      </c>
      <c r="AS101" s="24">
        <f t="shared" si="35"/>
        <v>0</v>
      </c>
      <c r="AT101" s="24">
        <f t="shared" si="36"/>
        <v>-0.66666666666666663</v>
      </c>
      <c r="AU101" s="9">
        <v>17</v>
      </c>
      <c r="AV101" s="9">
        <v>13</v>
      </c>
      <c r="AW101" s="9">
        <v>150</v>
      </c>
      <c r="AX101" s="9">
        <v>30</v>
      </c>
      <c r="AY101" s="9">
        <v>60</v>
      </c>
      <c r="AZ101" s="9">
        <v>30</v>
      </c>
      <c r="BA101" s="9">
        <v>45</v>
      </c>
      <c r="BB101" s="9">
        <v>45</v>
      </c>
      <c r="BC101" s="13">
        <v>82.848660331000005</v>
      </c>
      <c r="BD101" s="9">
        <v>9.8470925900000008</v>
      </c>
      <c r="BE101" s="9">
        <v>-24.893109809999999</v>
      </c>
      <c r="BF101" s="9">
        <v>2.0624830852999998</v>
      </c>
      <c r="BG101" s="9">
        <v>-42.54191849</v>
      </c>
      <c r="BH101" s="9">
        <v>-5.9810071469999997</v>
      </c>
      <c r="BI101" s="9">
        <v>3.2890939418</v>
      </c>
      <c r="BJ101" s="9">
        <v>-5.9645835000000001E-2</v>
      </c>
      <c r="BK101" s="9">
        <v>-3.6189820880000001</v>
      </c>
      <c r="BL101" s="9">
        <v>16.889645830999999</v>
      </c>
      <c r="BM101" s="9">
        <v>-7.7539374990000001</v>
      </c>
      <c r="BN101" s="9">
        <v>-7.5746782230000003</v>
      </c>
      <c r="BO101" s="9">
        <v>3.0292081080000002</v>
      </c>
      <c r="BP101" s="9">
        <v>0.23637475799999999</v>
      </c>
      <c r="BQ101" s="9">
        <v>16.876541422999999</v>
      </c>
      <c r="BR101" s="13">
        <v>208.43403287000001</v>
      </c>
      <c r="BS101" s="9">
        <v>30.961425935000001</v>
      </c>
      <c r="BT101" s="9">
        <v>-57.697165130000002</v>
      </c>
      <c r="BU101" s="9">
        <v>6.0939372790000004</v>
      </c>
      <c r="BV101" s="9">
        <v>-93.133010709999994</v>
      </c>
      <c r="BW101" s="9">
        <v>-16.711410489999999</v>
      </c>
      <c r="BX101" s="9">
        <v>9.1006634914000006</v>
      </c>
      <c r="BY101" s="9">
        <v>-0.34900000199999998</v>
      </c>
      <c r="BZ101" s="9">
        <v>-13.478376559999999</v>
      </c>
      <c r="CA101" s="9">
        <v>33.788249997999998</v>
      </c>
      <c r="CB101" s="9">
        <v>-18.142166660000001</v>
      </c>
      <c r="CC101" s="9">
        <v>-20.366259800000002</v>
      </c>
      <c r="CD101" s="9">
        <v>10.175744796</v>
      </c>
      <c r="CE101" s="9">
        <v>-1.9590885039999999</v>
      </c>
      <c r="CF101" s="9">
        <v>35.384744845999997</v>
      </c>
      <c r="CG101" s="13">
        <v>368.04124037000003</v>
      </c>
      <c r="CH101" s="9">
        <v>82.723611133000006</v>
      </c>
      <c r="CI101" s="9">
        <v>-106.52659939999999</v>
      </c>
      <c r="CJ101" s="9">
        <v>17.959243762</v>
      </c>
      <c r="CK101" s="9">
        <v>-189.71599670000001</v>
      </c>
      <c r="CL101" s="9">
        <v>-30.697729930000001</v>
      </c>
      <c r="CM101" s="9">
        <v>21.624592331999999</v>
      </c>
      <c r="CN101" s="9">
        <v>-8.8621875190000008</v>
      </c>
      <c r="CO101" s="9">
        <v>-48.861389950000003</v>
      </c>
      <c r="CP101" s="9">
        <v>60.522979180999997</v>
      </c>
      <c r="CQ101" s="9">
        <v>-41.84106251</v>
      </c>
      <c r="CR101" s="9">
        <v>-38.302843969999998</v>
      </c>
      <c r="CS101" s="9">
        <v>27.128274974</v>
      </c>
      <c r="CT101" s="9">
        <v>-5.021058376</v>
      </c>
      <c r="CU101" s="9">
        <v>79.432774973999997</v>
      </c>
      <c r="CV101" s="13">
        <v>14.305937127</v>
      </c>
      <c r="CW101" s="9">
        <v>-3.8233221660000001</v>
      </c>
      <c r="CX101" s="9">
        <v>6.3481208564999996</v>
      </c>
      <c r="CY101" s="9">
        <v>1.2594098713999999</v>
      </c>
      <c r="CZ101" s="9">
        <v>12.849533836000001</v>
      </c>
      <c r="DA101" s="9">
        <v>-1.096792416</v>
      </c>
      <c r="DB101" s="9">
        <v>2.9361681000000001E-2</v>
      </c>
      <c r="DC101" s="9">
        <v>-0.24463806299999999</v>
      </c>
      <c r="DD101" s="9">
        <v>-3.090121511</v>
      </c>
      <c r="DE101" s="9">
        <v>2.2643513539</v>
      </c>
      <c r="DF101" s="9">
        <v>2.3896116456000001</v>
      </c>
      <c r="DG101" s="9">
        <v>3.302282473</v>
      </c>
      <c r="DH101" s="9">
        <v>0.32077736600000001</v>
      </c>
      <c r="DI101" s="9">
        <v>-0.35791763399999998</v>
      </c>
      <c r="DJ101" s="9">
        <v>2.4260085309999999</v>
      </c>
    </row>
    <row r="102" spans="1:114" x14ac:dyDescent="0.15">
      <c r="A102" s="9" t="e">
        <f t="array" ref="A102">SMALL(IF($AB$1:$AB$900=$D$7,ROW($AB$1:$AB$900)),ROW(83:83))</f>
        <v>#NUM!</v>
      </c>
      <c r="B102" s="9" t="str">
        <f t="array" ref="B102">IF(ISERROR(INDEX($S$2:$S$900,A102-1)),"",INDEX($S$2:$S$900,A102-1))</f>
        <v/>
      </c>
      <c r="C102" s="9" t="str">
        <f t="array" ref="C102">IF(ISERROR(INDEX($U$2:$U$900,A102-1)),"",INDEX($U$2:$U$900,A102-1))</f>
        <v/>
      </c>
      <c r="D102" s="9" t="str">
        <f t="array" ref="D102">IF(ISERROR(INDEX($V$2:$V$900,A102-1)),"",INDEX($V$2:$V$900,A102-1))</f>
        <v/>
      </c>
      <c r="E102" s="9" t="str">
        <f t="array" ref="E102">IF(ISERROR(INDEX($Z$2:$Z$900,A102-1)),"",INDEX($Z$2:$Z$900,A102-1))</f>
        <v/>
      </c>
      <c r="F102" s="9" t="str">
        <f t="array" ref="F102">IF(ISERROR(INDEX($Y$2:$Y$900,A102-1)),"",INDEX($Y$2:$Y$900,A102-1))</f>
        <v/>
      </c>
      <c r="G102" s="9" t="str">
        <f t="array" ref="G102">IF(ISERROR(INDEX($AI$2:$AI$900,A102-1)),"",INDEX($AI$2:$AI$900,A102-1))</f>
        <v/>
      </c>
      <c r="H102" s="9" t="str">
        <f t="array" ref="H102">IF(ISERROR(INDEX($AJ$2:$AJ$900,A102-1)),"",INDEX($AJ$2:$AJ$900,A102-1))</f>
        <v/>
      </c>
      <c r="I102" s="9" t="str">
        <f t="array" ref="I102">IF(ISERROR(INDEX($AK$2:$AK$900,A102-1)),"",INDEX($AK$2:$AK$900,A102-1))</f>
        <v/>
      </c>
      <c r="J102" s="9" t="str">
        <f t="array" ref="J102">IF(ISERROR(INDEX($AL$2:$AL$900,A102-1)),"",INDEX($AL$2:$AL$900,A102-1))</f>
        <v/>
      </c>
      <c r="K102" s="9" t="str">
        <f t="array" ref="K102">IF(ISERROR(INDEX($AE$2:$AE$900,A102-1)),"",INDEX($AE$2:$AE$900,A102-1))</f>
        <v/>
      </c>
      <c r="L102" s="9" t="str">
        <f t="shared" si="50"/>
        <v xml:space="preserve"> </v>
      </c>
      <c r="Q102" s="9"/>
      <c r="R102" s="9"/>
      <c r="S102" s="9" t="s">
        <v>34</v>
      </c>
      <c r="T102" s="9" t="s">
        <v>92</v>
      </c>
      <c r="U102" s="9">
        <v>25</v>
      </c>
      <c r="V102" s="2">
        <v>30</v>
      </c>
      <c r="W102" s="20">
        <v>0.37908999999999998</v>
      </c>
      <c r="X102" s="20">
        <v>0.51492000000000004</v>
      </c>
      <c r="Y102" s="9">
        <f t="shared" si="38"/>
        <v>3.1213895364012045</v>
      </c>
      <c r="Z102" s="9">
        <f t="shared" si="39"/>
        <v>17</v>
      </c>
      <c r="AA102" s="8">
        <f t="shared" si="40"/>
        <v>60</v>
      </c>
      <c r="AB102" s="8" t="b">
        <f t="shared" si="37"/>
        <v>0</v>
      </c>
      <c r="AC102" s="25" t="str">
        <f t="shared" si="28"/>
        <v>NO</v>
      </c>
      <c r="AD102" s="21" t="str">
        <f t="shared" si="41"/>
        <v>NO</v>
      </c>
      <c r="AE102" s="8" t="str">
        <f t="shared" si="42"/>
        <v>MEDIUM</v>
      </c>
      <c r="AF102" s="8">
        <f t="shared" si="43"/>
        <v>3</v>
      </c>
      <c r="AG102" s="8">
        <f t="shared" si="44"/>
        <v>3</v>
      </c>
      <c r="AH102" s="8">
        <f t="shared" si="45"/>
        <v>3</v>
      </c>
      <c r="AI102" s="25">
        <f t="shared" si="29"/>
        <v>141</v>
      </c>
      <c r="AJ102" s="25">
        <f t="shared" si="30"/>
        <v>336</v>
      </c>
      <c r="AK102" s="25">
        <f t="shared" si="31"/>
        <v>660</v>
      </c>
      <c r="AL102" s="25">
        <f t="shared" si="32"/>
        <v>5.3</v>
      </c>
      <c r="AM102" s="21">
        <f t="shared" si="46"/>
        <v>141</v>
      </c>
      <c r="AN102" s="21">
        <f t="shared" si="47"/>
        <v>336</v>
      </c>
      <c r="AO102" s="21">
        <f t="shared" si="48"/>
        <v>660</v>
      </c>
      <c r="AP102" s="21">
        <f t="shared" si="49"/>
        <v>5.3</v>
      </c>
      <c r="AQ102" s="24">
        <f t="shared" si="33"/>
        <v>0.61538461538461542</v>
      </c>
      <c r="AR102" s="24">
        <f t="shared" si="34"/>
        <v>-1</v>
      </c>
      <c r="AS102" s="24">
        <f t="shared" si="35"/>
        <v>0</v>
      </c>
      <c r="AT102" s="24">
        <f t="shared" si="36"/>
        <v>-0.33333333333333331</v>
      </c>
      <c r="AU102" s="9">
        <v>17</v>
      </c>
      <c r="AV102" s="9">
        <v>13</v>
      </c>
      <c r="AW102" s="9">
        <v>150</v>
      </c>
      <c r="AX102" s="9">
        <v>30</v>
      </c>
      <c r="AY102" s="9">
        <v>60</v>
      </c>
      <c r="AZ102" s="9">
        <v>30</v>
      </c>
      <c r="BA102" s="9">
        <v>45</v>
      </c>
      <c r="BB102" s="9">
        <v>45</v>
      </c>
      <c r="BC102" s="13">
        <v>82.848660331000005</v>
      </c>
      <c r="BD102" s="9">
        <v>9.8470925900000008</v>
      </c>
      <c r="BE102" s="9">
        <v>-24.893109809999999</v>
      </c>
      <c r="BF102" s="9">
        <v>2.0624830852999998</v>
      </c>
      <c r="BG102" s="9">
        <v>-42.54191849</v>
      </c>
      <c r="BH102" s="9">
        <v>-5.9810071469999997</v>
      </c>
      <c r="BI102" s="9">
        <v>3.2890939418</v>
      </c>
      <c r="BJ102" s="9">
        <v>-5.9645835000000001E-2</v>
      </c>
      <c r="BK102" s="9">
        <v>-3.6189820880000001</v>
      </c>
      <c r="BL102" s="9">
        <v>16.889645830999999</v>
      </c>
      <c r="BM102" s="9">
        <v>-7.7539374990000001</v>
      </c>
      <c r="BN102" s="9">
        <v>-7.5746782230000003</v>
      </c>
      <c r="BO102" s="9">
        <v>3.0292081080000002</v>
      </c>
      <c r="BP102" s="9">
        <v>0.23637475799999999</v>
      </c>
      <c r="BQ102" s="9">
        <v>16.876541422999999</v>
      </c>
      <c r="BR102" s="13">
        <v>208.43403287000001</v>
      </c>
      <c r="BS102" s="9">
        <v>30.961425935000001</v>
      </c>
      <c r="BT102" s="9">
        <v>-57.697165130000002</v>
      </c>
      <c r="BU102" s="9">
        <v>6.0939372790000004</v>
      </c>
      <c r="BV102" s="9">
        <v>-93.133010709999994</v>
      </c>
      <c r="BW102" s="9">
        <v>-16.711410489999999</v>
      </c>
      <c r="BX102" s="9">
        <v>9.1006634914000006</v>
      </c>
      <c r="BY102" s="9">
        <v>-0.34900000199999998</v>
      </c>
      <c r="BZ102" s="9">
        <v>-13.478376559999999</v>
      </c>
      <c r="CA102" s="9">
        <v>33.788249997999998</v>
      </c>
      <c r="CB102" s="9">
        <v>-18.142166660000001</v>
      </c>
      <c r="CC102" s="9">
        <v>-20.366259800000002</v>
      </c>
      <c r="CD102" s="9">
        <v>10.175744796</v>
      </c>
      <c r="CE102" s="9">
        <v>-1.9590885039999999</v>
      </c>
      <c r="CF102" s="9">
        <v>35.384744845999997</v>
      </c>
      <c r="CG102" s="13">
        <v>368.04124037000003</v>
      </c>
      <c r="CH102" s="9">
        <v>82.723611133000006</v>
      </c>
      <c r="CI102" s="9">
        <v>-106.52659939999999</v>
      </c>
      <c r="CJ102" s="9">
        <v>17.959243762</v>
      </c>
      <c r="CK102" s="9">
        <v>-189.71599670000001</v>
      </c>
      <c r="CL102" s="9">
        <v>-30.697729930000001</v>
      </c>
      <c r="CM102" s="9">
        <v>21.624592331999999</v>
      </c>
      <c r="CN102" s="9">
        <v>-8.8621875190000008</v>
      </c>
      <c r="CO102" s="9">
        <v>-48.861389950000003</v>
      </c>
      <c r="CP102" s="9">
        <v>60.522979180999997</v>
      </c>
      <c r="CQ102" s="9">
        <v>-41.84106251</v>
      </c>
      <c r="CR102" s="9">
        <v>-38.302843969999998</v>
      </c>
      <c r="CS102" s="9">
        <v>27.128274974</v>
      </c>
      <c r="CT102" s="9">
        <v>-5.021058376</v>
      </c>
      <c r="CU102" s="9">
        <v>79.432774973999997</v>
      </c>
      <c r="CV102" s="13">
        <v>14.305937127</v>
      </c>
      <c r="CW102" s="9">
        <v>-3.8233221660000001</v>
      </c>
      <c r="CX102" s="9">
        <v>6.3481208564999996</v>
      </c>
      <c r="CY102" s="9">
        <v>1.2594098713999999</v>
      </c>
      <c r="CZ102" s="9">
        <v>12.849533836000001</v>
      </c>
      <c r="DA102" s="9">
        <v>-1.096792416</v>
      </c>
      <c r="DB102" s="9">
        <v>2.9361681000000001E-2</v>
      </c>
      <c r="DC102" s="9">
        <v>-0.24463806299999999</v>
      </c>
      <c r="DD102" s="9">
        <v>-3.090121511</v>
      </c>
      <c r="DE102" s="9">
        <v>2.2643513539</v>
      </c>
      <c r="DF102" s="9">
        <v>2.3896116456000001</v>
      </c>
      <c r="DG102" s="9">
        <v>3.302282473</v>
      </c>
      <c r="DH102" s="9">
        <v>0.32077736600000001</v>
      </c>
      <c r="DI102" s="9">
        <v>-0.35791763399999998</v>
      </c>
      <c r="DJ102" s="9">
        <v>2.4260085309999999</v>
      </c>
    </row>
    <row r="103" spans="1:114" x14ac:dyDescent="0.15">
      <c r="A103" s="9" t="e">
        <f t="array" ref="A103">SMALL(IF($AB$1:$AB$900=$D$7,ROW($AB$1:$AB$900)),ROW(84:84))</f>
        <v>#NUM!</v>
      </c>
      <c r="B103" s="9" t="str">
        <f t="array" ref="B103">IF(ISERROR(INDEX($S$2:$S$900,A103-1)),"",INDEX($S$2:$S$900,A103-1))</f>
        <v/>
      </c>
      <c r="C103" s="9" t="str">
        <f t="array" ref="C103">IF(ISERROR(INDEX($U$2:$U$900,A103-1)),"",INDEX($U$2:$U$900,A103-1))</f>
        <v/>
      </c>
      <c r="D103" s="9" t="str">
        <f t="array" ref="D103">IF(ISERROR(INDEX($V$2:$V$900,A103-1)),"",INDEX($V$2:$V$900,A103-1))</f>
        <v/>
      </c>
      <c r="E103" s="9" t="str">
        <f t="array" ref="E103">IF(ISERROR(INDEX($Z$2:$Z$900,A103-1)),"",INDEX($Z$2:$Z$900,A103-1))</f>
        <v/>
      </c>
      <c r="F103" s="9" t="str">
        <f t="array" ref="F103">IF(ISERROR(INDEX($Y$2:$Y$900,A103-1)),"",INDEX($Y$2:$Y$900,A103-1))</f>
        <v/>
      </c>
      <c r="G103" s="9" t="str">
        <f t="array" ref="G103">IF(ISERROR(INDEX($AI$2:$AI$900,A103-1)),"",INDEX($AI$2:$AI$900,A103-1))</f>
        <v/>
      </c>
      <c r="H103" s="9" t="str">
        <f t="array" ref="H103">IF(ISERROR(INDEX($AJ$2:$AJ$900,A103-1)),"",INDEX($AJ$2:$AJ$900,A103-1))</f>
        <v/>
      </c>
      <c r="I103" s="9" t="str">
        <f t="array" ref="I103">IF(ISERROR(INDEX($AK$2:$AK$900,A103-1)),"",INDEX($AK$2:$AK$900,A103-1))</f>
        <v/>
      </c>
      <c r="J103" s="9" t="str">
        <f t="array" ref="J103">IF(ISERROR(INDEX($AL$2:$AL$900,A103-1)),"",INDEX($AL$2:$AL$900,A103-1))</f>
        <v/>
      </c>
      <c r="K103" s="9" t="str">
        <f t="array" ref="K103">IF(ISERROR(INDEX($AE$2:$AE$900,A103-1)),"",INDEX($AE$2:$AE$900,A103-1))</f>
        <v/>
      </c>
      <c r="L103" s="9" t="str">
        <f t="shared" si="50"/>
        <v xml:space="preserve"> </v>
      </c>
      <c r="Q103" s="9"/>
      <c r="R103" s="9"/>
      <c r="S103" s="9" t="s">
        <v>34</v>
      </c>
      <c r="T103" s="9" t="s">
        <v>92</v>
      </c>
      <c r="U103" s="9">
        <v>25</v>
      </c>
      <c r="V103" s="2">
        <v>45</v>
      </c>
      <c r="W103" s="20">
        <v>0.37908999999999998</v>
      </c>
      <c r="X103" s="20">
        <v>0.51492000000000004</v>
      </c>
      <c r="Y103" s="9">
        <f t="shared" si="38"/>
        <v>3.1213895364012045</v>
      </c>
      <c r="Z103" s="9">
        <f t="shared" si="39"/>
        <v>17</v>
      </c>
      <c r="AA103" s="8">
        <f t="shared" si="40"/>
        <v>60</v>
      </c>
      <c r="AB103" s="8" t="b">
        <f t="shared" si="37"/>
        <v>0</v>
      </c>
      <c r="AC103" s="25" t="str">
        <f t="shared" si="28"/>
        <v>NO</v>
      </c>
      <c r="AD103" s="21" t="str">
        <f t="shared" si="41"/>
        <v>NO</v>
      </c>
      <c r="AE103" s="8" t="str">
        <f t="shared" si="42"/>
        <v>MEDIUM</v>
      </c>
      <c r="AF103" s="8">
        <f t="shared" si="43"/>
        <v>3</v>
      </c>
      <c r="AG103" s="8">
        <f t="shared" si="44"/>
        <v>3</v>
      </c>
      <c r="AH103" s="8">
        <f t="shared" si="45"/>
        <v>3</v>
      </c>
      <c r="AI103" s="25">
        <f t="shared" si="29"/>
        <v>118</v>
      </c>
      <c r="AJ103" s="25">
        <f t="shared" si="30"/>
        <v>298</v>
      </c>
      <c r="AK103" s="25">
        <f t="shared" si="31"/>
        <v>557</v>
      </c>
      <c r="AL103" s="25">
        <f t="shared" si="32"/>
        <v>7.8999999999999995</v>
      </c>
      <c r="AM103" s="21">
        <f t="shared" si="46"/>
        <v>118</v>
      </c>
      <c r="AN103" s="21">
        <f t="shared" si="47"/>
        <v>298</v>
      </c>
      <c r="AO103" s="21">
        <f t="shared" si="48"/>
        <v>557</v>
      </c>
      <c r="AP103" s="21">
        <f t="shared" si="49"/>
        <v>7.8999999999999995</v>
      </c>
      <c r="AQ103" s="24">
        <f t="shared" si="33"/>
        <v>0.61538461538461542</v>
      </c>
      <c r="AR103" s="24">
        <f t="shared" si="34"/>
        <v>-1</v>
      </c>
      <c r="AS103" s="24">
        <f t="shared" si="35"/>
        <v>0</v>
      </c>
      <c r="AT103" s="24">
        <f t="shared" si="36"/>
        <v>0</v>
      </c>
      <c r="AU103" s="9">
        <v>17</v>
      </c>
      <c r="AV103" s="9">
        <v>13</v>
      </c>
      <c r="AW103" s="9">
        <v>150</v>
      </c>
      <c r="AX103" s="9">
        <v>30</v>
      </c>
      <c r="AY103" s="9">
        <v>60</v>
      </c>
      <c r="AZ103" s="9">
        <v>30</v>
      </c>
      <c r="BA103" s="9">
        <v>45</v>
      </c>
      <c r="BB103" s="9">
        <v>45</v>
      </c>
      <c r="BC103" s="13">
        <v>82.848660331000005</v>
      </c>
      <c r="BD103" s="9">
        <v>9.8470925900000008</v>
      </c>
      <c r="BE103" s="9">
        <v>-24.893109809999999</v>
      </c>
      <c r="BF103" s="9">
        <v>2.0624830852999998</v>
      </c>
      <c r="BG103" s="9">
        <v>-42.54191849</v>
      </c>
      <c r="BH103" s="9">
        <v>-5.9810071469999997</v>
      </c>
      <c r="BI103" s="9">
        <v>3.2890939418</v>
      </c>
      <c r="BJ103" s="9">
        <v>-5.9645835000000001E-2</v>
      </c>
      <c r="BK103" s="9">
        <v>-3.6189820880000001</v>
      </c>
      <c r="BL103" s="9">
        <v>16.889645830999999</v>
      </c>
      <c r="BM103" s="9">
        <v>-7.7539374990000001</v>
      </c>
      <c r="BN103" s="9">
        <v>-7.5746782230000003</v>
      </c>
      <c r="BO103" s="9">
        <v>3.0292081080000002</v>
      </c>
      <c r="BP103" s="9">
        <v>0.23637475799999999</v>
      </c>
      <c r="BQ103" s="9">
        <v>16.876541422999999</v>
      </c>
      <c r="BR103" s="13">
        <v>208.43403287000001</v>
      </c>
      <c r="BS103" s="9">
        <v>30.961425935000001</v>
      </c>
      <c r="BT103" s="9">
        <v>-57.697165130000002</v>
      </c>
      <c r="BU103" s="9">
        <v>6.0939372790000004</v>
      </c>
      <c r="BV103" s="9">
        <v>-93.133010709999994</v>
      </c>
      <c r="BW103" s="9">
        <v>-16.711410489999999</v>
      </c>
      <c r="BX103" s="9">
        <v>9.1006634914000006</v>
      </c>
      <c r="BY103" s="9">
        <v>-0.34900000199999998</v>
      </c>
      <c r="BZ103" s="9">
        <v>-13.478376559999999</v>
      </c>
      <c r="CA103" s="9">
        <v>33.788249997999998</v>
      </c>
      <c r="CB103" s="9">
        <v>-18.142166660000001</v>
      </c>
      <c r="CC103" s="9">
        <v>-20.366259800000002</v>
      </c>
      <c r="CD103" s="9">
        <v>10.175744796</v>
      </c>
      <c r="CE103" s="9">
        <v>-1.9590885039999999</v>
      </c>
      <c r="CF103" s="9">
        <v>35.384744845999997</v>
      </c>
      <c r="CG103" s="13">
        <v>368.04124037000003</v>
      </c>
      <c r="CH103" s="9">
        <v>82.723611133000006</v>
      </c>
      <c r="CI103" s="9">
        <v>-106.52659939999999</v>
      </c>
      <c r="CJ103" s="9">
        <v>17.959243762</v>
      </c>
      <c r="CK103" s="9">
        <v>-189.71599670000001</v>
      </c>
      <c r="CL103" s="9">
        <v>-30.697729930000001</v>
      </c>
      <c r="CM103" s="9">
        <v>21.624592331999999</v>
      </c>
      <c r="CN103" s="9">
        <v>-8.8621875190000008</v>
      </c>
      <c r="CO103" s="9">
        <v>-48.861389950000003</v>
      </c>
      <c r="CP103" s="9">
        <v>60.522979180999997</v>
      </c>
      <c r="CQ103" s="9">
        <v>-41.84106251</v>
      </c>
      <c r="CR103" s="9">
        <v>-38.302843969999998</v>
      </c>
      <c r="CS103" s="9">
        <v>27.128274974</v>
      </c>
      <c r="CT103" s="9">
        <v>-5.021058376</v>
      </c>
      <c r="CU103" s="9">
        <v>79.432774973999997</v>
      </c>
      <c r="CV103" s="13">
        <v>14.305937127</v>
      </c>
      <c r="CW103" s="9">
        <v>-3.8233221660000001</v>
      </c>
      <c r="CX103" s="9">
        <v>6.3481208564999996</v>
      </c>
      <c r="CY103" s="9">
        <v>1.2594098713999999</v>
      </c>
      <c r="CZ103" s="9">
        <v>12.849533836000001</v>
      </c>
      <c r="DA103" s="9">
        <v>-1.096792416</v>
      </c>
      <c r="DB103" s="9">
        <v>2.9361681000000001E-2</v>
      </c>
      <c r="DC103" s="9">
        <v>-0.24463806299999999</v>
      </c>
      <c r="DD103" s="9">
        <v>-3.090121511</v>
      </c>
      <c r="DE103" s="9">
        <v>2.2643513539</v>
      </c>
      <c r="DF103" s="9">
        <v>2.3896116456000001</v>
      </c>
      <c r="DG103" s="9">
        <v>3.302282473</v>
      </c>
      <c r="DH103" s="9">
        <v>0.32077736600000001</v>
      </c>
      <c r="DI103" s="9">
        <v>-0.35791763399999998</v>
      </c>
      <c r="DJ103" s="9">
        <v>2.4260085309999999</v>
      </c>
    </row>
    <row r="104" spans="1:114" x14ac:dyDescent="0.15">
      <c r="A104" s="9" t="e">
        <f t="array" ref="A104">SMALL(IF($AB$1:$AB$900=$D$7,ROW($AB$1:$AB$900)),ROW(85:85))</f>
        <v>#NUM!</v>
      </c>
      <c r="B104" s="9" t="str">
        <f t="array" ref="B104">IF(ISERROR(INDEX($S$2:$S$900,A104-1)),"",INDEX($S$2:$S$900,A104-1))</f>
        <v/>
      </c>
      <c r="C104" s="9" t="str">
        <f t="array" ref="C104">IF(ISERROR(INDEX($U$2:$U$900,A104-1)),"",INDEX($U$2:$U$900,A104-1))</f>
        <v/>
      </c>
      <c r="D104" s="9" t="str">
        <f t="array" ref="D104">IF(ISERROR(INDEX($V$2:$V$900,A104-1)),"",INDEX($V$2:$V$900,A104-1))</f>
        <v/>
      </c>
      <c r="E104" s="9" t="str">
        <f t="array" ref="E104">IF(ISERROR(INDEX($Z$2:$Z$900,A104-1)),"",INDEX($Z$2:$Z$900,A104-1))</f>
        <v/>
      </c>
      <c r="F104" s="9" t="str">
        <f t="array" ref="F104">IF(ISERROR(INDEX($Y$2:$Y$900,A104-1)),"",INDEX($Y$2:$Y$900,A104-1))</f>
        <v/>
      </c>
      <c r="G104" s="9" t="str">
        <f t="array" ref="G104">IF(ISERROR(INDEX($AI$2:$AI$900,A104-1)),"",INDEX($AI$2:$AI$900,A104-1))</f>
        <v/>
      </c>
      <c r="H104" s="9" t="str">
        <f t="array" ref="H104">IF(ISERROR(INDEX($AJ$2:$AJ$900,A104-1)),"",INDEX($AJ$2:$AJ$900,A104-1))</f>
        <v/>
      </c>
      <c r="I104" s="9" t="str">
        <f t="array" ref="I104">IF(ISERROR(INDEX($AK$2:$AK$900,A104-1)),"",INDEX($AK$2:$AK$900,A104-1))</f>
        <v/>
      </c>
      <c r="J104" s="9" t="str">
        <f t="array" ref="J104">IF(ISERROR(INDEX($AL$2:$AL$900,A104-1)),"",INDEX($AL$2:$AL$900,A104-1))</f>
        <v/>
      </c>
      <c r="K104" s="9" t="str">
        <f t="array" ref="K104">IF(ISERROR(INDEX($AE$2:$AE$900,A104-1)),"",INDEX($AE$2:$AE$900,A104-1))</f>
        <v/>
      </c>
      <c r="L104" s="9" t="str">
        <f t="shared" si="50"/>
        <v xml:space="preserve"> </v>
      </c>
      <c r="Q104" s="9"/>
      <c r="R104" s="9"/>
      <c r="S104" s="9" t="s">
        <v>34</v>
      </c>
      <c r="T104" s="9" t="s">
        <v>92</v>
      </c>
      <c r="U104" s="9">
        <v>25</v>
      </c>
      <c r="V104" s="2">
        <v>60</v>
      </c>
      <c r="W104" s="20">
        <v>0.37908999999999998</v>
      </c>
      <c r="X104" s="20">
        <v>0.51492000000000004</v>
      </c>
      <c r="Y104" s="9">
        <f t="shared" si="38"/>
        <v>3.1213895364012045</v>
      </c>
      <c r="Z104" s="9">
        <f t="shared" si="39"/>
        <v>17</v>
      </c>
      <c r="AA104" s="8">
        <f t="shared" si="40"/>
        <v>60</v>
      </c>
      <c r="AB104" s="8" t="b">
        <f t="shared" si="37"/>
        <v>0</v>
      </c>
      <c r="AC104" s="25" t="str">
        <f t="shared" si="28"/>
        <v>NO</v>
      </c>
      <c r="AD104" s="21" t="str">
        <f t="shared" si="41"/>
        <v>NO</v>
      </c>
      <c r="AE104" s="8" t="str">
        <f t="shared" si="42"/>
        <v>FINE</v>
      </c>
      <c r="AF104" s="8">
        <f t="shared" si="43"/>
        <v>2</v>
      </c>
      <c r="AG104" s="8">
        <f t="shared" si="44"/>
        <v>2</v>
      </c>
      <c r="AH104" s="8">
        <f t="shared" si="45"/>
        <v>3</v>
      </c>
      <c r="AI104" s="25">
        <f t="shared" si="29"/>
        <v>99</v>
      </c>
      <c r="AJ104" s="25">
        <f t="shared" si="30"/>
        <v>269</v>
      </c>
      <c r="AK104" s="25">
        <f t="shared" si="31"/>
        <v>473</v>
      </c>
      <c r="AL104" s="25">
        <f t="shared" si="32"/>
        <v>11.1</v>
      </c>
      <c r="AM104" s="21">
        <f t="shared" si="46"/>
        <v>99</v>
      </c>
      <c r="AN104" s="21">
        <f t="shared" si="47"/>
        <v>269</v>
      </c>
      <c r="AO104" s="21">
        <f t="shared" si="48"/>
        <v>473</v>
      </c>
      <c r="AP104" s="21">
        <f t="shared" si="49"/>
        <v>11.1</v>
      </c>
      <c r="AQ104" s="24">
        <f t="shared" si="33"/>
        <v>0.61538461538461542</v>
      </c>
      <c r="AR104" s="24">
        <f t="shared" si="34"/>
        <v>-1</v>
      </c>
      <c r="AS104" s="24">
        <f t="shared" si="35"/>
        <v>0</v>
      </c>
      <c r="AT104" s="24">
        <f t="shared" si="36"/>
        <v>0.33333333333333331</v>
      </c>
      <c r="AU104" s="9">
        <v>17</v>
      </c>
      <c r="AV104" s="9">
        <v>13</v>
      </c>
      <c r="AW104" s="9">
        <v>150</v>
      </c>
      <c r="AX104" s="9">
        <v>30</v>
      </c>
      <c r="AY104" s="9">
        <v>60</v>
      </c>
      <c r="AZ104" s="9">
        <v>30</v>
      </c>
      <c r="BA104" s="9">
        <v>45</v>
      </c>
      <c r="BB104" s="9">
        <v>45</v>
      </c>
      <c r="BC104" s="13">
        <v>82.848660331000005</v>
      </c>
      <c r="BD104" s="9">
        <v>9.8470925900000008</v>
      </c>
      <c r="BE104" s="9">
        <v>-24.893109809999999</v>
      </c>
      <c r="BF104" s="9">
        <v>2.0624830852999998</v>
      </c>
      <c r="BG104" s="9">
        <v>-42.54191849</v>
      </c>
      <c r="BH104" s="9">
        <v>-5.9810071469999997</v>
      </c>
      <c r="BI104" s="9">
        <v>3.2890939418</v>
      </c>
      <c r="BJ104" s="9">
        <v>-5.9645835000000001E-2</v>
      </c>
      <c r="BK104" s="9">
        <v>-3.6189820880000001</v>
      </c>
      <c r="BL104" s="9">
        <v>16.889645830999999</v>
      </c>
      <c r="BM104" s="9">
        <v>-7.7539374990000001</v>
      </c>
      <c r="BN104" s="9">
        <v>-7.5746782230000003</v>
      </c>
      <c r="BO104" s="9">
        <v>3.0292081080000002</v>
      </c>
      <c r="BP104" s="9">
        <v>0.23637475799999999</v>
      </c>
      <c r="BQ104" s="9">
        <v>16.876541422999999</v>
      </c>
      <c r="BR104" s="13">
        <v>208.43403287000001</v>
      </c>
      <c r="BS104" s="9">
        <v>30.961425935000001</v>
      </c>
      <c r="BT104" s="9">
        <v>-57.697165130000002</v>
      </c>
      <c r="BU104" s="9">
        <v>6.0939372790000004</v>
      </c>
      <c r="BV104" s="9">
        <v>-93.133010709999994</v>
      </c>
      <c r="BW104" s="9">
        <v>-16.711410489999999</v>
      </c>
      <c r="BX104" s="9">
        <v>9.1006634914000006</v>
      </c>
      <c r="BY104" s="9">
        <v>-0.34900000199999998</v>
      </c>
      <c r="BZ104" s="9">
        <v>-13.478376559999999</v>
      </c>
      <c r="CA104" s="9">
        <v>33.788249997999998</v>
      </c>
      <c r="CB104" s="9">
        <v>-18.142166660000001</v>
      </c>
      <c r="CC104" s="9">
        <v>-20.366259800000002</v>
      </c>
      <c r="CD104" s="9">
        <v>10.175744796</v>
      </c>
      <c r="CE104" s="9">
        <v>-1.9590885039999999</v>
      </c>
      <c r="CF104" s="9">
        <v>35.384744845999997</v>
      </c>
      <c r="CG104" s="13">
        <v>368.04124037000003</v>
      </c>
      <c r="CH104" s="9">
        <v>82.723611133000006</v>
      </c>
      <c r="CI104" s="9">
        <v>-106.52659939999999</v>
      </c>
      <c r="CJ104" s="9">
        <v>17.959243762</v>
      </c>
      <c r="CK104" s="9">
        <v>-189.71599670000001</v>
      </c>
      <c r="CL104" s="9">
        <v>-30.697729930000001</v>
      </c>
      <c r="CM104" s="9">
        <v>21.624592331999999</v>
      </c>
      <c r="CN104" s="9">
        <v>-8.8621875190000008</v>
      </c>
      <c r="CO104" s="9">
        <v>-48.861389950000003</v>
      </c>
      <c r="CP104" s="9">
        <v>60.522979180999997</v>
      </c>
      <c r="CQ104" s="9">
        <v>-41.84106251</v>
      </c>
      <c r="CR104" s="9">
        <v>-38.302843969999998</v>
      </c>
      <c r="CS104" s="9">
        <v>27.128274974</v>
      </c>
      <c r="CT104" s="9">
        <v>-5.021058376</v>
      </c>
      <c r="CU104" s="9">
        <v>79.432774973999997</v>
      </c>
      <c r="CV104" s="13">
        <v>14.305937127</v>
      </c>
      <c r="CW104" s="9">
        <v>-3.8233221660000001</v>
      </c>
      <c r="CX104" s="9">
        <v>6.3481208564999996</v>
      </c>
      <c r="CY104" s="9">
        <v>1.2594098713999999</v>
      </c>
      <c r="CZ104" s="9">
        <v>12.849533836000001</v>
      </c>
      <c r="DA104" s="9">
        <v>-1.096792416</v>
      </c>
      <c r="DB104" s="9">
        <v>2.9361681000000001E-2</v>
      </c>
      <c r="DC104" s="9">
        <v>-0.24463806299999999</v>
      </c>
      <c r="DD104" s="9">
        <v>-3.090121511</v>
      </c>
      <c r="DE104" s="9">
        <v>2.2643513539</v>
      </c>
      <c r="DF104" s="9">
        <v>2.3896116456000001</v>
      </c>
      <c r="DG104" s="9">
        <v>3.302282473</v>
      </c>
      <c r="DH104" s="9">
        <v>0.32077736600000001</v>
      </c>
      <c r="DI104" s="9">
        <v>-0.35791763399999998</v>
      </c>
      <c r="DJ104" s="9">
        <v>2.4260085309999999</v>
      </c>
    </row>
    <row r="105" spans="1:114" x14ac:dyDescent="0.15">
      <c r="A105" s="9" t="e">
        <f t="array" ref="A105">SMALL(IF($AB$1:$AB$900=$D$7,ROW($AB$1:$AB$900)),ROW(86:86))</f>
        <v>#NUM!</v>
      </c>
      <c r="B105" s="9" t="str">
        <f t="array" ref="B105">IF(ISERROR(INDEX($S$2:$S$900,A105-1)),"",INDEX($S$2:$S$900,A105-1))</f>
        <v/>
      </c>
      <c r="C105" s="9" t="str">
        <f t="array" ref="C105">IF(ISERROR(INDEX($U$2:$U$900,A105-1)),"",INDEX($U$2:$U$900,A105-1))</f>
        <v/>
      </c>
      <c r="D105" s="9" t="str">
        <f t="array" ref="D105">IF(ISERROR(INDEX($V$2:$V$900,A105-1)),"",INDEX($V$2:$V$900,A105-1))</f>
        <v/>
      </c>
      <c r="E105" s="9" t="str">
        <f t="array" ref="E105">IF(ISERROR(INDEX($Z$2:$Z$900,A105-1)),"",INDEX($Z$2:$Z$900,A105-1))</f>
        <v/>
      </c>
      <c r="F105" s="9" t="str">
        <f t="array" ref="F105">IF(ISERROR(INDEX($Y$2:$Y$900,A105-1)),"",INDEX($Y$2:$Y$900,A105-1))</f>
        <v/>
      </c>
      <c r="G105" s="9" t="str">
        <f t="array" ref="G105">IF(ISERROR(INDEX($AI$2:$AI$900,A105-1)),"",INDEX($AI$2:$AI$900,A105-1))</f>
        <v/>
      </c>
      <c r="H105" s="9" t="str">
        <f t="array" ref="H105">IF(ISERROR(INDEX($AJ$2:$AJ$900,A105-1)),"",INDEX($AJ$2:$AJ$900,A105-1))</f>
        <v/>
      </c>
      <c r="I105" s="9" t="str">
        <f t="array" ref="I105">IF(ISERROR(INDEX($AK$2:$AK$900,A105-1)),"",INDEX($AK$2:$AK$900,A105-1))</f>
        <v/>
      </c>
      <c r="J105" s="9" t="str">
        <f t="array" ref="J105">IF(ISERROR(INDEX($AL$2:$AL$900,A105-1)),"",INDEX($AL$2:$AL$900,A105-1))</f>
        <v/>
      </c>
      <c r="K105" s="9" t="str">
        <f t="array" ref="K105">IF(ISERROR(INDEX($AE$2:$AE$900,A105-1)),"",INDEX($AE$2:$AE$900,A105-1))</f>
        <v/>
      </c>
      <c r="L105" s="9" t="str">
        <f t="shared" si="50"/>
        <v xml:space="preserve"> </v>
      </c>
      <c r="Q105" s="9"/>
      <c r="R105" s="9"/>
      <c r="S105" s="9" t="s">
        <v>34</v>
      </c>
      <c r="T105" s="9" t="s">
        <v>92</v>
      </c>
      <c r="U105" s="9">
        <v>25</v>
      </c>
      <c r="V105" s="2">
        <v>75</v>
      </c>
      <c r="W105" s="20">
        <v>0.37908999999999998</v>
      </c>
      <c r="X105" s="20">
        <v>0.51492000000000004</v>
      </c>
      <c r="Y105" s="9">
        <f t="shared" si="38"/>
        <v>3.1213895364012045</v>
      </c>
      <c r="Z105" s="9">
        <f t="shared" si="39"/>
        <v>17</v>
      </c>
      <c r="AA105" s="8">
        <f t="shared" si="40"/>
        <v>60</v>
      </c>
      <c r="AB105" s="8" t="b">
        <f t="shared" si="37"/>
        <v>0</v>
      </c>
      <c r="AC105" s="25" t="str">
        <f t="shared" si="28"/>
        <v>NO</v>
      </c>
      <c r="AD105" s="21" t="str">
        <f t="shared" si="41"/>
        <v>NO</v>
      </c>
      <c r="AE105" s="8" t="str">
        <f t="shared" si="42"/>
        <v>FINE</v>
      </c>
      <c r="AF105" s="8">
        <f t="shared" si="43"/>
        <v>2</v>
      </c>
      <c r="AG105" s="8">
        <f t="shared" si="44"/>
        <v>2</v>
      </c>
      <c r="AH105" s="8">
        <f t="shared" si="45"/>
        <v>2</v>
      </c>
      <c r="AI105" s="25">
        <f t="shared" si="29"/>
        <v>85</v>
      </c>
      <c r="AJ105" s="25">
        <f t="shared" si="30"/>
        <v>247</v>
      </c>
      <c r="AK105" s="25">
        <f t="shared" si="31"/>
        <v>406</v>
      </c>
      <c r="AL105" s="25">
        <f t="shared" si="32"/>
        <v>14.799999999999999</v>
      </c>
      <c r="AM105" s="21">
        <f t="shared" si="46"/>
        <v>85</v>
      </c>
      <c r="AN105" s="21">
        <f t="shared" si="47"/>
        <v>247</v>
      </c>
      <c r="AO105" s="21">
        <f t="shared" si="48"/>
        <v>406</v>
      </c>
      <c r="AP105" s="21">
        <f t="shared" si="49"/>
        <v>14.799999999999999</v>
      </c>
      <c r="AQ105" s="24">
        <f t="shared" si="33"/>
        <v>0.61538461538461542</v>
      </c>
      <c r="AR105" s="24">
        <f t="shared" si="34"/>
        <v>-1</v>
      </c>
      <c r="AS105" s="24">
        <f t="shared" si="35"/>
        <v>0</v>
      </c>
      <c r="AT105" s="24">
        <f t="shared" si="36"/>
        <v>0.66666666666666663</v>
      </c>
      <c r="AU105" s="9">
        <v>17</v>
      </c>
      <c r="AV105" s="9">
        <v>13</v>
      </c>
      <c r="AW105" s="9">
        <v>150</v>
      </c>
      <c r="AX105" s="9">
        <v>30</v>
      </c>
      <c r="AY105" s="9">
        <v>60</v>
      </c>
      <c r="AZ105" s="9">
        <v>30</v>
      </c>
      <c r="BA105" s="9">
        <v>45</v>
      </c>
      <c r="BB105" s="9">
        <v>45</v>
      </c>
      <c r="BC105" s="13">
        <v>82.848660331000005</v>
      </c>
      <c r="BD105" s="9">
        <v>9.8470925900000008</v>
      </c>
      <c r="BE105" s="9">
        <v>-24.893109809999999</v>
      </c>
      <c r="BF105" s="9">
        <v>2.0624830852999998</v>
      </c>
      <c r="BG105" s="9">
        <v>-42.54191849</v>
      </c>
      <c r="BH105" s="9">
        <v>-5.9810071469999997</v>
      </c>
      <c r="BI105" s="9">
        <v>3.2890939418</v>
      </c>
      <c r="BJ105" s="9">
        <v>-5.9645835000000001E-2</v>
      </c>
      <c r="BK105" s="9">
        <v>-3.6189820880000001</v>
      </c>
      <c r="BL105" s="9">
        <v>16.889645830999999</v>
      </c>
      <c r="BM105" s="9">
        <v>-7.7539374990000001</v>
      </c>
      <c r="BN105" s="9">
        <v>-7.5746782230000003</v>
      </c>
      <c r="BO105" s="9">
        <v>3.0292081080000002</v>
      </c>
      <c r="BP105" s="9">
        <v>0.23637475799999999</v>
      </c>
      <c r="BQ105" s="9">
        <v>16.876541422999999</v>
      </c>
      <c r="BR105" s="13">
        <v>208.43403287000001</v>
      </c>
      <c r="BS105" s="9">
        <v>30.961425935000001</v>
      </c>
      <c r="BT105" s="9">
        <v>-57.697165130000002</v>
      </c>
      <c r="BU105" s="9">
        <v>6.0939372790000004</v>
      </c>
      <c r="BV105" s="9">
        <v>-93.133010709999994</v>
      </c>
      <c r="BW105" s="9">
        <v>-16.711410489999999</v>
      </c>
      <c r="BX105" s="9">
        <v>9.1006634914000006</v>
      </c>
      <c r="BY105" s="9">
        <v>-0.34900000199999998</v>
      </c>
      <c r="BZ105" s="9">
        <v>-13.478376559999999</v>
      </c>
      <c r="CA105" s="9">
        <v>33.788249997999998</v>
      </c>
      <c r="CB105" s="9">
        <v>-18.142166660000001</v>
      </c>
      <c r="CC105" s="9">
        <v>-20.366259800000002</v>
      </c>
      <c r="CD105" s="9">
        <v>10.175744796</v>
      </c>
      <c r="CE105" s="9">
        <v>-1.9590885039999999</v>
      </c>
      <c r="CF105" s="9">
        <v>35.384744845999997</v>
      </c>
      <c r="CG105" s="13">
        <v>368.04124037000003</v>
      </c>
      <c r="CH105" s="9">
        <v>82.723611133000006</v>
      </c>
      <c r="CI105" s="9">
        <v>-106.52659939999999</v>
      </c>
      <c r="CJ105" s="9">
        <v>17.959243762</v>
      </c>
      <c r="CK105" s="9">
        <v>-189.71599670000001</v>
      </c>
      <c r="CL105" s="9">
        <v>-30.697729930000001</v>
      </c>
      <c r="CM105" s="9">
        <v>21.624592331999999</v>
      </c>
      <c r="CN105" s="9">
        <v>-8.8621875190000008</v>
      </c>
      <c r="CO105" s="9">
        <v>-48.861389950000003</v>
      </c>
      <c r="CP105" s="9">
        <v>60.522979180999997</v>
      </c>
      <c r="CQ105" s="9">
        <v>-41.84106251</v>
      </c>
      <c r="CR105" s="9">
        <v>-38.302843969999998</v>
      </c>
      <c r="CS105" s="9">
        <v>27.128274974</v>
      </c>
      <c r="CT105" s="9">
        <v>-5.021058376</v>
      </c>
      <c r="CU105" s="9">
        <v>79.432774973999997</v>
      </c>
      <c r="CV105" s="13">
        <v>14.305937127</v>
      </c>
      <c r="CW105" s="9">
        <v>-3.8233221660000001</v>
      </c>
      <c r="CX105" s="9">
        <v>6.3481208564999996</v>
      </c>
      <c r="CY105" s="9">
        <v>1.2594098713999999</v>
      </c>
      <c r="CZ105" s="9">
        <v>12.849533836000001</v>
      </c>
      <c r="DA105" s="9">
        <v>-1.096792416</v>
      </c>
      <c r="DB105" s="9">
        <v>2.9361681000000001E-2</v>
      </c>
      <c r="DC105" s="9">
        <v>-0.24463806299999999</v>
      </c>
      <c r="DD105" s="9">
        <v>-3.090121511</v>
      </c>
      <c r="DE105" s="9">
        <v>2.2643513539</v>
      </c>
      <c r="DF105" s="9">
        <v>2.3896116456000001</v>
      </c>
      <c r="DG105" s="9">
        <v>3.302282473</v>
      </c>
      <c r="DH105" s="9">
        <v>0.32077736600000001</v>
      </c>
      <c r="DI105" s="9">
        <v>-0.35791763399999998</v>
      </c>
      <c r="DJ105" s="9">
        <v>2.4260085309999999</v>
      </c>
    </row>
    <row r="106" spans="1:114" x14ac:dyDescent="0.15">
      <c r="A106" s="9" t="e">
        <f t="array" ref="A106">SMALL(IF($AB$1:$AB$900=$D$7,ROW($AB$1:$AB$900)),ROW(87:87))</f>
        <v>#NUM!</v>
      </c>
      <c r="B106" s="9" t="str">
        <f t="array" ref="B106">IF(ISERROR(INDEX($S$2:$S$900,A106-1)),"",INDEX($S$2:$S$900,A106-1))</f>
        <v/>
      </c>
      <c r="C106" s="9" t="str">
        <f t="array" ref="C106">IF(ISERROR(INDEX($U$2:$U$900,A106-1)),"",INDEX($U$2:$U$900,A106-1))</f>
        <v/>
      </c>
      <c r="D106" s="9" t="str">
        <f t="array" ref="D106">IF(ISERROR(INDEX($V$2:$V$900,A106-1)),"",INDEX($V$2:$V$900,A106-1))</f>
        <v/>
      </c>
      <c r="E106" s="9" t="str">
        <f t="array" ref="E106">IF(ISERROR(INDEX($Z$2:$Z$900,A106-1)),"",INDEX($Z$2:$Z$900,A106-1))</f>
        <v/>
      </c>
      <c r="F106" s="9" t="str">
        <f t="array" ref="F106">IF(ISERROR(INDEX($Y$2:$Y$900,A106-1)),"",INDEX($Y$2:$Y$900,A106-1))</f>
        <v/>
      </c>
      <c r="G106" s="9" t="str">
        <f t="array" ref="G106">IF(ISERROR(INDEX($AI$2:$AI$900,A106-1)),"",INDEX($AI$2:$AI$900,A106-1))</f>
        <v/>
      </c>
      <c r="H106" s="9" t="str">
        <f t="array" ref="H106">IF(ISERROR(INDEX($AJ$2:$AJ$900,A106-1)),"",INDEX($AJ$2:$AJ$900,A106-1))</f>
        <v/>
      </c>
      <c r="I106" s="9" t="str">
        <f t="array" ref="I106">IF(ISERROR(INDEX($AK$2:$AK$900,A106-1)),"",INDEX($AK$2:$AK$900,A106-1))</f>
        <v/>
      </c>
      <c r="J106" s="9" t="str">
        <f t="array" ref="J106">IF(ISERROR(INDEX($AL$2:$AL$900,A106-1)),"",INDEX($AL$2:$AL$900,A106-1))</f>
        <v/>
      </c>
      <c r="K106" s="9" t="str">
        <f t="array" ref="K106">IF(ISERROR(INDEX($AE$2:$AE$900,A106-1)),"",INDEX($AE$2:$AE$900,A106-1))</f>
        <v/>
      </c>
      <c r="L106" s="9" t="str">
        <f t="shared" si="50"/>
        <v xml:space="preserve"> </v>
      </c>
      <c r="Q106" s="9"/>
      <c r="R106" s="9"/>
      <c r="S106" s="9" t="s">
        <v>34</v>
      </c>
      <c r="T106" s="9" t="s">
        <v>92</v>
      </c>
      <c r="U106" s="9">
        <v>25</v>
      </c>
      <c r="V106" s="2">
        <v>90</v>
      </c>
      <c r="W106" s="20">
        <v>0.37908999999999998</v>
      </c>
      <c r="X106" s="20">
        <v>0.51492000000000004</v>
      </c>
      <c r="Y106" s="9">
        <f t="shared" si="38"/>
        <v>3.1213895364012045</v>
      </c>
      <c r="Z106" s="9">
        <f t="shared" si="39"/>
        <v>17</v>
      </c>
      <c r="AA106" s="8">
        <f t="shared" si="40"/>
        <v>60</v>
      </c>
      <c r="AB106" s="8" t="b">
        <f t="shared" si="37"/>
        <v>0</v>
      </c>
      <c r="AC106" s="25" t="str">
        <f t="shared" si="28"/>
        <v>NO</v>
      </c>
      <c r="AD106" s="21" t="str">
        <f t="shared" si="41"/>
        <v>NO</v>
      </c>
      <c r="AE106" s="8" t="str">
        <f t="shared" si="42"/>
        <v>FINE</v>
      </c>
      <c r="AF106" s="8">
        <f t="shared" si="43"/>
        <v>2</v>
      </c>
      <c r="AG106" s="8">
        <f t="shared" si="44"/>
        <v>2</v>
      </c>
      <c r="AH106" s="8">
        <f t="shared" si="45"/>
        <v>2</v>
      </c>
      <c r="AI106" s="25">
        <f t="shared" si="29"/>
        <v>73</v>
      </c>
      <c r="AJ106" s="25">
        <f t="shared" si="30"/>
        <v>232</v>
      </c>
      <c r="AK106" s="25">
        <f t="shared" si="31"/>
        <v>357</v>
      </c>
      <c r="AL106" s="25">
        <f t="shared" si="32"/>
        <v>19</v>
      </c>
      <c r="AM106" s="21">
        <f t="shared" si="46"/>
        <v>73</v>
      </c>
      <c r="AN106" s="21">
        <f t="shared" si="47"/>
        <v>232</v>
      </c>
      <c r="AO106" s="21">
        <f t="shared" si="48"/>
        <v>357</v>
      </c>
      <c r="AP106" s="21">
        <f t="shared" si="49"/>
        <v>19</v>
      </c>
      <c r="AQ106" s="24">
        <f t="shared" si="33"/>
        <v>0.61538461538461542</v>
      </c>
      <c r="AR106" s="24">
        <f t="shared" si="34"/>
        <v>-1</v>
      </c>
      <c r="AS106" s="24">
        <f t="shared" si="35"/>
        <v>0</v>
      </c>
      <c r="AT106" s="24">
        <f t="shared" si="36"/>
        <v>1</v>
      </c>
      <c r="AU106" s="9">
        <v>17</v>
      </c>
      <c r="AV106" s="9">
        <v>13</v>
      </c>
      <c r="AW106" s="9">
        <v>150</v>
      </c>
      <c r="AX106" s="9">
        <v>30</v>
      </c>
      <c r="AY106" s="9">
        <v>60</v>
      </c>
      <c r="AZ106" s="9">
        <v>30</v>
      </c>
      <c r="BA106" s="9">
        <v>45</v>
      </c>
      <c r="BB106" s="9">
        <v>45</v>
      </c>
      <c r="BC106" s="13">
        <v>82.848660331000005</v>
      </c>
      <c r="BD106" s="9">
        <v>9.8470925900000008</v>
      </c>
      <c r="BE106" s="9">
        <v>-24.893109809999999</v>
      </c>
      <c r="BF106" s="9">
        <v>2.0624830852999998</v>
      </c>
      <c r="BG106" s="9">
        <v>-42.54191849</v>
      </c>
      <c r="BH106" s="9">
        <v>-5.9810071469999997</v>
      </c>
      <c r="BI106" s="9">
        <v>3.2890939418</v>
      </c>
      <c r="BJ106" s="9">
        <v>-5.9645835000000001E-2</v>
      </c>
      <c r="BK106" s="9">
        <v>-3.6189820880000001</v>
      </c>
      <c r="BL106" s="9">
        <v>16.889645830999999</v>
      </c>
      <c r="BM106" s="9">
        <v>-7.7539374990000001</v>
      </c>
      <c r="BN106" s="9">
        <v>-7.5746782230000003</v>
      </c>
      <c r="BO106" s="9">
        <v>3.0292081080000002</v>
      </c>
      <c r="BP106" s="9">
        <v>0.23637475799999999</v>
      </c>
      <c r="BQ106" s="9">
        <v>16.876541422999999</v>
      </c>
      <c r="BR106" s="13">
        <v>208.43403287000001</v>
      </c>
      <c r="BS106" s="9">
        <v>30.961425935000001</v>
      </c>
      <c r="BT106" s="9">
        <v>-57.697165130000002</v>
      </c>
      <c r="BU106" s="9">
        <v>6.0939372790000004</v>
      </c>
      <c r="BV106" s="9">
        <v>-93.133010709999994</v>
      </c>
      <c r="BW106" s="9">
        <v>-16.711410489999999</v>
      </c>
      <c r="BX106" s="9">
        <v>9.1006634914000006</v>
      </c>
      <c r="BY106" s="9">
        <v>-0.34900000199999998</v>
      </c>
      <c r="BZ106" s="9">
        <v>-13.478376559999999</v>
      </c>
      <c r="CA106" s="9">
        <v>33.788249997999998</v>
      </c>
      <c r="CB106" s="9">
        <v>-18.142166660000001</v>
      </c>
      <c r="CC106" s="9">
        <v>-20.366259800000002</v>
      </c>
      <c r="CD106" s="9">
        <v>10.175744796</v>
      </c>
      <c r="CE106" s="9">
        <v>-1.9590885039999999</v>
      </c>
      <c r="CF106" s="9">
        <v>35.384744845999997</v>
      </c>
      <c r="CG106" s="13">
        <v>368.04124037000003</v>
      </c>
      <c r="CH106" s="9">
        <v>82.723611133000006</v>
      </c>
      <c r="CI106" s="9">
        <v>-106.52659939999999</v>
      </c>
      <c r="CJ106" s="9">
        <v>17.959243762</v>
      </c>
      <c r="CK106" s="9">
        <v>-189.71599670000001</v>
      </c>
      <c r="CL106" s="9">
        <v>-30.697729930000001</v>
      </c>
      <c r="CM106" s="9">
        <v>21.624592331999999</v>
      </c>
      <c r="CN106" s="9">
        <v>-8.8621875190000008</v>
      </c>
      <c r="CO106" s="9">
        <v>-48.861389950000003</v>
      </c>
      <c r="CP106" s="9">
        <v>60.522979180999997</v>
      </c>
      <c r="CQ106" s="9">
        <v>-41.84106251</v>
      </c>
      <c r="CR106" s="9">
        <v>-38.302843969999998</v>
      </c>
      <c r="CS106" s="9">
        <v>27.128274974</v>
      </c>
      <c r="CT106" s="9">
        <v>-5.021058376</v>
      </c>
      <c r="CU106" s="9">
        <v>79.432774973999997</v>
      </c>
      <c r="CV106" s="13">
        <v>14.305937127</v>
      </c>
      <c r="CW106" s="9">
        <v>-3.8233221660000001</v>
      </c>
      <c r="CX106" s="9">
        <v>6.3481208564999996</v>
      </c>
      <c r="CY106" s="9">
        <v>1.2594098713999999</v>
      </c>
      <c r="CZ106" s="9">
        <v>12.849533836000001</v>
      </c>
      <c r="DA106" s="9">
        <v>-1.096792416</v>
      </c>
      <c r="DB106" s="9">
        <v>2.9361681000000001E-2</v>
      </c>
      <c r="DC106" s="9">
        <v>-0.24463806299999999</v>
      </c>
      <c r="DD106" s="9">
        <v>-3.090121511</v>
      </c>
      <c r="DE106" s="9">
        <v>2.2643513539</v>
      </c>
      <c r="DF106" s="9">
        <v>2.3896116456000001</v>
      </c>
      <c r="DG106" s="9">
        <v>3.302282473</v>
      </c>
      <c r="DH106" s="9">
        <v>0.32077736600000001</v>
      </c>
      <c r="DI106" s="9">
        <v>-0.35791763399999998</v>
      </c>
      <c r="DJ106" s="9">
        <v>2.4260085309999999</v>
      </c>
    </row>
    <row r="107" spans="1:114" x14ac:dyDescent="0.15">
      <c r="A107" s="9" t="e">
        <f t="array" ref="A107">SMALL(IF($AB$1:$AB$900=$D$7,ROW($AB$1:$AB$900)),ROW(88:88))</f>
        <v>#NUM!</v>
      </c>
      <c r="B107" s="9" t="str">
        <f t="array" ref="B107">IF(ISERROR(INDEX($S$2:$S$900,A107-1)),"",INDEX($S$2:$S$900,A107-1))</f>
        <v/>
      </c>
      <c r="C107" s="9" t="str">
        <f t="array" ref="C107">IF(ISERROR(INDEX($U$2:$U$900,A107-1)),"",INDEX($U$2:$U$900,A107-1))</f>
        <v/>
      </c>
      <c r="D107" s="9" t="str">
        <f t="array" ref="D107">IF(ISERROR(INDEX($V$2:$V$900,A107-1)),"",INDEX($V$2:$V$900,A107-1))</f>
        <v/>
      </c>
      <c r="E107" s="9" t="str">
        <f t="array" ref="E107">IF(ISERROR(INDEX($Z$2:$Z$900,A107-1)),"",INDEX($Z$2:$Z$900,A107-1))</f>
        <v/>
      </c>
      <c r="F107" s="9" t="str">
        <f t="array" ref="F107">IF(ISERROR(INDEX($Y$2:$Y$900,A107-1)),"",INDEX($Y$2:$Y$900,A107-1))</f>
        <v/>
      </c>
      <c r="G107" s="9" t="str">
        <f t="array" ref="G107">IF(ISERROR(INDEX($AI$2:$AI$900,A107-1)),"",INDEX($AI$2:$AI$900,A107-1))</f>
        <v/>
      </c>
      <c r="H107" s="9" t="str">
        <f t="array" ref="H107">IF(ISERROR(INDEX($AJ$2:$AJ$900,A107-1)),"",INDEX($AJ$2:$AJ$900,A107-1))</f>
        <v/>
      </c>
      <c r="I107" s="9" t="str">
        <f t="array" ref="I107">IF(ISERROR(INDEX($AK$2:$AK$900,A107-1)),"",INDEX($AK$2:$AK$900,A107-1))</f>
        <v/>
      </c>
      <c r="J107" s="9" t="str">
        <f t="array" ref="J107">IF(ISERROR(INDEX($AL$2:$AL$900,A107-1)),"",INDEX($AL$2:$AL$900,A107-1))</f>
        <v/>
      </c>
      <c r="K107" s="9" t="str">
        <f t="array" ref="K107">IF(ISERROR(INDEX($AE$2:$AE$900,A107-1)),"",INDEX($AE$2:$AE$900,A107-1))</f>
        <v/>
      </c>
      <c r="L107" s="9" t="str">
        <f t="shared" si="50"/>
        <v xml:space="preserve"> </v>
      </c>
      <c r="Q107" s="9"/>
      <c r="R107" s="9"/>
      <c r="S107" s="9" t="s">
        <v>34</v>
      </c>
      <c r="T107" s="9" t="s">
        <v>92</v>
      </c>
      <c r="U107" s="9">
        <v>30</v>
      </c>
      <c r="V107" s="2">
        <v>0</v>
      </c>
      <c r="W107" s="9">
        <v>0.45290000000000002</v>
      </c>
      <c r="X107" s="9">
        <v>0.51598999999999995</v>
      </c>
      <c r="Y107" s="9">
        <f t="shared" si="38"/>
        <v>3.7455067525253742</v>
      </c>
      <c r="Z107" s="9">
        <f t="shared" si="39"/>
        <v>14</v>
      </c>
      <c r="AA107" s="8">
        <f t="shared" si="40"/>
        <v>60</v>
      </c>
      <c r="AB107" s="8" t="b">
        <f t="shared" si="37"/>
        <v>0</v>
      </c>
      <c r="AC107" s="25" t="str">
        <f t="shared" si="28"/>
        <v>NO</v>
      </c>
      <c r="AD107" s="21" t="str">
        <f t="shared" si="41"/>
        <v>NO</v>
      </c>
      <c r="AE107" s="8" t="str">
        <f t="shared" si="42"/>
        <v>VERY COARSE</v>
      </c>
      <c r="AF107" s="8">
        <f t="shared" si="43"/>
        <v>5</v>
      </c>
      <c r="AG107" s="8">
        <f t="shared" si="44"/>
        <v>5</v>
      </c>
      <c r="AH107" s="8">
        <f t="shared" si="45"/>
        <v>5</v>
      </c>
      <c r="AI107" s="25">
        <f t="shared" si="29"/>
        <v>199</v>
      </c>
      <c r="AJ107" s="25">
        <f t="shared" si="30"/>
        <v>446</v>
      </c>
      <c r="AK107" s="25">
        <f t="shared" si="31"/>
        <v>956</v>
      </c>
      <c r="AL107" s="25">
        <f t="shared" si="32"/>
        <v>3.8000000000000003</v>
      </c>
      <c r="AM107" s="21">
        <f t="shared" si="46"/>
        <v>199</v>
      </c>
      <c r="AN107" s="21">
        <f t="shared" si="47"/>
        <v>446</v>
      </c>
      <c r="AO107" s="21">
        <f t="shared" si="48"/>
        <v>956</v>
      </c>
      <c r="AP107" s="21">
        <f t="shared" si="49"/>
        <v>3.8000000000000003</v>
      </c>
      <c r="AQ107" s="24">
        <f t="shared" si="33"/>
        <v>1</v>
      </c>
      <c r="AR107" s="24">
        <f t="shared" si="34"/>
        <v>-1</v>
      </c>
      <c r="AS107" s="24">
        <f t="shared" si="35"/>
        <v>0</v>
      </c>
      <c r="AT107" s="24">
        <f t="shared" si="36"/>
        <v>-1</v>
      </c>
      <c r="AU107" s="9">
        <v>17</v>
      </c>
      <c r="AV107" s="9">
        <v>13</v>
      </c>
      <c r="AW107" s="9">
        <v>150</v>
      </c>
      <c r="AX107" s="9">
        <v>30</v>
      </c>
      <c r="AY107" s="9">
        <v>60</v>
      </c>
      <c r="AZ107" s="9">
        <v>30</v>
      </c>
      <c r="BA107" s="9">
        <v>45</v>
      </c>
      <c r="BB107" s="9">
        <v>45</v>
      </c>
      <c r="BC107" s="13">
        <v>82.848660331000005</v>
      </c>
      <c r="BD107" s="9">
        <v>9.8470925900000008</v>
      </c>
      <c r="BE107" s="9">
        <v>-24.893109809999999</v>
      </c>
      <c r="BF107" s="9">
        <v>2.0624830852999998</v>
      </c>
      <c r="BG107" s="9">
        <v>-42.54191849</v>
      </c>
      <c r="BH107" s="9">
        <v>-5.9810071469999997</v>
      </c>
      <c r="BI107" s="9">
        <v>3.2890939418</v>
      </c>
      <c r="BJ107" s="9">
        <v>-5.9645835000000001E-2</v>
      </c>
      <c r="BK107" s="9">
        <v>-3.6189820880000001</v>
      </c>
      <c r="BL107" s="9">
        <v>16.889645830999999</v>
      </c>
      <c r="BM107" s="9">
        <v>-7.7539374990000001</v>
      </c>
      <c r="BN107" s="9">
        <v>-7.5746782230000003</v>
      </c>
      <c r="BO107" s="9">
        <v>3.0292081080000002</v>
      </c>
      <c r="BP107" s="9">
        <v>0.23637475799999999</v>
      </c>
      <c r="BQ107" s="9">
        <v>16.876541422999999</v>
      </c>
      <c r="BR107" s="13">
        <v>208.43403287000001</v>
      </c>
      <c r="BS107" s="9">
        <v>30.961425935000001</v>
      </c>
      <c r="BT107" s="9">
        <v>-57.697165130000002</v>
      </c>
      <c r="BU107" s="9">
        <v>6.0939372790000004</v>
      </c>
      <c r="BV107" s="9">
        <v>-93.133010709999994</v>
      </c>
      <c r="BW107" s="9">
        <v>-16.711410489999999</v>
      </c>
      <c r="BX107" s="9">
        <v>9.1006634914000006</v>
      </c>
      <c r="BY107" s="9">
        <v>-0.34900000199999998</v>
      </c>
      <c r="BZ107" s="9">
        <v>-13.478376559999999</v>
      </c>
      <c r="CA107" s="9">
        <v>33.788249997999998</v>
      </c>
      <c r="CB107" s="9">
        <v>-18.142166660000001</v>
      </c>
      <c r="CC107" s="9">
        <v>-20.366259800000002</v>
      </c>
      <c r="CD107" s="9">
        <v>10.175744796</v>
      </c>
      <c r="CE107" s="9">
        <v>-1.9590885039999999</v>
      </c>
      <c r="CF107" s="9">
        <v>35.384744845999997</v>
      </c>
      <c r="CG107" s="13">
        <v>368.04124037000003</v>
      </c>
      <c r="CH107" s="9">
        <v>82.723611133000006</v>
      </c>
      <c r="CI107" s="9">
        <v>-106.52659939999999</v>
      </c>
      <c r="CJ107" s="9">
        <v>17.959243762</v>
      </c>
      <c r="CK107" s="9">
        <v>-189.71599670000001</v>
      </c>
      <c r="CL107" s="9">
        <v>-30.697729930000001</v>
      </c>
      <c r="CM107" s="9">
        <v>21.624592331999999</v>
      </c>
      <c r="CN107" s="9">
        <v>-8.8621875190000008</v>
      </c>
      <c r="CO107" s="9">
        <v>-48.861389950000003</v>
      </c>
      <c r="CP107" s="9">
        <v>60.522979180999997</v>
      </c>
      <c r="CQ107" s="9">
        <v>-41.84106251</v>
      </c>
      <c r="CR107" s="9">
        <v>-38.302843969999998</v>
      </c>
      <c r="CS107" s="9">
        <v>27.128274974</v>
      </c>
      <c r="CT107" s="9">
        <v>-5.021058376</v>
      </c>
      <c r="CU107" s="9">
        <v>79.432774973999997</v>
      </c>
      <c r="CV107" s="13">
        <v>14.305937127</v>
      </c>
      <c r="CW107" s="9">
        <v>-3.8233221660000001</v>
      </c>
      <c r="CX107" s="9">
        <v>6.3481208564999996</v>
      </c>
      <c r="CY107" s="9">
        <v>1.2594098713999999</v>
      </c>
      <c r="CZ107" s="9">
        <v>12.849533836000001</v>
      </c>
      <c r="DA107" s="9">
        <v>-1.096792416</v>
      </c>
      <c r="DB107" s="9">
        <v>2.9361681000000001E-2</v>
      </c>
      <c r="DC107" s="9">
        <v>-0.24463806299999999</v>
      </c>
      <c r="DD107" s="9">
        <v>-3.090121511</v>
      </c>
      <c r="DE107" s="9">
        <v>2.2643513539</v>
      </c>
      <c r="DF107" s="9">
        <v>2.3896116456000001</v>
      </c>
      <c r="DG107" s="9">
        <v>3.302282473</v>
      </c>
      <c r="DH107" s="9">
        <v>0.32077736600000001</v>
      </c>
      <c r="DI107" s="9">
        <v>-0.35791763399999998</v>
      </c>
      <c r="DJ107" s="9">
        <v>2.4260085309999999</v>
      </c>
    </row>
    <row r="108" spans="1:114" x14ac:dyDescent="0.15">
      <c r="A108" s="9" t="e">
        <f t="array" ref="A108">SMALL(IF($AB$1:$AB$900=$D$7,ROW($AB$1:$AB$900)),ROW(89:89))</f>
        <v>#NUM!</v>
      </c>
      <c r="B108" s="9" t="str">
        <f t="array" ref="B108">IF(ISERROR(INDEX($S$2:$S$900,A108-1)),"",INDEX($S$2:$S$900,A108-1))</f>
        <v/>
      </c>
      <c r="C108" s="9" t="str">
        <f t="array" ref="C108">IF(ISERROR(INDEX($U$2:$U$900,A108-1)),"",INDEX($U$2:$U$900,A108-1))</f>
        <v/>
      </c>
      <c r="D108" s="9" t="str">
        <f t="array" ref="D108">IF(ISERROR(INDEX($V$2:$V$900,A108-1)),"",INDEX($V$2:$V$900,A108-1))</f>
        <v/>
      </c>
      <c r="E108" s="9" t="str">
        <f t="array" ref="E108">IF(ISERROR(INDEX($Z$2:$Z$900,A108-1)),"",INDEX($Z$2:$Z$900,A108-1))</f>
        <v/>
      </c>
      <c r="F108" s="9" t="str">
        <f t="array" ref="F108">IF(ISERROR(INDEX($Y$2:$Y$900,A108-1)),"",INDEX($Y$2:$Y$900,A108-1))</f>
        <v/>
      </c>
      <c r="G108" s="9" t="str">
        <f t="array" ref="G108">IF(ISERROR(INDEX($AI$2:$AI$900,A108-1)),"",INDEX($AI$2:$AI$900,A108-1))</f>
        <v/>
      </c>
      <c r="H108" s="9" t="str">
        <f t="array" ref="H108">IF(ISERROR(INDEX($AJ$2:$AJ$900,A108-1)),"",INDEX($AJ$2:$AJ$900,A108-1))</f>
        <v/>
      </c>
      <c r="I108" s="9" t="str">
        <f t="array" ref="I108">IF(ISERROR(INDEX($AK$2:$AK$900,A108-1)),"",INDEX($AK$2:$AK$900,A108-1))</f>
        <v/>
      </c>
      <c r="J108" s="9" t="str">
        <f t="array" ref="J108">IF(ISERROR(INDEX($AL$2:$AL$900,A108-1)),"",INDEX($AL$2:$AL$900,A108-1))</f>
        <v/>
      </c>
      <c r="K108" s="9" t="str">
        <f t="array" ref="K108">IF(ISERROR(INDEX($AE$2:$AE$900,A108-1)),"",INDEX($AE$2:$AE$900,A108-1))</f>
        <v/>
      </c>
      <c r="L108" s="9" t="str">
        <f t="shared" si="50"/>
        <v xml:space="preserve"> </v>
      </c>
      <c r="Q108" s="9"/>
      <c r="R108" s="9"/>
      <c r="S108" s="9" t="s">
        <v>34</v>
      </c>
      <c r="T108" s="9" t="s">
        <v>92</v>
      </c>
      <c r="U108" s="9">
        <v>30</v>
      </c>
      <c r="V108" s="2">
        <v>15</v>
      </c>
      <c r="W108" s="9">
        <v>0.45290000000000002</v>
      </c>
      <c r="X108" s="9">
        <v>0.51598999999999995</v>
      </c>
      <c r="Y108" s="9">
        <f t="shared" si="38"/>
        <v>3.7455067525253742</v>
      </c>
      <c r="Z108" s="9">
        <f t="shared" si="39"/>
        <v>14</v>
      </c>
      <c r="AA108" s="8">
        <f t="shared" si="40"/>
        <v>60</v>
      </c>
      <c r="AB108" s="8" t="b">
        <f t="shared" si="37"/>
        <v>0</v>
      </c>
      <c r="AC108" s="25" t="str">
        <f t="shared" si="28"/>
        <v>YES</v>
      </c>
      <c r="AD108" s="21" t="str">
        <f t="shared" si="41"/>
        <v>NO</v>
      </c>
      <c r="AE108" s="8" t="str">
        <f t="shared" si="42"/>
        <v>COARSE</v>
      </c>
      <c r="AF108" s="8">
        <f t="shared" si="43"/>
        <v>4</v>
      </c>
      <c r="AG108" s="8">
        <f t="shared" si="44"/>
        <v>4</v>
      </c>
      <c r="AH108" s="8">
        <f t="shared" si="45"/>
        <v>4</v>
      </c>
      <c r="AI108" s="25">
        <f t="shared" si="29"/>
        <v>169</v>
      </c>
      <c r="AJ108" s="25">
        <f t="shared" si="30"/>
        <v>391</v>
      </c>
      <c r="AK108" s="25">
        <f t="shared" si="31"/>
        <v>812</v>
      </c>
      <c r="AL108" s="25">
        <f t="shared" si="32"/>
        <v>5</v>
      </c>
      <c r="AM108" s="21">
        <f t="shared" si="46"/>
        <v>169</v>
      </c>
      <c r="AN108" s="21">
        <f t="shared" si="47"/>
        <v>391</v>
      </c>
      <c r="AO108" s="21">
        <f t="shared" si="48"/>
        <v>812</v>
      </c>
      <c r="AP108" s="21">
        <f t="shared" si="49"/>
        <v>5</v>
      </c>
      <c r="AQ108" s="24">
        <f t="shared" si="33"/>
        <v>1</v>
      </c>
      <c r="AR108" s="24">
        <f t="shared" si="34"/>
        <v>-1</v>
      </c>
      <c r="AS108" s="24">
        <f t="shared" si="35"/>
        <v>0</v>
      </c>
      <c r="AT108" s="24">
        <f t="shared" si="36"/>
        <v>-0.66666666666666663</v>
      </c>
      <c r="AU108" s="9">
        <v>17</v>
      </c>
      <c r="AV108" s="9">
        <v>13</v>
      </c>
      <c r="AW108" s="9">
        <v>150</v>
      </c>
      <c r="AX108" s="9">
        <v>30</v>
      </c>
      <c r="AY108" s="9">
        <v>60</v>
      </c>
      <c r="AZ108" s="9">
        <v>30</v>
      </c>
      <c r="BA108" s="9">
        <v>45</v>
      </c>
      <c r="BB108" s="9">
        <v>45</v>
      </c>
      <c r="BC108" s="13">
        <v>82.848660331000005</v>
      </c>
      <c r="BD108" s="9">
        <v>9.8470925900000008</v>
      </c>
      <c r="BE108" s="9">
        <v>-24.893109809999999</v>
      </c>
      <c r="BF108" s="9">
        <v>2.0624830852999998</v>
      </c>
      <c r="BG108" s="9">
        <v>-42.54191849</v>
      </c>
      <c r="BH108" s="9">
        <v>-5.9810071469999997</v>
      </c>
      <c r="BI108" s="9">
        <v>3.2890939418</v>
      </c>
      <c r="BJ108" s="9">
        <v>-5.9645835000000001E-2</v>
      </c>
      <c r="BK108" s="9">
        <v>-3.6189820880000001</v>
      </c>
      <c r="BL108" s="9">
        <v>16.889645830999999</v>
      </c>
      <c r="BM108" s="9">
        <v>-7.7539374990000001</v>
      </c>
      <c r="BN108" s="9">
        <v>-7.5746782230000003</v>
      </c>
      <c r="BO108" s="9">
        <v>3.0292081080000002</v>
      </c>
      <c r="BP108" s="9">
        <v>0.23637475799999999</v>
      </c>
      <c r="BQ108" s="9">
        <v>16.876541422999999</v>
      </c>
      <c r="BR108" s="13">
        <v>208.43403287000001</v>
      </c>
      <c r="BS108" s="9">
        <v>30.961425935000001</v>
      </c>
      <c r="BT108" s="9">
        <v>-57.697165130000002</v>
      </c>
      <c r="BU108" s="9">
        <v>6.0939372790000004</v>
      </c>
      <c r="BV108" s="9">
        <v>-93.133010709999994</v>
      </c>
      <c r="BW108" s="9">
        <v>-16.711410489999999</v>
      </c>
      <c r="BX108" s="9">
        <v>9.1006634914000006</v>
      </c>
      <c r="BY108" s="9">
        <v>-0.34900000199999998</v>
      </c>
      <c r="BZ108" s="9">
        <v>-13.478376559999999</v>
      </c>
      <c r="CA108" s="9">
        <v>33.788249997999998</v>
      </c>
      <c r="CB108" s="9">
        <v>-18.142166660000001</v>
      </c>
      <c r="CC108" s="9">
        <v>-20.366259800000002</v>
      </c>
      <c r="CD108" s="9">
        <v>10.175744796</v>
      </c>
      <c r="CE108" s="9">
        <v>-1.9590885039999999</v>
      </c>
      <c r="CF108" s="9">
        <v>35.384744845999997</v>
      </c>
      <c r="CG108" s="13">
        <v>368.04124037000003</v>
      </c>
      <c r="CH108" s="9">
        <v>82.723611133000006</v>
      </c>
      <c r="CI108" s="9">
        <v>-106.52659939999999</v>
      </c>
      <c r="CJ108" s="9">
        <v>17.959243762</v>
      </c>
      <c r="CK108" s="9">
        <v>-189.71599670000001</v>
      </c>
      <c r="CL108" s="9">
        <v>-30.697729930000001</v>
      </c>
      <c r="CM108" s="9">
        <v>21.624592331999999</v>
      </c>
      <c r="CN108" s="9">
        <v>-8.8621875190000008</v>
      </c>
      <c r="CO108" s="9">
        <v>-48.861389950000003</v>
      </c>
      <c r="CP108" s="9">
        <v>60.522979180999997</v>
      </c>
      <c r="CQ108" s="9">
        <v>-41.84106251</v>
      </c>
      <c r="CR108" s="9">
        <v>-38.302843969999998</v>
      </c>
      <c r="CS108" s="9">
        <v>27.128274974</v>
      </c>
      <c r="CT108" s="9">
        <v>-5.021058376</v>
      </c>
      <c r="CU108" s="9">
        <v>79.432774973999997</v>
      </c>
      <c r="CV108" s="13">
        <v>14.305937127</v>
      </c>
      <c r="CW108" s="9">
        <v>-3.8233221660000001</v>
      </c>
      <c r="CX108" s="9">
        <v>6.3481208564999996</v>
      </c>
      <c r="CY108" s="9">
        <v>1.2594098713999999</v>
      </c>
      <c r="CZ108" s="9">
        <v>12.849533836000001</v>
      </c>
      <c r="DA108" s="9">
        <v>-1.096792416</v>
      </c>
      <c r="DB108" s="9">
        <v>2.9361681000000001E-2</v>
      </c>
      <c r="DC108" s="9">
        <v>-0.24463806299999999</v>
      </c>
      <c r="DD108" s="9">
        <v>-3.090121511</v>
      </c>
      <c r="DE108" s="9">
        <v>2.2643513539</v>
      </c>
      <c r="DF108" s="9">
        <v>2.3896116456000001</v>
      </c>
      <c r="DG108" s="9">
        <v>3.302282473</v>
      </c>
      <c r="DH108" s="9">
        <v>0.32077736600000001</v>
      </c>
      <c r="DI108" s="9">
        <v>-0.35791763399999998</v>
      </c>
      <c r="DJ108" s="9">
        <v>2.4260085309999999</v>
      </c>
    </row>
    <row r="109" spans="1:114" x14ac:dyDescent="0.15">
      <c r="A109" s="9" t="e">
        <f t="array" ref="A109">SMALL(IF($AB$1:$AB$900=$D$7,ROW($AB$1:$AB$900)),ROW(90:90))</f>
        <v>#NUM!</v>
      </c>
      <c r="B109" s="9" t="str">
        <f t="array" ref="B109">IF(ISERROR(INDEX($S$2:$S$900,A109-1)),"",INDEX($S$2:$S$900,A109-1))</f>
        <v/>
      </c>
      <c r="C109" s="9" t="str">
        <f t="array" ref="C109">IF(ISERROR(INDEX($U$2:$U$900,A109-1)),"",INDEX($U$2:$U$900,A109-1))</f>
        <v/>
      </c>
      <c r="D109" s="9" t="str">
        <f t="array" ref="D109">IF(ISERROR(INDEX($V$2:$V$900,A109-1)),"",INDEX($V$2:$V$900,A109-1))</f>
        <v/>
      </c>
      <c r="E109" s="9" t="str">
        <f t="array" ref="E109">IF(ISERROR(INDEX($Z$2:$Z$900,A109-1)),"",INDEX($Z$2:$Z$900,A109-1))</f>
        <v/>
      </c>
      <c r="F109" s="9" t="str">
        <f t="array" ref="F109">IF(ISERROR(INDEX($Y$2:$Y$900,A109-1)),"",INDEX($Y$2:$Y$900,A109-1))</f>
        <v/>
      </c>
      <c r="G109" s="9" t="str">
        <f t="array" ref="G109">IF(ISERROR(INDEX($AI$2:$AI$900,A109-1)),"",INDEX($AI$2:$AI$900,A109-1))</f>
        <v/>
      </c>
      <c r="H109" s="9" t="str">
        <f t="array" ref="H109">IF(ISERROR(INDEX($AJ$2:$AJ$900,A109-1)),"",INDEX($AJ$2:$AJ$900,A109-1))</f>
        <v/>
      </c>
      <c r="I109" s="9" t="str">
        <f t="array" ref="I109">IF(ISERROR(INDEX($AK$2:$AK$900,A109-1)),"",INDEX($AK$2:$AK$900,A109-1))</f>
        <v/>
      </c>
      <c r="J109" s="9" t="str">
        <f t="array" ref="J109">IF(ISERROR(INDEX($AL$2:$AL$900,A109-1)),"",INDEX($AL$2:$AL$900,A109-1))</f>
        <v/>
      </c>
      <c r="K109" s="9" t="str">
        <f t="array" ref="K109">IF(ISERROR(INDEX($AE$2:$AE$900,A109-1)),"",INDEX($AE$2:$AE$900,A109-1))</f>
        <v/>
      </c>
      <c r="L109" s="9" t="str">
        <f t="shared" si="50"/>
        <v xml:space="preserve"> </v>
      </c>
      <c r="Q109" s="9"/>
      <c r="R109" s="9"/>
      <c r="S109" s="9" t="s">
        <v>34</v>
      </c>
      <c r="T109" s="9" t="s">
        <v>92</v>
      </c>
      <c r="U109" s="9">
        <v>30</v>
      </c>
      <c r="V109" s="2">
        <v>30</v>
      </c>
      <c r="W109" s="9">
        <v>0.45290000000000002</v>
      </c>
      <c r="X109" s="9">
        <v>0.51598999999999995</v>
      </c>
      <c r="Y109" s="9">
        <f t="shared" si="38"/>
        <v>3.7455067525253742</v>
      </c>
      <c r="Z109" s="9">
        <f t="shared" si="39"/>
        <v>14</v>
      </c>
      <c r="AA109" s="8">
        <f t="shared" si="40"/>
        <v>60</v>
      </c>
      <c r="AB109" s="8" t="b">
        <f t="shared" si="37"/>
        <v>0</v>
      </c>
      <c r="AC109" s="25" t="str">
        <f t="shared" si="28"/>
        <v>NO</v>
      </c>
      <c r="AD109" s="21" t="str">
        <f t="shared" si="41"/>
        <v>NO</v>
      </c>
      <c r="AE109" s="8" t="str">
        <f t="shared" si="42"/>
        <v>MEDIUM</v>
      </c>
      <c r="AF109" s="8">
        <f t="shared" si="43"/>
        <v>3</v>
      </c>
      <c r="AG109" s="8">
        <f t="shared" si="44"/>
        <v>3</v>
      </c>
      <c r="AH109" s="8">
        <f t="shared" si="45"/>
        <v>3</v>
      </c>
      <c r="AI109" s="25">
        <f t="shared" si="29"/>
        <v>142</v>
      </c>
      <c r="AJ109" s="25">
        <f t="shared" si="30"/>
        <v>344</v>
      </c>
      <c r="AK109" s="25">
        <f t="shared" si="31"/>
        <v>686</v>
      </c>
      <c r="AL109" s="25">
        <f t="shared" si="32"/>
        <v>6.6999999999999993</v>
      </c>
      <c r="AM109" s="21">
        <f t="shared" si="46"/>
        <v>142</v>
      </c>
      <c r="AN109" s="21">
        <f t="shared" si="47"/>
        <v>344</v>
      </c>
      <c r="AO109" s="21">
        <f t="shared" si="48"/>
        <v>686</v>
      </c>
      <c r="AP109" s="21">
        <f t="shared" si="49"/>
        <v>6.6999999999999993</v>
      </c>
      <c r="AQ109" s="24">
        <f t="shared" si="33"/>
        <v>1</v>
      </c>
      <c r="AR109" s="24">
        <f t="shared" si="34"/>
        <v>-1</v>
      </c>
      <c r="AS109" s="24">
        <f t="shared" si="35"/>
        <v>0</v>
      </c>
      <c r="AT109" s="24">
        <f t="shared" si="36"/>
        <v>-0.33333333333333331</v>
      </c>
      <c r="AU109" s="9">
        <v>17</v>
      </c>
      <c r="AV109" s="9">
        <v>13</v>
      </c>
      <c r="AW109" s="9">
        <v>150</v>
      </c>
      <c r="AX109" s="9">
        <v>30</v>
      </c>
      <c r="AY109" s="9">
        <v>60</v>
      </c>
      <c r="AZ109" s="9">
        <v>30</v>
      </c>
      <c r="BA109" s="9">
        <v>45</v>
      </c>
      <c r="BB109" s="9">
        <v>45</v>
      </c>
      <c r="BC109" s="13">
        <v>82.848660331000005</v>
      </c>
      <c r="BD109" s="9">
        <v>9.8470925900000008</v>
      </c>
      <c r="BE109" s="9">
        <v>-24.893109809999999</v>
      </c>
      <c r="BF109" s="9">
        <v>2.0624830852999998</v>
      </c>
      <c r="BG109" s="9">
        <v>-42.54191849</v>
      </c>
      <c r="BH109" s="9">
        <v>-5.9810071469999997</v>
      </c>
      <c r="BI109" s="9">
        <v>3.2890939418</v>
      </c>
      <c r="BJ109" s="9">
        <v>-5.9645835000000001E-2</v>
      </c>
      <c r="BK109" s="9">
        <v>-3.6189820880000001</v>
      </c>
      <c r="BL109" s="9">
        <v>16.889645830999999</v>
      </c>
      <c r="BM109" s="9">
        <v>-7.7539374990000001</v>
      </c>
      <c r="BN109" s="9">
        <v>-7.5746782230000003</v>
      </c>
      <c r="BO109" s="9">
        <v>3.0292081080000002</v>
      </c>
      <c r="BP109" s="9">
        <v>0.23637475799999999</v>
      </c>
      <c r="BQ109" s="9">
        <v>16.876541422999999</v>
      </c>
      <c r="BR109" s="13">
        <v>208.43403287000001</v>
      </c>
      <c r="BS109" s="9">
        <v>30.961425935000001</v>
      </c>
      <c r="BT109" s="9">
        <v>-57.697165130000002</v>
      </c>
      <c r="BU109" s="9">
        <v>6.0939372790000004</v>
      </c>
      <c r="BV109" s="9">
        <v>-93.133010709999994</v>
      </c>
      <c r="BW109" s="9">
        <v>-16.711410489999999</v>
      </c>
      <c r="BX109" s="9">
        <v>9.1006634914000006</v>
      </c>
      <c r="BY109" s="9">
        <v>-0.34900000199999998</v>
      </c>
      <c r="BZ109" s="9">
        <v>-13.478376559999999</v>
      </c>
      <c r="CA109" s="9">
        <v>33.788249997999998</v>
      </c>
      <c r="CB109" s="9">
        <v>-18.142166660000001</v>
      </c>
      <c r="CC109" s="9">
        <v>-20.366259800000002</v>
      </c>
      <c r="CD109" s="9">
        <v>10.175744796</v>
      </c>
      <c r="CE109" s="9">
        <v>-1.9590885039999999</v>
      </c>
      <c r="CF109" s="9">
        <v>35.384744845999997</v>
      </c>
      <c r="CG109" s="13">
        <v>368.04124037000003</v>
      </c>
      <c r="CH109" s="9">
        <v>82.723611133000006</v>
      </c>
      <c r="CI109" s="9">
        <v>-106.52659939999999</v>
      </c>
      <c r="CJ109" s="9">
        <v>17.959243762</v>
      </c>
      <c r="CK109" s="9">
        <v>-189.71599670000001</v>
      </c>
      <c r="CL109" s="9">
        <v>-30.697729930000001</v>
      </c>
      <c r="CM109" s="9">
        <v>21.624592331999999</v>
      </c>
      <c r="CN109" s="9">
        <v>-8.8621875190000008</v>
      </c>
      <c r="CO109" s="9">
        <v>-48.861389950000003</v>
      </c>
      <c r="CP109" s="9">
        <v>60.522979180999997</v>
      </c>
      <c r="CQ109" s="9">
        <v>-41.84106251</v>
      </c>
      <c r="CR109" s="9">
        <v>-38.302843969999998</v>
      </c>
      <c r="CS109" s="9">
        <v>27.128274974</v>
      </c>
      <c r="CT109" s="9">
        <v>-5.021058376</v>
      </c>
      <c r="CU109" s="9">
        <v>79.432774973999997</v>
      </c>
      <c r="CV109" s="13">
        <v>14.305937127</v>
      </c>
      <c r="CW109" s="9">
        <v>-3.8233221660000001</v>
      </c>
      <c r="CX109" s="9">
        <v>6.3481208564999996</v>
      </c>
      <c r="CY109" s="9">
        <v>1.2594098713999999</v>
      </c>
      <c r="CZ109" s="9">
        <v>12.849533836000001</v>
      </c>
      <c r="DA109" s="9">
        <v>-1.096792416</v>
      </c>
      <c r="DB109" s="9">
        <v>2.9361681000000001E-2</v>
      </c>
      <c r="DC109" s="9">
        <v>-0.24463806299999999</v>
      </c>
      <c r="DD109" s="9">
        <v>-3.090121511</v>
      </c>
      <c r="DE109" s="9">
        <v>2.2643513539</v>
      </c>
      <c r="DF109" s="9">
        <v>2.3896116456000001</v>
      </c>
      <c r="DG109" s="9">
        <v>3.302282473</v>
      </c>
      <c r="DH109" s="9">
        <v>0.32077736600000001</v>
      </c>
      <c r="DI109" s="9">
        <v>-0.35791763399999998</v>
      </c>
      <c r="DJ109" s="9">
        <v>2.4260085309999999</v>
      </c>
    </row>
    <row r="110" spans="1:114" x14ac:dyDescent="0.15">
      <c r="A110" s="9" t="e">
        <f t="array" ref="A110">SMALL(IF($AB$1:$AB$900=$D$7,ROW($AB$1:$AB$900)),ROW(91:91))</f>
        <v>#NUM!</v>
      </c>
      <c r="B110" s="9" t="str">
        <f t="array" ref="B110">IF(ISERROR(INDEX($S$2:$S$900,A110-1)),"",INDEX($S$2:$S$900,A110-1))</f>
        <v/>
      </c>
      <c r="C110" s="9" t="str">
        <f t="array" ref="C110">IF(ISERROR(INDEX($U$2:$U$900,A110-1)),"",INDEX($U$2:$U$900,A110-1))</f>
        <v/>
      </c>
      <c r="D110" s="9" t="str">
        <f t="array" ref="D110">IF(ISERROR(INDEX($V$2:$V$900,A110-1)),"",INDEX($V$2:$V$900,A110-1))</f>
        <v/>
      </c>
      <c r="E110" s="9" t="str">
        <f t="array" ref="E110">IF(ISERROR(INDEX($Z$2:$Z$900,A110-1)),"",INDEX($Z$2:$Z$900,A110-1))</f>
        <v/>
      </c>
      <c r="F110" s="9" t="str">
        <f t="array" ref="F110">IF(ISERROR(INDEX($Y$2:$Y$900,A110-1)),"",INDEX($Y$2:$Y$900,A110-1))</f>
        <v/>
      </c>
      <c r="G110" s="9" t="str">
        <f t="array" ref="G110">IF(ISERROR(INDEX($AI$2:$AI$900,A110-1)),"",INDEX($AI$2:$AI$900,A110-1))</f>
        <v/>
      </c>
      <c r="H110" s="9" t="str">
        <f t="array" ref="H110">IF(ISERROR(INDEX($AJ$2:$AJ$900,A110-1)),"",INDEX($AJ$2:$AJ$900,A110-1))</f>
        <v/>
      </c>
      <c r="I110" s="9" t="str">
        <f t="array" ref="I110">IF(ISERROR(INDEX($AK$2:$AK$900,A110-1)),"",INDEX($AK$2:$AK$900,A110-1))</f>
        <v/>
      </c>
      <c r="J110" s="9" t="str">
        <f t="array" ref="J110">IF(ISERROR(INDEX($AL$2:$AL$900,A110-1)),"",INDEX($AL$2:$AL$900,A110-1))</f>
        <v/>
      </c>
      <c r="K110" s="9" t="str">
        <f t="array" ref="K110">IF(ISERROR(INDEX($AE$2:$AE$900,A110-1)),"",INDEX($AE$2:$AE$900,A110-1))</f>
        <v/>
      </c>
      <c r="L110" s="9" t="str">
        <f t="shared" si="50"/>
        <v xml:space="preserve"> </v>
      </c>
      <c r="Q110" s="9"/>
      <c r="R110" s="9"/>
      <c r="S110" s="9" t="s">
        <v>34</v>
      </c>
      <c r="T110" s="9" t="s">
        <v>92</v>
      </c>
      <c r="U110" s="9">
        <v>30</v>
      </c>
      <c r="V110" s="2">
        <v>45</v>
      </c>
      <c r="W110" s="9">
        <v>0.45290000000000002</v>
      </c>
      <c r="X110" s="9">
        <v>0.51598999999999995</v>
      </c>
      <c r="Y110" s="9">
        <f t="shared" si="38"/>
        <v>3.7455067525253742</v>
      </c>
      <c r="Z110" s="9">
        <f t="shared" si="39"/>
        <v>14</v>
      </c>
      <c r="AA110" s="8">
        <f t="shared" si="40"/>
        <v>60</v>
      </c>
      <c r="AB110" s="8" t="b">
        <f t="shared" si="37"/>
        <v>0</v>
      </c>
      <c r="AC110" s="25" t="str">
        <f t="shared" si="28"/>
        <v>NO</v>
      </c>
      <c r="AD110" s="21" t="str">
        <f t="shared" si="41"/>
        <v>NO</v>
      </c>
      <c r="AE110" s="8" t="str">
        <f t="shared" si="42"/>
        <v>MEDIUM</v>
      </c>
      <c r="AF110" s="8">
        <f t="shared" si="43"/>
        <v>3</v>
      </c>
      <c r="AG110" s="8">
        <f t="shared" si="44"/>
        <v>3</v>
      </c>
      <c r="AH110" s="8">
        <f t="shared" si="45"/>
        <v>3</v>
      </c>
      <c r="AI110" s="25">
        <f t="shared" si="29"/>
        <v>120</v>
      </c>
      <c r="AJ110" s="25">
        <f t="shared" si="30"/>
        <v>304</v>
      </c>
      <c r="AK110" s="25">
        <f t="shared" si="31"/>
        <v>577</v>
      </c>
      <c r="AL110" s="25">
        <f t="shared" si="32"/>
        <v>8.9</v>
      </c>
      <c r="AM110" s="21">
        <f t="shared" si="46"/>
        <v>120</v>
      </c>
      <c r="AN110" s="21">
        <f t="shared" si="47"/>
        <v>304</v>
      </c>
      <c r="AO110" s="21">
        <f t="shared" si="48"/>
        <v>577</v>
      </c>
      <c r="AP110" s="21">
        <f t="shared" si="49"/>
        <v>8.9</v>
      </c>
      <c r="AQ110" s="24">
        <f t="shared" si="33"/>
        <v>1</v>
      </c>
      <c r="AR110" s="24">
        <f t="shared" si="34"/>
        <v>-1</v>
      </c>
      <c r="AS110" s="24">
        <f t="shared" si="35"/>
        <v>0</v>
      </c>
      <c r="AT110" s="24">
        <f t="shared" si="36"/>
        <v>0</v>
      </c>
      <c r="AU110" s="9">
        <v>17</v>
      </c>
      <c r="AV110" s="9">
        <v>13</v>
      </c>
      <c r="AW110" s="9">
        <v>150</v>
      </c>
      <c r="AX110" s="9">
        <v>30</v>
      </c>
      <c r="AY110" s="9">
        <v>60</v>
      </c>
      <c r="AZ110" s="9">
        <v>30</v>
      </c>
      <c r="BA110" s="9">
        <v>45</v>
      </c>
      <c r="BB110" s="9">
        <v>45</v>
      </c>
      <c r="BC110" s="13">
        <v>82.848660331000005</v>
      </c>
      <c r="BD110" s="9">
        <v>9.8470925900000008</v>
      </c>
      <c r="BE110" s="9">
        <v>-24.893109809999999</v>
      </c>
      <c r="BF110" s="9">
        <v>2.0624830852999998</v>
      </c>
      <c r="BG110" s="9">
        <v>-42.54191849</v>
      </c>
      <c r="BH110" s="9">
        <v>-5.9810071469999997</v>
      </c>
      <c r="BI110" s="9">
        <v>3.2890939418</v>
      </c>
      <c r="BJ110" s="9">
        <v>-5.9645835000000001E-2</v>
      </c>
      <c r="BK110" s="9">
        <v>-3.6189820880000001</v>
      </c>
      <c r="BL110" s="9">
        <v>16.889645830999999</v>
      </c>
      <c r="BM110" s="9">
        <v>-7.7539374990000001</v>
      </c>
      <c r="BN110" s="9">
        <v>-7.5746782230000003</v>
      </c>
      <c r="BO110" s="9">
        <v>3.0292081080000002</v>
      </c>
      <c r="BP110" s="9">
        <v>0.23637475799999999</v>
      </c>
      <c r="BQ110" s="9">
        <v>16.876541422999999</v>
      </c>
      <c r="BR110" s="13">
        <v>208.43403287000001</v>
      </c>
      <c r="BS110" s="9">
        <v>30.961425935000001</v>
      </c>
      <c r="BT110" s="9">
        <v>-57.697165130000002</v>
      </c>
      <c r="BU110" s="9">
        <v>6.0939372790000004</v>
      </c>
      <c r="BV110" s="9">
        <v>-93.133010709999994</v>
      </c>
      <c r="BW110" s="9">
        <v>-16.711410489999999</v>
      </c>
      <c r="BX110" s="9">
        <v>9.1006634914000006</v>
      </c>
      <c r="BY110" s="9">
        <v>-0.34900000199999998</v>
      </c>
      <c r="BZ110" s="9">
        <v>-13.478376559999999</v>
      </c>
      <c r="CA110" s="9">
        <v>33.788249997999998</v>
      </c>
      <c r="CB110" s="9">
        <v>-18.142166660000001</v>
      </c>
      <c r="CC110" s="9">
        <v>-20.366259800000002</v>
      </c>
      <c r="CD110" s="9">
        <v>10.175744796</v>
      </c>
      <c r="CE110" s="9">
        <v>-1.9590885039999999</v>
      </c>
      <c r="CF110" s="9">
        <v>35.384744845999997</v>
      </c>
      <c r="CG110" s="13">
        <v>368.04124037000003</v>
      </c>
      <c r="CH110" s="9">
        <v>82.723611133000006</v>
      </c>
      <c r="CI110" s="9">
        <v>-106.52659939999999</v>
      </c>
      <c r="CJ110" s="9">
        <v>17.959243762</v>
      </c>
      <c r="CK110" s="9">
        <v>-189.71599670000001</v>
      </c>
      <c r="CL110" s="9">
        <v>-30.697729930000001</v>
      </c>
      <c r="CM110" s="9">
        <v>21.624592331999999</v>
      </c>
      <c r="CN110" s="9">
        <v>-8.8621875190000008</v>
      </c>
      <c r="CO110" s="9">
        <v>-48.861389950000003</v>
      </c>
      <c r="CP110" s="9">
        <v>60.522979180999997</v>
      </c>
      <c r="CQ110" s="9">
        <v>-41.84106251</v>
      </c>
      <c r="CR110" s="9">
        <v>-38.302843969999998</v>
      </c>
      <c r="CS110" s="9">
        <v>27.128274974</v>
      </c>
      <c r="CT110" s="9">
        <v>-5.021058376</v>
      </c>
      <c r="CU110" s="9">
        <v>79.432774973999997</v>
      </c>
      <c r="CV110" s="13">
        <v>14.305937127</v>
      </c>
      <c r="CW110" s="9">
        <v>-3.8233221660000001</v>
      </c>
      <c r="CX110" s="9">
        <v>6.3481208564999996</v>
      </c>
      <c r="CY110" s="9">
        <v>1.2594098713999999</v>
      </c>
      <c r="CZ110" s="9">
        <v>12.849533836000001</v>
      </c>
      <c r="DA110" s="9">
        <v>-1.096792416</v>
      </c>
      <c r="DB110" s="9">
        <v>2.9361681000000001E-2</v>
      </c>
      <c r="DC110" s="9">
        <v>-0.24463806299999999</v>
      </c>
      <c r="DD110" s="9">
        <v>-3.090121511</v>
      </c>
      <c r="DE110" s="9">
        <v>2.2643513539</v>
      </c>
      <c r="DF110" s="9">
        <v>2.3896116456000001</v>
      </c>
      <c r="DG110" s="9">
        <v>3.302282473</v>
      </c>
      <c r="DH110" s="9">
        <v>0.32077736600000001</v>
      </c>
      <c r="DI110" s="9">
        <v>-0.35791763399999998</v>
      </c>
      <c r="DJ110" s="9">
        <v>2.4260085309999999</v>
      </c>
    </row>
    <row r="111" spans="1:114" x14ac:dyDescent="0.15">
      <c r="A111" s="9" t="e">
        <f t="array" ref="A111">SMALL(IF($AB$1:$AB$900=$D$7,ROW($AB$1:$AB$900)),ROW(92:92))</f>
        <v>#NUM!</v>
      </c>
      <c r="B111" s="9" t="str">
        <f t="array" ref="B111">IF(ISERROR(INDEX($S$2:$S$900,A111-1)),"",INDEX($S$2:$S$900,A111-1))</f>
        <v/>
      </c>
      <c r="C111" s="9" t="str">
        <f t="array" ref="C111">IF(ISERROR(INDEX($U$2:$U$900,A111-1)),"",INDEX($U$2:$U$900,A111-1))</f>
        <v/>
      </c>
      <c r="D111" s="9" t="str">
        <f t="array" ref="D111">IF(ISERROR(INDEX($V$2:$V$900,A111-1)),"",INDEX($V$2:$V$900,A111-1))</f>
        <v/>
      </c>
      <c r="E111" s="9" t="str">
        <f t="array" ref="E111">IF(ISERROR(INDEX($Z$2:$Z$900,A111-1)),"",INDEX($Z$2:$Z$900,A111-1))</f>
        <v/>
      </c>
      <c r="F111" s="9" t="str">
        <f t="array" ref="F111">IF(ISERROR(INDEX($Y$2:$Y$900,A111-1)),"",INDEX($Y$2:$Y$900,A111-1))</f>
        <v/>
      </c>
      <c r="G111" s="9" t="str">
        <f t="array" ref="G111">IF(ISERROR(INDEX($AI$2:$AI$900,A111-1)),"",INDEX($AI$2:$AI$900,A111-1))</f>
        <v/>
      </c>
      <c r="H111" s="9" t="str">
        <f t="array" ref="H111">IF(ISERROR(INDEX($AJ$2:$AJ$900,A111-1)),"",INDEX($AJ$2:$AJ$900,A111-1))</f>
        <v/>
      </c>
      <c r="I111" s="9" t="str">
        <f t="array" ref="I111">IF(ISERROR(INDEX($AK$2:$AK$900,A111-1)),"",INDEX($AK$2:$AK$900,A111-1))</f>
        <v/>
      </c>
      <c r="J111" s="9" t="str">
        <f t="array" ref="J111">IF(ISERROR(INDEX($AL$2:$AL$900,A111-1)),"",INDEX($AL$2:$AL$900,A111-1))</f>
        <v/>
      </c>
      <c r="K111" s="9" t="str">
        <f t="array" ref="K111">IF(ISERROR(INDEX($AE$2:$AE$900,A111-1)),"",INDEX($AE$2:$AE$900,A111-1))</f>
        <v/>
      </c>
      <c r="L111" s="9" t="str">
        <f t="shared" si="50"/>
        <v xml:space="preserve"> </v>
      </c>
      <c r="Q111" s="9"/>
      <c r="R111" s="9"/>
      <c r="S111" s="9" t="s">
        <v>34</v>
      </c>
      <c r="T111" s="9" t="s">
        <v>92</v>
      </c>
      <c r="U111" s="9">
        <v>30</v>
      </c>
      <c r="V111" s="2">
        <v>60</v>
      </c>
      <c r="W111" s="9">
        <v>0.45290000000000002</v>
      </c>
      <c r="X111" s="9">
        <v>0.51598999999999995</v>
      </c>
      <c r="Y111" s="9">
        <f t="shared" si="38"/>
        <v>3.7455067525253742</v>
      </c>
      <c r="Z111" s="9">
        <f t="shared" si="39"/>
        <v>14</v>
      </c>
      <c r="AA111" s="8">
        <f t="shared" si="40"/>
        <v>60</v>
      </c>
      <c r="AB111" s="8" t="b">
        <f t="shared" si="37"/>
        <v>0</v>
      </c>
      <c r="AC111" s="25" t="str">
        <f t="shared" si="28"/>
        <v>NO</v>
      </c>
      <c r="AD111" s="21" t="str">
        <f t="shared" si="41"/>
        <v>NO</v>
      </c>
      <c r="AE111" s="8" t="str">
        <f t="shared" si="42"/>
        <v>FINE</v>
      </c>
      <c r="AF111" s="8">
        <f t="shared" si="43"/>
        <v>2</v>
      </c>
      <c r="AG111" s="8">
        <f t="shared" si="44"/>
        <v>2</v>
      </c>
      <c r="AH111" s="8">
        <f t="shared" si="45"/>
        <v>3</v>
      </c>
      <c r="AI111" s="25">
        <f t="shared" si="29"/>
        <v>100</v>
      </c>
      <c r="AJ111" s="25">
        <f t="shared" si="30"/>
        <v>273</v>
      </c>
      <c r="AK111" s="25">
        <f t="shared" si="31"/>
        <v>486</v>
      </c>
      <c r="AL111" s="25">
        <f t="shared" si="32"/>
        <v>11.7</v>
      </c>
      <c r="AM111" s="21">
        <f t="shared" si="46"/>
        <v>100</v>
      </c>
      <c r="AN111" s="21">
        <f t="shared" si="47"/>
        <v>273</v>
      </c>
      <c r="AO111" s="21">
        <f t="shared" si="48"/>
        <v>486</v>
      </c>
      <c r="AP111" s="21">
        <f t="shared" si="49"/>
        <v>11.7</v>
      </c>
      <c r="AQ111" s="24">
        <f t="shared" si="33"/>
        <v>1</v>
      </c>
      <c r="AR111" s="24">
        <f t="shared" si="34"/>
        <v>-1</v>
      </c>
      <c r="AS111" s="24">
        <f t="shared" si="35"/>
        <v>0</v>
      </c>
      <c r="AT111" s="24">
        <f t="shared" si="36"/>
        <v>0.33333333333333331</v>
      </c>
      <c r="AU111" s="9">
        <v>17</v>
      </c>
      <c r="AV111" s="9">
        <v>13</v>
      </c>
      <c r="AW111" s="9">
        <v>150</v>
      </c>
      <c r="AX111" s="9">
        <v>30</v>
      </c>
      <c r="AY111" s="9">
        <v>60</v>
      </c>
      <c r="AZ111" s="9">
        <v>30</v>
      </c>
      <c r="BA111" s="9">
        <v>45</v>
      </c>
      <c r="BB111" s="9">
        <v>45</v>
      </c>
      <c r="BC111" s="13">
        <v>82.848660331000005</v>
      </c>
      <c r="BD111" s="9">
        <v>9.8470925900000008</v>
      </c>
      <c r="BE111" s="9">
        <v>-24.893109809999999</v>
      </c>
      <c r="BF111" s="9">
        <v>2.0624830852999998</v>
      </c>
      <c r="BG111" s="9">
        <v>-42.54191849</v>
      </c>
      <c r="BH111" s="9">
        <v>-5.9810071469999997</v>
      </c>
      <c r="BI111" s="9">
        <v>3.2890939418</v>
      </c>
      <c r="BJ111" s="9">
        <v>-5.9645835000000001E-2</v>
      </c>
      <c r="BK111" s="9">
        <v>-3.6189820880000001</v>
      </c>
      <c r="BL111" s="9">
        <v>16.889645830999999</v>
      </c>
      <c r="BM111" s="9">
        <v>-7.7539374990000001</v>
      </c>
      <c r="BN111" s="9">
        <v>-7.5746782230000003</v>
      </c>
      <c r="BO111" s="9">
        <v>3.0292081080000002</v>
      </c>
      <c r="BP111" s="9">
        <v>0.23637475799999999</v>
      </c>
      <c r="BQ111" s="9">
        <v>16.876541422999999</v>
      </c>
      <c r="BR111" s="13">
        <v>208.43403287000001</v>
      </c>
      <c r="BS111" s="9">
        <v>30.961425935000001</v>
      </c>
      <c r="BT111" s="9">
        <v>-57.697165130000002</v>
      </c>
      <c r="BU111" s="9">
        <v>6.0939372790000004</v>
      </c>
      <c r="BV111" s="9">
        <v>-93.133010709999994</v>
      </c>
      <c r="BW111" s="9">
        <v>-16.711410489999999</v>
      </c>
      <c r="BX111" s="9">
        <v>9.1006634914000006</v>
      </c>
      <c r="BY111" s="9">
        <v>-0.34900000199999998</v>
      </c>
      <c r="BZ111" s="9">
        <v>-13.478376559999999</v>
      </c>
      <c r="CA111" s="9">
        <v>33.788249997999998</v>
      </c>
      <c r="CB111" s="9">
        <v>-18.142166660000001</v>
      </c>
      <c r="CC111" s="9">
        <v>-20.366259800000002</v>
      </c>
      <c r="CD111" s="9">
        <v>10.175744796</v>
      </c>
      <c r="CE111" s="9">
        <v>-1.9590885039999999</v>
      </c>
      <c r="CF111" s="9">
        <v>35.384744845999997</v>
      </c>
      <c r="CG111" s="13">
        <v>368.04124037000003</v>
      </c>
      <c r="CH111" s="9">
        <v>82.723611133000006</v>
      </c>
      <c r="CI111" s="9">
        <v>-106.52659939999999</v>
      </c>
      <c r="CJ111" s="9">
        <v>17.959243762</v>
      </c>
      <c r="CK111" s="9">
        <v>-189.71599670000001</v>
      </c>
      <c r="CL111" s="9">
        <v>-30.697729930000001</v>
      </c>
      <c r="CM111" s="9">
        <v>21.624592331999999</v>
      </c>
      <c r="CN111" s="9">
        <v>-8.8621875190000008</v>
      </c>
      <c r="CO111" s="9">
        <v>-48.861389950000003</v>
      </c>
      <c r="CP111" s="9">
        <v>60.522979180999997</v>
      </c>
      <c r="CQ111" s="9">
        <v>-41.84106251</v>
      </c>
      <c r="CR111" s="9">
        <v>-38.302843969999998</v>
      </c>
      <c r="CS111" s="9">
        <v>27.128274974</v>
      </c>
      <c r="CT111" s="9">
        <v>-5.021058376</v>
      </c>
      <c r="CU111" s="9">
        <v>79.432774973999997</v>
      </c>
      <c r="CV111" s="13">
        <v>14.305937127</v>
      </c>
      <c r="CW111" s="9">
        <v>-3.8233221660000001</v>
      </c>
      <c r="CX111" s="9">
        <v>6.3481208564999996</v>
      </c>
      <c r="CY111" s="9">
        <v>1.2594098713999999</v>
      </c>
      <c r="CZ111" s="9">
        <v>12.849533836000001</v>
      </c>
      <c r="DA111" s="9">
        <v>-1.096792416</v>
      </c>
      <c r="DB111" s="9">
        <v>2.9361681000000001E-2</v>
      </c>
      <c r="DC111" s="9">
        <v>-0.24463806299999999</v>
      </c>
      <c r="DD111" s="9">
        <v>-3.090121511</v>
      </c>
      <c r="DE111" s="9">
        <v>2.2643513539</v>
      </c>
      <c r="DF111" s="9">
        <v>2.3896116456000001</v>
      </c>
      <c r="DG111" s="9">
        <v>3.302282473</v>
      </c>
      <c r="DH111" s="9">
        <v>0.32077736600000001</v>
      </c>
      <c r="DI111" s="9">
        <v>-0.35791763399999998</v>
      </c>
      <c r="DJ111" s="9">
        <v>2.4260085309999999</v>
      </c>
    </row>
    <row r="112" spans="1:114" x14ac:dyDescent="0.15">
      <c r="A112" s="9" t="e">
        <f t="array" ref="A112">SMALL(IF($AB$1:$AB$900=$D$7,ROW($AB$1:$AB$900)),ROW(93:93))</f>
        <v>#NUM!</v>
      </c>
      <c r="B112" s="9" t="str">
        <f t="array" ref="B112">IF(ISERROR(INDEX($S$2:$S$900,A112-1)),"",INDEX($S$2:$S$900,A112-1))</f>
        <v/>
      </c>
      <c r="C112" s="9" t="str">
        <f t="array" ref="C112">IF(ISERROR(INDEX($U$2:$U$900,A112-1)),"",INDEX($U$2:$U$900,A112-1))</f>
        <v/>
      </c>
      <c r="D112" s="9" t="str">
        <f t="array" ref="D112">IF(ISERROR(INDEX($V$2:$V$900,A112-1)),"",INDEX($V$2:$V$900,A112-1))</f>
        <v/>
      </c>
      <c r="E112" s="9" t="str">
        <f t="array" ref="E112">IF(ISERROR(INDEX($Z$2:$Z$900,A112-1)),"",INDEX($Z$2:$Z$900,A112-1))</f>
        <v/>
      </c>
      <c r="F112" s="9" t="str">
        <f t="array" ref="F112">IF(ISERROR(INDEX($Y$2:$Y$900,A112-1)),"",INDEX($Y$2:$Y$900,A112-1))</f>
        <v/>
      </c>
      <c r="G112" s="9" t="str">
        <f t="array" ref="G112">IF(ISERROR(INDEX($AI$2:$AI$900,A112-1)),"",INDEX($AI$2:$AI$900,A112-1))</f>
        <v/>
      </c>
      <c r="H112" s="9" t="str">
        <f t="array" ref="H112">IF(ISERROR(INDEX($AJ$2:$AJ$900,A112-1)),"",INDEX($AJ$2:$AJ$900,A112-1))</f>
        <v/>
      </c>
      <c r="I112" s="9" t="str">
        <f t="array" ref="I112">IF(ISERROR(INDEX($AK$2:$AK$900,A112-1)),"",INDEX($AK$2:$AK$900,A112-1))</f>
        <v/>
      </c>
      <c r="J112" s="9" t="str">
        <f t="array" ref="J112">IF(ISERROR(INDEX($AL$2:$AL$900,A112-1)),"",INDEX($AL$2:$AL$900,A112-1))</f>
        <v/>
      </c>
      <c r="K112" s="9" t="str">
        <f t="array" ref="K112">IF(ISERROR(INDEX($AE$2:$AE$900,A112-1)),"",INDEX($AE$2:$AE$900,A112-1))</f>
        <v/>
      </c>
      <c r="L112" s="9" t="str">
        <f t="shared" si="50"/>
        <v xml:space="preserve"> </v>
      </c>
      <c r="Q112" s="9"/>
      <c r="R112" s="9"/>
      <c r="S112" s="9" t="s">
        <v>34</v>
      </c>
      <c r="T112" s="9" t="s">
        <v>92</v>
      </c>
      <c r="U112" s="9">
        <v>30</v>
      </c>
      <c r="V112" s="2">
        <v>75</v>
      </c>
      <c r="W112" s="9">
        <v>0.45290000000000002</v>
      </c>
      <c r="X112" s="9">
        <v>0.51598999999999995</v>
      </c>
      <c r="Y112" s="9">
        <f t="shared" si="38"/>
        <v>3.7455067525253742</v>
      </c>
      <c r="Z112" s="9">
        <f t="shared" si="39"/>
        <v>14</v>
      </c>
      <c r="AA112" s="8">
        <f t="shared" si="40"/>
        <v>60</v>
      </c>
      <c r="AB112" s="8" t="b">
        <f t="shared" si="37"/>
        <v>0</v>
      </c>
      <c r="AC112" s="25" t="str">
        <f t="shared" si="28"/>
        <v>NO</v>
      </c>
      <c r="AD112" s="21" t="str">
        <f t="shared" si="41"/>
        <v>NO</v>
      </c>
      <c r="AE112" s="8" t="str">
        <f t="shared" si="42"/>
        <v>FINE</v>
      </c>
      <c r="AF112" s="8">
        <f t="shared" si="43"/>
        <v>2</v>
      </c>
      <c r="AG112" s="8">
        <f t="shared" si="44"/>
        <v>2</v>
      </c>
      <c r="AH112" s="8">
        <f t="shared" si="45"/>
        <v>3</v>
      </c>
      <c r="AI112" s="25">
        <f t="shared" si="29"/>
        <v>85</v>
      </c>
      <c r="AJ112" s="25">
        <f t="shared" si="30"/>
        <v>249</v>
      </c>
      <c r="AK112" s="25">
        <f t="shared" si="31"/>
        <v>413</v>
      </c>
      <c r="AL112" s="25">
        <f t="shared" si="32"/>
        <v>15</v>
      </c>
      <c r="AM112" s="21">
        <f t="shared" si="46"/>
        <v>85</v>
      </c>
      <c r="AN112" s="21">
        <f t="shared" si="47"/>
        <v>249</v>
      </c>
      <c r="AO112" s="21">
        <f t="shared" si="48"/>
        <v>413</v>
      </c>
      <c r="AP112" s="21">
        <f t="shared" si="49"/>
        <v>15</v>
      </c>
      <c r="AQ112" s="24">
        <f t="shared" si="33"/>
        <v>1</v>
      </c>
      <c r="AR112" s="24">
        <f t="shared" si="34"/>
        <v>-1</v>
      </c>
      <c r="AS112" s="24">
        <f t="shared" si="35"/>
        <v>0</v>
      </c>
      <c r="AT112" s="24">
        <f t="shared" si="36"/>
        <v>0.66666666666666663</v>
      </c>
      <c r="AU112" s="9">
        <v>17</v>
      </c>
      <c r="AV112" s="9">
        <v>13</v>
      </c>
      <c r="AW112" s="9">
        <v>150</v>
      </c>
      <c r="AX112" s="9">
        <v>30</v>
      </c>
      <c r="AY112" s="9">
        <v>60</v>
      </c>
      <c r="AZ112" s="9">
        <v>30</v>
      </c>
      <c r="BA112" s="9">
        <v>45</v>
      </c>
      <c r="BB112" s="9">
        <v>45</v>
      </c>
      <c r="BC112" s="13">
        <v>82.848660331000005</v>
      </c>
      <c r="BD112" s="9">
        <v>9.8470925900000008</v>
      </c>
      <c r="BE112" s="9">
        <v>-24.893109809999999</v>
      </c>
      <c r="BF112" s="9">
        <v>2.0624830852999998</v>
      </c>
      <c r="BG112" s="9">
        <v>-42.54191849</v>
      </c>
      <c r="BH112" s="9">
        <v>-5.9810071469999997</v>
      </c>
      <c r="BI112" s="9">
        <v>3.2890939418</v>
      </c>
      <c r="BJ112" s="9">
        <v>-5.9645835000000001E-2</v>
      </c>
      <c r="BK112" s="9">
        <v>-3.6189820880000001</v>
      </c>
      <c r="BL112" s="9">
        <v>16.889645830999999</v>
      </c>
      <c r="BM112" s="9">
        <v>-7.7539374990000001</v>
      </c>
      <c r="BN112" s="9">
        <v>-7.5746782230000003</v>
      </c>
      <c r="BO112" s="9">
        <v>3.0292081080000002</v>
      </c>
      <c r="BP112" s="9">
        <v>0.23637475799999999</v>
      </c>
      <c r="BQ112" s="9">
        <v>16.876541422999999</v>
      </c>
      <c r="BR112" s="13">
        <v>208.43403287000001</v>
      </c>
      <c r="BS112" s="9">
        <v>30.961425935000001</v>
      </c>
      <c r="BT112" s="9">
        <v>-57.697165130000002</v>
      </c>
      <c r="BU112" s="9">
        <v>6.0939372790000004</v>
      </c>
      <c r="BV112" s="9">
        <v>-93.133010709999994</v>
      </c>
      <c r="BW112" s="9">
        <v>-16.711410489999999</v>
      </c>
      <c r="BX112" s="9">
        <v>9.1006634914000006</v>
      </c>
      <c r="BY112" s="9">
        <v>-0.34900000199999998</v>
      </c>
      <c r="BZ112" s="9">
        <v>-13.478376559999999</v>
      </c>
      <c r="CA112" s="9">
        <v>33.788249997999998</v>
      </c>
      <c r="CB112" s="9">
        <v>-18.142166660000001</v>
      </c>
      <c r="CC112" s="9">
        <v>-20.366259800000002</v>
      </c>
      <c r="CD112" s="9">
        <v>10.175744796</v>
      </c>
      <c r="CE112" s="9">
        <v>-1.9590885039999999</v>
      </c>
      <c r="CF112" s="9">
        <v>35.384744845999997</v>
      </c>
      <c r="CG112" s="13">
        <v>368.04124037000003</v>
      </c>
      <c r="CH112" s="9">
        <v>82.723611133000006</v>
      </c>
      <c r="CI112" s="9">
        <v>-106.52659939999999</v>
      </c>
      <c r="CJ112" s="9">
        <v>17.959243762</v>
      </c>
      <c r="CK112" s="9">
        <v>-189.71599670000001</v>
      </c>
      <c r="CL112" s="9">
        <v>-30.697729930000001</v>
      </c>
      <c r="CM112" s="9">
        <v>21.624592331999999</v>
      </c>
      <c r="CN112" s="9">
        <v>-8.8621875190000008</v>
      </c>
      <c r="CO112" s="9">
        <v>-48.861389950000003</v>
      </c>
      <c r="CP112" s="9">
        <v>60.522979180999997</v>
      </c>
      <c r="CQ112" s="9">
        <v>-41.84106251</v>
      </c>
      <c r="CR112" s="9">
        <v>-38.302843969999998</v>
      </c>
      <c r="CS112" s="9">
        <v>27.128274974</v>
      </c>
      <c r="CT112" s="9">
        <v>-5.021058376</v>
      </c>
      <c r="CU112" s="9">
        <v>79.432774973999997</v>
      </c>
      <c r="CV112" s="13">
        <v>14.305937127</v>
      </c>
      <c r="CW112" s="9">
        <v>-3.8233221660000001</v>
      </c>
      <c r="CX112" s="9">
        <v>6.3481208564999996</v>
      </c>
      <c r="CY112" s="9">
        <v>1.2594098713999999</v>
      </c>
      <c r="CZ112" s="9">
        <v>12.849533836000001</v>
      </c>
      <c r="DA112" s="9">
        <v>-1.096792416</v>
      </c>
      <c r="DB112" s="9">
        <v>2.9361681000000001E-2</v>
      </c>
      <c r="DC112" s="9">
        <v>-0.24463806299999999</v>
      </c>
      <c r="DD112" s="9">
        <v>-3.090121511</v>
      </c>
      <c r="DE112" s="9">
        <v>2.2643513539</v>
      </c>
      <c r="DF112" s="9">
        <v>2.3896116456000001</v>
      </c>
      <c r="DG112" s="9">
        <v>3.302282473</v>
      </c>
      <c r="DH112" s="9">
        <v>0.32077736600000001</v>
      </c>
      <c r="DI112" s="9">
        <v>-0.35791763399999998</v>
      </c>
      <c r="DJ112" s="9">
        <v>2.4260085309999999</v>
      </c>
    </row>
    <row r="113" spans="1:114" s="15" customFormat="1" x14ac:dyDescent="0.15">
      <c r="A113" s="9" t="e">
        <f t="array" ref="A113">SMALL(IF($AB$1:$AB$900=$D$7,ROW($AB$1:$AB$900)),ROW(94:94))</f>
        <v>#NUM!</v>
      </c>
      <c r="B113" s="9" t="str">
        <f t="array" ref="B113">IF(ISERROR(INDEX($S$2:$S$900,A113-1)),"",INDEX($S$2:$S$900,A113-1))</f>
        <v/>
      </c>
      <c r="C113" s="9" t="str">
        <f t="array" ref="C113">IF(ISERROR(INDEX($U$2:$U$900,A113-1)),"",INDEX($U$2:$U$900,A113-1))</f>
        <v/>
      </c>
      <c r="D113" s="9" t="str">
        <f t="array" ref="D113">IF(ISERROR(INDEX($V$2:$V$900,A113-1)),"",INDEX($V$2:$V$900,A113-1))</f>
        <v/>
      </c>
      <c r="E113" s="9" t="str">
        <f t="array" ref="E113">IF(ISERROR(INDEX($Z$2:$Z$900,A113-1)),"",INDEX($Z$2:$Z$900,A113-1))</f>
        <v/>
      </c>
      <c r="F113" s="9" t="str">
        <f t="array" ref="F113">IF(ISERROR(INDEX($Y$2:$Y$900,A113-1)),"",INDEX($Y$2:$Y$900,A113-1))</f>
        <v/>
      </c>
      <c r="G113" s="9" t="str">
        <f t="array" ref="G113">IF(ISERROR(INDEX($AI$2:$AI$900,A113-1)),"",INDEX($AI$2:$AI$900,A113-1))</f>
        <v/>
      </c>
      <c r="H113" s="9" t="str">
        <f t="array" ref="H113">IF(ISERROR(INDEX($AJ$2:$AJ$900,A113-1)),"",INDEX($AJ$2:$AJ$900,A113-1))</f>
        <v/>
      </c>
      <c r="I113" s="9" t="str">
        <f t="array" ref="I113">IF(ISERROR(INDEX($AK$2:$AK$900,A113-1)),"",INDEX($AK$2:$AK$900,A113-1))</f>
        <v/>
      </c>
      <c r="J113" s="9" t="str">
        <f t="array" ref="J113">IF(ISERROR(INDEX($AL$2:$AL$900,A113-1)),"",INDEX($AL$2:$AL$900,A113-1))</f>
        <v/>
      </c>
      <c r="K113" s="9" t="str">
        <f t="array" ref="K113">IF(ISERROR(INDEX($AE$2:$AE$900,A113-1)),"",INDEX($AE$2:$AE$900,A113-1))</f>
        <v/>
      </c>
      <c r="L113" s="9" t="str">
        <f t="shared" si="50"/>
        <v xml:space="preserve"> </v>
      </c>
      <c r="M113" s="9"/>
      <c r="S113" s="15" t="s">
        <v>34</v>
      </c>
      <c r="T113" s="9" t="s">
        <v>92</v>
      </c>
      <c r="U113" s="15">
        <v>30</v>
      </c>
      <c r="V113" s="16">
        <v>90</v>
      </c>
      <c r="W113" s="15">
        <v>0.45290000000000002</v>
      </c>
      <c r="X113" s="15">
        <v>0.51598999999999995</v>
      </c>
      <c r="Y113" s="9">
        <f t="shared" si="38"/>
        <v>3.7455067525253742</v>
      </c>
      <c r="Z113" s="9">
        <f t="shared" si="39"/>
        <v>14</v>
      </c>
      <c r="AA113" s="8">
        <f t="shared" si="40"/>
        <v>60</v>
      </c>
      <c r="AB113" s="8" t="b">
        <f t="shared" si="37"/>
        <v>0</v>
      </c>
      <c r="AC113" s="23" t="str">
        <f t="shared" si="28"/>
        <v>NO</v>
      </c>
      <c r="AD113" s="21" t="str">
        <f t="shared" si="41"/>
        <v>NO</v>
      </c>
      <c r="AE113" s="8" t="str">
        <f t="shared" si="42"/>
        <v>FINE</v>
      </c>
      <c r="AF113" s="8">
        <f t="shared" si="43"/>
        <v>2</v>
      </c>
      <c r="AG113" s="8">
        <f t="shared" si="44"/>
        <v>2</v>
      </c>
      <c r="AH113" s="8">
        <f t="shared" si="45"/>
        <v>2</v>
      </c>
      <c r="AI113" s="23">
        <f t="shared" si="29"/>
        <v>73</v>
      </c>
      <c r="AJ113" s="23">
        <f t="shared" si="30"/>
        <v>233</v>
      </c>
      <c r="AK113" s="23">
        <f t="shared" si="31"/>
        <v>358</v>
      </c>
      <c r="AL113" s="23">
        <f t="shared" si="32"/>
        <v>18.8</v>
      </c>
      <c r="AM113" s="21">
        <f t="shared" si="46"/>
        <v>73</v>
      </c>
      <c r="AN113" s="21">
        <f t="shared" si="47"/>
        <v>233</v>
      </c>
      <c r="AO113" s="21">
        <f t="shared" si="48"/>
        <v>358</v>
      </c>
      <c r="AP113" s="21">
        <f t="shared" si="49"/>
        <v>18.8</v>
      </c>
      <c r="AQ113" s="22">
        <f t="shared" si="33"/>
        <v>1</v>
      </c>
      <c r="AR113" s="22">
        <f t="shared" si="34"/>
        <v>-1</v>
      </c>
      <c r="AS113" s="22">
        <f t="shared" si="35"/>
        <v>0</v>
      </c>
      <c r="AT113" s="22">
        <f t="shared" si="36"/>
        <v>1</v>
      </c>
      <c r="AU113" s="15">
        <v>17</v>
      </c>
      <c r="AV113" s="15">
        <v>13</v>
      </c>
      <c r="AW113" s="15">
        <v>150</v>
      </c>
      <c r="AX113" s="15">
        <v>30</v>
      </c>
      <c r="AY113" s="15">
        <v>60</v>
      </c>
      <c r="AZ113" s="15">
        <v>30</v>
      </c>
      <c r="BA113" s="15">
        <v>45</v>
      </c>
      <c r="BB113" s="15">
        <v>45</v>
      </c>
      <c r="BC113" s="18">
        <v>82.848660331000005</v>
      </c>
      <c r="BD113" s="15">
        <v>9.8470925900000008</v>
      </c>
      <c r="BE113" s="15">
        <v>-24.893109809999999</v>
      </c>
      <c r="BF113" s="15">
        <v>2.0624830852999998</v>
      </c>
      <c r="BG113" s="15">
        <v>-42.54191849</v>
      </c>
      <c r="BH113" s="15">
        <v>-5.9810071469999997</v>
      </c>
      <c r="BI113" s="15">
        <v>3.2890939418</v>
      </c>
      <c r="BJ113" s="15">
        <v>-5.9645835000000001E-2</v>
      </c>
      <c r="BK113" s="15">
        <v>-3.6189820880000001</v>
      </c>
      <c r="BL113" s="15">
        <v>16.889645830999999</v>
      </c>
      <c r="BM113" s="15">
        <v>-7.7539374990000001</v>
      </c>
      <c r="BN113" s="15">
        <v>-7.5746782230000003</v>
      </c>
      <c r="BO113" s="15">
        <v>3.0292081080000002</v>
      </c>
      <c r="BP113" s="15">
        <v>0.23637475799999999</v>
      </c>
      <c r="BQ113" s="15">
        <v>16.876541422999999</v>
      </c>
      <c r="BR113" s="18">
        <v>208.43403287000001</v>
      </c>
      <c r="BS113" s="15">
        <v>30.961425935000001</v>
      </c>
      <c r="BT113" s="15">
        <v>-57.697165130000002</v>
      </c>
      <c r="BU113" s="15">
        <v>6.0939372790000004</v>
      </c>
      <c r="BV113" s="15">
        <v>-93.133010709999994</v>
      </c>
      <c r="BW113" s="15">
        <v>-16.711410489999999</v>
      </c>
      <c r="BX113" s="15">
        <v>9.1006634914000006</v>
      </c>
      <c r="BY113" s="15">
        <v>-0.34900000199999998</v>
      </c>
      <c r="BZ113" s="15">
        <v>-13.478376559999999</v>
      </c>
      <c r="CA113" s="15">
        <v>33.788249997999998</v>
      </c>
      <c r="CB113" s="15">
        <v>-18.142166660000001</v>
      </c>
      <c r="CC113" s="15">
        <v>-20.366259800000002</v>
      </c>
      <c r="CD113" s="15">
        <v>10.175744796</v>
      </c>
      <c r="CE113" s="15">
        <v>-1.9590885039999999</v>
      </c>
      <c r="CF113" s="15">
        <v>35.384744845999997</v>
      </c>
      <c r="CG113" s="18">
        <v>368.04124037000003</v>
      </c>
      <c r="CH113" s="15">
        <v>82.723611133000006</v>
      </c>
      <c r="CI113" s="15">
        <v>-106.52659939999999</v>
      </c>
      <c r="CJ113" s="15">
        <v>17.959243762</v>
      </c>
      <c r="CK113" s="15">
        <v>-189.71599670000001</v>
      </c>
      <c r="CL113" s="15">
        <v>-30.697729930000001</v>
      </c>
      <c r="CM113" s="15">
        <v>21.624592331999999</v>
      </c>
      <c r="CN113" s="15">
        <v>-8.8621875190000008</v>
      </c>
      <c r="CO113" s="15">
        <v>-48.861389950000003</v>
      </c>
      <c r="CP113" s="15">
        <v>60.522979180999997</v>
      </c>
      <c r="CQ113" s="15">
        <v>-41.84106251</v>
      </c>
      <c r="CR113" s="15">
        <v>-38.302843969999998</v>
      </c>
      <c r="CS113" s="15">
        <v>27.128274974</v>
      </c>
      <c r="CT113" s="15">
        <v>-5.021058376</v>
      </c>
      <c r="CU113" s="15">
        <v>79.432774973999997</v>
      </c>
      <c r="CV113" s="18">
        <v>14.305937127</v>
      </c>
      <c r="CW113" s="15">
        <v>-3.8233221660000001</v>
      </c>
      <c r="CX113" s="15">
        <v>6.3481208564999996</v>
      </c>
      <c r="CY113" s="15">
        <v>1.2594098713999999</v>
      </c>
      <c r="CZ113" s="15">
        <v>12.849533836000001</v>
      </c>
      <c r="DA113" s="15">
        <v>-1.096792416</v>
      </c>
      <c r="DB113" s="15">
        <v>2.9361681000000001E-2</v>
      </c>
      <c r="DC113" s="15">
        <v>-0.24463806299999999</v>
      </c>
      <c r="DD113" s="15">
        <v>-3.090121511</v>
      </c>
      <c r="DE113" s="15">
        <v>2.2643513539</v>
      </c>
      <c r="DF113" s="15">
        <v>2.3896116456000001</v>
      </c>
      <c r="DG113" s="15">
        <v>3.302282473</v>
      </c>
      <c r="DH113" s="15">
        <v>0.32077736600000001</v>
      </c>
      <c r="DI113" s="15">
        <v>-0.35791763399999998</v>
      </c>
      <c r="DJ113" s="15">
        <v>2.4260085309999999</v>
      </c>
    </row>
    <row r="114" spans="1:114" x14ac:dyDescent="0.15">
      <c r="A114" s="9" t="e">
        <f t="array" ref="A114">SMALL(IF($AB$1:$AB$900=$D$7,ROW($AB$1:$AB$900)),ROW(95:95))</f>
        <v>#NUM!</v>
      </c>
      <c r="B114" s="9" t="str">
        <f t="array" ref="B114">IF(ISERROR(INDEX($S$2:$S$900,A114-1)),"",INDEX($S$2:$S$900,A114-1))</f>
        <v/>
      </c>
      <c r="C114" s="9" t="str">
        <f t="array" ref="C114">IF(ISERROR(INDEX($U$2:$U$900,A114-1)),"",INDEX($U$2:$U$900,A114-1))</f>
        <v/>
      </c>
      <c r="D114" s="9" t="str">
        <f t="array" ref="D114">IF(ISERROR(INDEX($V$2:$V$900,A114-1)),"",INDEX($V$2:$V$900,A114-1))</f>
        <v/>
      </c>
      <c r="E114" s="9" t="str">
        <f t="array" ref="E114">IF(ISERROR(INDEX($Z$2:$Z$900,A114-1)),"",INDEX($Z$2:$Z$900,A114-1))</f>
        <v/>
      </c>
      <c r="F114" s="9" t="str">
        <f t="array" ref="F114">IF(ISERROR(INDEX($Y$2:$Y$900,A114-1)),"",INDEX($Y$2:$Y$900,A114-1))</f>
        <v/>
      </c>
      <c r="G114" s="9" t="str">
        <f t="array" ref="G114">IF(ISERROR(INDEX($AI$2:$AI$900,A114-1)),"",INDEX($AI$2:$AI$900,A114-1))</f>
        <v/>
      </c>
      <c r="H114" s="9" t="str">
        <f t="array" ref="H114">IF(ISERROR(INDEX($AJ$2:$AJ$900,A114-1)),"",INDEX($AJ$2:$AJ$900,A114-1))</f>
        <v/>
      </c>
      <c r="I114" s="9" t="str">
        <f t="array" ref="I114">IF(ISERROR(INDEX($AK$2:$AK$900,A114-1)),"",INDEX($AK$2:$AK$900,A114-1))</f>
        <v/>
      </c>
      <c r="J114" s="9" t="str">
        <f t="array" ref="J114">IF(ISERROR(INDEX($AL$2:$AL$900,A114-1)),"",INDEX($AL$2:$AL$900,A114-1))</f>
        <v/>
      </c>
      <c r="K114" s="9" t="str">
        <f t="array" ref="K114">IF(ISERROR(INDEX($AE$2:$AE$900,A114-1)),"",INDEX($AE$2:$AE$900,A114-1))</f>
        <v/>
      </c>
      <c r="L114" s="9" t="str">
        <f t="shared" si="50"/>
        <v xml:space="preserve"> </v>
      </c>
      <c r="Q114" s="9"/>
      <c r="R114" s="9"/>
      <c r="S114" s="9" t="s">
        <v>32</v>
      </c>
      <c r="T114" s="9" t="s">
        <v>92</v>
      </c>
      <c r="U114" s="9">
        <v>4</v>
      </c>
      <c r="V114" s="2">
        <v>0</v>
      </c>
      <c r="W114" s="9">
        <v>6.6360000000000002E-2</v>
      </c>
      <c r="X114" s="9">
        <v>0.48842999999999998</v>
      </c>
      <c r="Y114" s="9">
        <f t="shared" si="38"/>
        <v>0.4902400552678039</v>
      </c>
      <c r="Z114" s="9">
        <f t="shared" si="39"/>
        <v>105</v>
      </c>
      <c r="AA114" s="8">
        <f t="shared" si="40"/>
        <v>60</v>
      </c>
      <c r="AB114" s="8" t="b">
        <f t="shared" si="37"/>
        <v>0</v>
      </c>
      <c r="AC114" s="25" t="str">
        <f t="shared" ref="AC114:AC176" si="51">IF($C$7=AF114,"YES","NO")</f>
        <v>NO</v>
      </c>
      <c r="AD114" s="21" t="str">
        <f t="shared" si="41"/>
        <v>NO</v>
      </c>
      <c r="AE114" s="8" t="str">
        <f t="shared" si="42"/>
        <v>FINE</v>
      </c>
      <c r="AF114" s="8">
        <f t="shared" si="43"/>
        <v>2</v>
      </c>
      <c r="AG114" s="8">
        <f t="shared" si="44"/>
        <v>2</v>
      </c>
      <c r="AH114" s="8">
        <f t="shared" si="45"/>
        <v>2</v>
      </c>
      <c r="AI114" s="25">
        <f t="shared" ref="AI114:AI176" si="52">IF(AM114&lt;0,0,AM114)</f>
        <v>109</v>
      </c>
      <c r="AJ114" s="25">
        <f t="shared" ref="AJ114:AJ176" si="53">IF(AN114&lt;0,0,AN114)</f>
        <v>228</v>
      </c>
      <c r="AK114" s="25">
        <f t="shared" ref="AK114:AK176" si="54">IF(AO114&lt;0,0,AO114)</f>
        <v>418</v>
      </c>
      <c r="AL114" s="25">
        <f t="shared" ref="AL114:AL176" si="55">IF(AP114&lt;0,0,AP114)</f>
        <v>10.1</v>
      </c>
      <c r="AM114" s="21">
        <f t="shared" si="46"/>
        <v>109</v>
      </c>
      <c r="AN114" s="21">
        <f t="shared" si="47"/>
        <v>228</v>
      </c>
      <c r="AO114" s="21">
        <f t="shared" si="48"/>
        <v>418</v>
      </c>
      <c r="AP114" s="21">
        <f t="shared" si="49"/>
        <v>10.1</v>
      </c>
      <c r="AQ114" s="24">
        <f t="shared" ref="AQ114:AQ176" si="56">(U114-AU114)/AV114</f>
        <v>-0.8571428571428571</v>
      </c>
      <c r="AR114" s="24">
        <f t="shared" ref="AR114:AR176" si="57">($B$3-AW114)/AX114</f>
        <v>-1</v>
      </c>
      <c r="AS114" s="24">
        <f t="shared" ref="AS114:AS176" si="58">(AA114-AY114)/AZ114</f>
        <v>0</v>
      </c>
      <c r="AT114" s="24">
        <f t="shared" ref="AT114:AT176" si="59">(V114-BA114)/BB114</f>
        <v>-1</v>
      </c>
      <c r="AU114" s="20">
        <v>16</v>
      </c>
      <c r="AV114" s="20">
        <v>14</v>
      </c>
      <c r="AW114" s="20">
        <v>150</v>
      </c>
      <c r="AX114" s="20">
        <v>30</v>
      </c>
      <c r="AY114" s="20">
        <v>60</v>
      </c>
      <c r="AZ114" s="20">
        <v>30</v>
      </c>
      <c r="BA114" s="20">
        <v>45</v>
      </c>
      <c r="BB114" s="26">
        <v>45</v>
      </c>
      <c r="BC114" s="13">
        <v>80.391078098999998</v>
      </c>
      <c r="BD114" s="9">
        <v>15.380074073999999</v>
      </c>
      <c r="BE114" s="9">
        <v>-19.140143250000001</v>
      </c>
      <c r="BF114" s="9">
        <v>5.6695668000000003E-3</v>
      </c>
      <c r="BG114" s="9">
        <v>-24.757709250000001</v>
      </c>
      <c r="BH114" s="9">
        <v>-7.0297159599999999</v>
      </c>
      <c r="BI114" s="9">
        <v>1.7830325254999999</v>
      </c>
      <c r="BJ114" s="9">
        <v>0.38225000440000001</v>
      </c>
      <c r="BK114" s="9">
        <v>-8.5850326730000006</v>
      </c>
      <c r="BL114" s="9">
        <v>7.8308749993999998</v>
      </c>
      <c r="BM114" s="9">
        <v>-2.382166663</v>
      </c>
      <c r="BN114" s="9">
        <v>-13.023198620000001</v>
      </c>
      <c r="BO114" s="9">
        <v>2.7539896355</v>
      </c>
      <c r="BP114" s="9">
        <v>-0.80151034399999999</v>
      </c>
      <c r="BQ114" s="9">
        <v>9.3966563005000001</v>
      </c>
      <c r="BR114" s="13">
        <v>198.73514287</v>
      </c>
      <c r="BS114" s="9">
        <v>40.907833334999999</v>
      </c>
      <c r="BT114" s="9">
        <v>-41.15219441</v>
      </c>
      <c r="BU114" s="9">
        <v>0.27029172359999998</v>
      </c>
      <c r="BV114" s="9">
        <v>-53.593439250000003</v>
      </c>
      <c r="BW114" s="9">
        <v>-16.124496529999998</v>
      </c>
      <c r="BX114" s="9">
        <v>4.8200907634999997</v>
      </c>
      <c r="BY114" s="9">
        <v>2.9197708268999998</v>
      </c>
      <c r="BZ114" s="9">
        <v>-21.86734512</v>
      </c>
      <c r="CA114" s="9">
        <v>13.451437498000001</v>
      </c>
      <c r="CB114" s="9">
        <v>-4.9291041729999998</v>
      </c>
      <c r="CC114" s="9">
        <v>-29.747040269999999</v>
      </c>
      <c r="CD114" s="9">
        <v>5.9512184928999998</v>
      </c>
      <c r="CE114" s="9">
        <v>-2.7307815569999998</v>
      </c>
      <c r="CF114" s="9">
        <v>17.852551793</v>
      </c>
      <c r="CG114" s="13">
        <v>345.24311660000001</v>
      </c>
      <c r="CH114" s="9">
        <v>87.858425917000005</v>
      </c>
      <c r="CI114" s="9">
        <v>-66.271012670000005</v>
      </c>
      <c r="CJ114" s="9">
        <v>3.2715841731999999</v>
      </c>
      <c r="CK114" s="9">
        <v>-110.8328236</v>
      </c>
      <c r="CL114" s="9">
        <v>-23.32559582</v>
      </c>
      <c r="CM114" s="9">
        <v>11.597938923999999</v>
      </c>
      <c r="CN114" s="9">
        <v>12.210354175000001</v>
      </c>
      <c r="CO114" s="9">
        <v>-52.552436710000002</v>
      </c>
      <c r="CP114" s="9">
        <v>19.381437513000002</v>
      </c>
      <c r="CQ114" s="9">
        <v>-15.22756249</v>
      </c>
      <c r="CR114" s="9">
        <v>-55.808079890000002</v>
      </c>
      <c r="CS114" s="9">
        <v>8.0830904113000006</v>
      </c>
      <c r="CT114" s="9">
        <v>-9.3177429390000004</v>
      </c>
      <c r="CU114" s="9">
        <v>48.949757061</v>
      </c>
      <c r="CV114" s="13">
        <v>16.110514628000001</v>
      </c>
      <c r="CW114" s="9">
        <v>-6.6486886109999999</v>
      </c>
      <c r="CX114" s="9">
        <v>7.8178339350000003</v>
      </c>
      <c r="CY114" s="9">
        <v>0.55497896160000004</v>
      </c>
      <c r="CZ114" s="9">
        <v>9.9479565559999994</v>
      </c>
      <c r="DA114" s="9">
        <v>-1.5263301929999999</v>
      </c>
      <c r="DB114" s="9">
        <v>-0.38434217300000001</v>
      </c>
      <c r="DC114" s="9">
        <v>0.2859098336</v>
      </c>
      <c r="DD114" s="9">
        <v>-1.6520326160000001</v>
      </c>
      <c r="DE114" s="9">
        <v>2.6523377913999999</v>
      </c>
      <c r="DF114" s="9">
        <v>1.0362045836</v>
      </c>
      <c r="DG114" s="9">
        <v>6.4252147623999996</v>
      </c>
      <c r="DH114" s="9">
        <v>-0.36279011100000003</v>
      </c>
      <c r="DI114" s="9">
        <v>-1.2422624449999999</v>
      </c>
      <c r="DJ114" s="9">
        <v>1.7483865551</v>
      </c>
    </row>
    <row r="115" spans="1:114" x14ac:dyDescent="0.15">
      <c r="A115" s="9" t="e">
        <f t="array" ref="A115">SMALL(IF($AB$1:$AB$900=$D$7,ROW($AB$1:$AB$900)),ROW(96:96))</f>
        <v>#NUM!</v>
      </c>
      <c r="B115" s="9" t="str">
        <f t="array" ref="B115">IF(ISERROR(INDEX($S$2:$S$900,A115-1)),"",INDEX($S$2:$S$900,A115-1))</f>
        <v/>
      </c>
      <c r="C115" s="9" t="str">
        <f t="array" ref="C115">IF(ISERROR(INDEX($U$2:$U$900,A115-1)),"",INDEX($U$2:$U$900,A115-1))</f>
        <v/>
      </c>
      <c r="D115" s="9" t="str">
        <f t="array" ref="D115">IF(ISERROR(INDEX($V$2:$V$900,A115-1)),"",INDEX($V$2:$V$900,A115-1))</f>
        <v/>
      </c>
      <c r="E115" s="9" t="str">
        <f t="array" ref="E115">IF(ISERROR(INDEX($Z$2:$Z$900,A115-1)),"",INDEX($Z$2:$Z$900,A115-1))</f>
        <v/>
      </c>
      <c r="F115" s="9" t="str">
        <f t="array" ref="F115">IF(ISERROR(INDEX($Y$2:$Y$900,A115-1)),"",INDEX($Y$2:$Y$900,A115-1))</f>
        <v/>
      </c>
      <c r="G115" s="9" t="str">
        <f t="array" ref="G115">IF(ISERROR(INDEX($AI$2:$AI$900,A115-1)),"",INDEX($AI$2:$AI$900,A115-1))</f>
        <v/>
      </c>
      <c r="H115" s="9" t="str">
        <f t="array" ref="H115">IF(ISERROR(INDEX($AJ$2:$AJ$900,A115-1)),"",INDEX($AJ$2:$AJ$900,A115-1))</f>
        <v/>
      </c>
      <c r="I115" s="9" t="str">
        <f t="array" ref="I115">IF(ISERROR(INDEX($AK$2:$AK$900,A115-1)),"",INDEX($AK$2:$AK$900,A115-1))</f>
        <v/>
      </c>
      <c r="J115" s="9" t="str">
        <f t="array" ref="J115">IF(ISERROR(INDEX($AL$2:$AL$900,A115-1)),"",INDEX($AL$2:$AL$900,A115-1))</f>
        <v/>
      </c>
      <c r="K115" s="9" t="str">
        <f t="array" ref="K115">IF(ISERROR(INDEX($AE$2:$AE$900,A115-1)),"",INDEX($AE$2:$AE$900,A115-1))</f>
        <v/>
      </c>
      <c r="L115" s="9" t="str">
        <f t="shared" si="50"/>
        <v xml:space="preserve"> </v>
      </c>
      <c r="Q115" s="9"/>
      <c r="R115" s="9"/>
      <c r="S115" s="9" t="s">
        <v>32</v>
      </c>
      <c r="T115" s="9" t="s">
        <v>92</v>
      </c>
      <c r="U115" s="9">
        <v>4</v>
      </c>
      <c r="V115" s="2">
        <v>15</v>
      </c>
      <c r="W115" s="9">
        <v>6.6360000000000002E-2</v>
      </c>
      <c r="X115" s="9">
        <v>0.48842999999999998</v>
      </c>
      <c r="Y115" s="9">
        <f t="shared" si="38"/>
        <v>0.4902400552678039</v>
      </c>
      <c r="Z115" s="9">
        <f t="shared" si="39"/>
        <v>105</v>
      </c>
      <c r="AA115" s="8">
        <f t="shared" si="40"/>
        <v>60</v>
      </c>
      <c r="AB115" s="8" t="b">
        <f t="shared" si="37"/>
        <v>0</v>
      </c>
      <c r="AC115" s="25" t="str">
        <f t="shared" si="51"/>
        <v>NO</v>
      </c>
      <c r="AD115" s="21" t="str">
        <f t="shared" si="41"/>
        <v>NO</v>
      </c>
      <c r="AE115" s="8" t="str">
        <f t="shared" si="42"/>
        <v>FINE</v>
      </c>
      <c r="AF115" s="8">
        <f t="shared" si="43"/>
        <v>2</v>
      </c>
      <c r="AG115" s="8">
        <f t="shared" si="44"/>
        <v>2</v>
      </c>
      <c r="AH115" s="8">
        <f t="shared" si="45"/>
        <v>2</v>
      </c>
      <c r="AI115" s="25">
        <f t="shared" si="52"/>
        <v>95</v>
      </c>
      <c r="AJ115" s="25">
        <f t="shared" si="53"/>
        <v>207</v>
      </c>
      <c r="AK115" s="25">
        <f t="shared" si="54"/>
        <v>362</v>
      </c>
      <c r="AL115" s="25">
        <f t="shared" si="55"/>
        <v>12.1</v>
      </c>
      <c r="AM115" s="21">
        <f t="shared" si="46"/>
        <v>95</v>
      </c>
      <c r="AN115" s="21">
        <f t="shared" si="47"/>
        <v>207</v>
      </c>
      <c r="AO115" s="21">
        <f t="shared" si="48"/>
        <v>362</v>
      </c>
      <c r="AP115" s="21">
        <f t="shared" si="49"/>
        <v>12.1</v>
      </c>
      <c r="AQ115" s="24">
        <f t="shared" si="56"/>
        <v>-0.8571428571428571</v>
      </c>
      <c r="AR115" s="24">
        <f t="shared" si="57"/>
        <v>-1</v>
      </c>
      <c r="AS115" s="24">
        <f t="shared" si="58"/>
        <v>0</v>
      </c>
      <c r="AT115" s="24">
        <f t="shared" si="59"/>
        <v>-0.66666666666666663</v>
      </c>
      <c r="AU115" s="20">
        <v>16</v>
      </c>
      <c r="AV115" s="20">
        <v>14</v>
      </c>
      <c r="AW115" s="20">
        <v>150</v>
      </c>
      <c r="AX115" s="20">
        <v>30</v>
      </c>
      <c r="AY115" s="20">
        <v>60</v>
      </c>
      <c r="AZ115" s="20">
        <v>30</v>
      </c>
      <c r="BA115" s="20">
        <v>45</v>
      </c>
      <c r="BB115" s="26">
        <v>45</v>
      </c>
      <c r="BC115" s="13">
        <v>80.391078098999998</v>
      </c>
      <c r="BD115" s="9">
        <v>15.380074073999999</v>
      </c>
      <c r="BE115" s="9">
        <v>-19.140143250000001</v>
      </c>
      <c r="BF115" s="9">
        <v>5.6695668000000003E-3</v>
      </c>
      <c r="BG115" s="9">
        <v>-24.757709250000001</v>
      </c>
      <c r="BH115" s="9">
        <v>-7.0297159599999999</v>
      </c>
      <c r="BI115" s="9">
        <v>1.7830325254999999</v>
      </c>
      <c r="BJ115" s="9">
        <v>0.38225000440000001</v>
      </c>
      <c r="BK115" s="9">
        <v>-8.5850326730000006</v>
      </c>
      <c r="BL115" s="9">
        <v>7.8308749993999998</v>
      </c>
      <c r="BM115" s="9">
        <v>-2.382166663</v>
      </c>
      <c r="BN115" s="9">
        <v>-13.023198620000001</v>
      </c>
      <c r="BO115" s="9">
        <v>2.7539896355</v>
      </c>
      <c r="BP115" s="9">
        <v>-0.80151034399999999</v>
      </c>
      <c r="BQ115" s="9">
        <v>9.3966563005000001</v>
      </c>
      <c r="BR115" s="13">
        <v>198.73514287</v>
      </c>
      <c r="BS115" s="9">
        <v>40.907833334999999</v>
      </c>
      <c r="BT115" s="9">
        <v>-41.15219441</v>
      </c>
      <c r="BU115" s="9">
        <v>0.27029172359999998</v>
      </c>
      <c r="BV115" s="9">
        <v>-53.593439250000003</v>
      </c>
      <c r="BW115" s="9">
        <v>-16.124496529999998</v>
      </c>
      <c r="BX115" s="9">
        <v>4.8200907634999997</v>
      </c>
      <c r="BY115" s="9">
        <v>2.9197708268999998</v>
      </c>
      <c r="BZ115" s="9">
        <v>-21.86734512</v>
      </c>
      <c r="CA115" s="9">
        <v>13.451437498000001</v>
      </c>
      <c r="CB115" s="9">
        <v>-4.9291041729999998</v>
      </c>
      <c r="CC115" s="9">
        <v>-29.747040269999999</v>
      </c>
      <c r="CD115" s="9">
        <v>5.9512184928999998</v>
      </c>
      <c r="CE115" s="9">
        <v>-2.7307815569999998</v>
      </c>
      <c r="CF115" s="9">
        <v>17.852551793</v>
      </c>
      <c r="CG115" s="13">
        <v>345.24311660000001</v>
      </c>
      <c r="CH115" s="9">
        <v>87.858425917000005</v>
      </c>
      <c r="CI115" s="9">
        <v>-66.271012670000005</v>
      </c>
      <c r="CJ115" s="9">
        <v>3.2715841731999999</v>
      </c>
      <c r="CK115" s="9">
        <v>-110.8328236</v>
      </c>
      <c r="CL115" s="9">
        <v>-23.32559582</v>
      </c>
      <c r="CM115" s="9">
        <v>11.597938923999999</v>
      </c>
      <c r="CN115" s="9">
        <v>12.210354175000001</v>
      </c>
      <c r="CO115" s="9">
        <v>-52.552436710000002</v>
      </c>
      <c r="CP115" s="9">
        <v>19.381437513000002</v>
      </c>
      <c r="CQ115" s="9">
        <v>-15.22756249</v>
      </c>
      <c r="CR115" s="9">
        <v>-55.808079890000002</v>
      </c>
      <c r="CS115" s="9">
        <v>8.0830904113000006</v>
      </c>
      <c r="CT115" s="9">
        <v>-9.3177429390000004</v>
      </c>
      <c r="CU115" s="9">
        <v>48.949757061</v>
      </c>
      <c r="CV115" s="13">
        <v>16.110514628000001</v>
      </c>
      <c r="CW115" s="9">
        <v>-6.6486886109999999</v>
      </c>
      <c r="CX115" s="9">
        <v>7.8178339350000003</v>
      </c>
      <c r="CY115" s="9">
        <v>0.55497896160000004</v>
      </c>
      <c r="CZ115" s="9">
        <v>9.9479565559999994</v>
      </c>
      <c r="DA115" s="9">
        <v>-1.5263301929999999</v>
      </c>
      <c r="DB115" s="9">
        <v>-0.38434217300000001</v>
      </c>
      <c r="DC115" s="9">
        <v>0.2859098336</v>
      </c>
      <c r="DD115" s="9">
        <v>-1.6520326160000001</v>
      </c>
      <c r="DE115" s="9">
        <v>2.6523377913999999</v>
      </c>
      <c r="DF115" s="9">
        <v>1.0362045836</v>
      </c>
      <c r="DG115" s="9">
        <v>6.4252147623999996</v>
      </c>
      <c r="DH115" s="9">
        <v>-0.36279011100000003</v>
      </c>
      <c r="DI115" s="9">
        <v>-1.2422624449999999</v>
      </c>
      <c r="DJ115" s="9">
        <v>1.7483865551</v>
      </c>
    </row>
    <row r="116" spans="1:114" x14ac:dyDescent="0.15">
      <c r="A116" s="9" t="e">
        <f t="array" ref="A116">SMALL(IF($AB$1:$AB$900=$D$7,ROW($AB$1:$AB$900)),ROW(97:97))</f>
        <v>#NUM!</v>
      </c>
      <c r="B116" s="9" t="str">
        <f t="array" ref="B116">IF(ISERROR(INDEX($S$2:$S$900,A116-1)),"",INDEX($S$2:$S$900,A116-1))</f>
        <v/>
      </c>
      <c r="C116" s="9" t="str">
        <f t="array" ref="C116">IF(ISERROR(INDEX($U$2:$U$900,A116-1)),"",INDEX($U$2:$U$900,A116-1))</f>
        <v/>
      </c>
      <c r="D116" s="9" t="str">
        <f t="array" ref="D116">IF(ISERROR(INDEX($V$2:$V$900,A116-1)),"",INDEX($V$2:$V$900,A116-1))</f>
        <v/>
      </c>
      <c r="E116" s="9" t="str">
        <f t="array" ref="E116">IF(ISERROR(INDEX($Z$2:$Z$900,A116-1)),"",INDEX($Z$2:$Z$900,A116-1))</f>
        <v/>
      </c>
      <c r="F116" s="9" t="str">
        <f t="array" ref="F116">IF(ISERROR(INDEX($Y$2:$Y$900,A116-1)),"",INDEX($Y$2:$Y$900,A116-1))</f>
        <v/>
      </c>
      <c r="G116" s="9" t="str">
        <f t="array" ref="G116">IF(ISERROR(INDEX($AI$2:$AI$900,A116-1)),"",INDEX($AI$2:$AI$900,A116-1))</f>
        <v/>
      </c>
      <c r="H116" s="9" t="str">
        <f t="array" ref="H116">IF(ISERROR(INDEX($AJ$2:$AJ$900,A116-1)),"",INDEX($AJ$2:$AJ$900,A116-1))</f>
        <v/>
      </c>
      <c r="I116" s="9" t="str">
        <f t="array" ref="I116">IF(ISERROR(INDEX($AK$2:$AK$900,A116-1)),"",INDEX($AK$2:$AK$900,A116-1))</f>
        <v/>
      </c>
      <c r="J116" s="9" t="str">
        <f t="array" ref="J116">IF(ISERROR(INDEX($AL$2:$AL$900,A116-1)),"",INDEX($AL$2:$AL$900,A116-1))</f>
        <v/>
      </c>
      <c r="K116" s="9" t="str">
        <f t="array" ref="K116">IF(ISERROR(INDEX($AE$2:$AE$900,A116-1)),"",INDEX($AE$2:$AE$900,A116-1))</f>
        <v/>
      </c>
      <c r="L116" s="9" t="str">
        <f t="shared" si="50"/>
        <v xml:space="preserve"> </v>
      </c>
      <c r="Q116" s="9"/>
      <c r="R116" s="9"/>
      <c r="S116" s="9" t="s">
        <v>32</v>
      </c>
      <c r="T116" s="9" t="s">
        <v>92</v>
      </c>
      <c r="U116" s="9">
        <v>4</v>
      </c>
      <c r="V116" s="2">
        <v>30</v>
      </c>
      <c r="W116" s="9">
        <v>6.6360000000000002E-2</v>
      </c>
      <c r="X116" s="9">
        <v>0.48842999999999998</v>
      </c>
      <c r="Y116" s="9">
        <f t="shared" si="38"/>
        <v>0.4902400552678039</v>
      </c>
      <c r="Z116" s="9">
        <f t="shared" si="39"/>
        <v>105</v>
      </c>
      <c r="AA116" s="8">
        <f t="shared" si="40"/>
        <v>60</v>
      </c>
      <c r="AB116" s="8" t="b">
        <f t="shared" si="37"/>
        <v>0</v>
      </c>
      <c r="AC116" s="25" t="str">
        <f t="shared" si="51"/>
        <v>NO</v>
      </c>
      <c r="AD116" s="21" t="str">
        <f t="shared" si="41"/>
        <v>NO</v>
      </c>
      <c r="AE116" s="8" t="str">
        <f t="shared" si="42"/>
        <v>FINE</v>
      </c>
      <c r="AF116" s="8">
        <f t="shared" si="43"/>
        <v>2</v>
      </c>
      <c r="AG116" s="8">
        <f t="shared" si="44"/>
        <v>2</v>
      </c>
      <c r="AH116" s="8">
        <f t="shared" si="45"/>
        <v>2</v>
      </c>
      <c r="AI116" s="25">
        <f t="shared" si="52"/>
        <v>83</v>
      </c>
      <c r="AJ116" s="25">
        <f t="shared" si="53"/>
        <v>189</v>
      </c>
      <c r="AK116" s="25">
        <f t="shared" si="54"/>
        <v>318</v>
      </c>
      <c r="AL116" s="25">
        <f t="shared" si="55"/>
        <v>14.4</v>
      </c>
      <c r="AM116" s="21">
        <f t="shared" si="46"/>
        <v>83</v>
      </c>
      <c r="AN116" s="21">
        <f t="shared" si="47"/>
        <v>189</v>
      </c>
      <c r="AO116" s="21">
        <f t="shared" si="48"/>
        <v>318</v>
      </c>
      <c r="AP116" s="21">
        <f t="shared" si="49"/>
        <v>14.4</v>
      </c>
      <c r="AQ116" s="24">
        <f t="shared" si="56"/>
        <v>-0.8571428571428571</v>
      </c>
      <c r="AR116" s="24">
        <f t="shared" si="57"/>
        <v>-1</v>
      </c>
      <c r="AS116" s="24">
        <f t="shared" si="58"/>
        <v>0</v>
      </c>
      <c r="AT116" s="24">
        <f t="shared" si="59"/>
        <v>-0.33333333333333331</v>
      </c>
      <c r="AU116" s="20">
        <v>16</v>
      </c>
      <c r="AV116" s="20">
        <v>14</v>
      </c>
      <c r="AW116" s="20">
        <v>150</v>
      </c>
      <c r="AX116" s="20">
        <v>30</v>
      </c>
      <c r="AY116" s="20">
        <v>60</v>
      </c>
      <c r="AZ116" s="20">
        <v>30</v>
      </c>
      <c r="BA116" s="20">
        <v>45</v>
      </c>
      <c r="BB116" s="26">
        <v>45</v>
      </c>
      <c r="BC116" s="13">
        <v>80.391078098999998</v>
      </c>
      <c r="BD116" s="9">
        <v>15.380074073999999</v>
      </c>
      <c r="BE116" s="9">
        <v>-19.140143250000001</v>
      </c>
      <c r="BF116" s="9">
        <v>5.6695668000000003E-3</v>
      </c>
      <c r="BG116" s="9">
        <v>-24.757709250000001</v>
      </c>
      <c r="BH116" s="9">
        <v>-7.0297159599999999</v>
      </c>
      <c r="BI116" s="9">
        <v>1.7830325254999999</v>
      </c>
      <c r="BJ116" s="9">
        <v>0.38225000440000001</v>
      </c>
      <c r="BK116" s="9">
        <v>-8.5850326730000006</v>
      </c>
      <c r="BL116" s="9">
        <v>7.8308749993999998</v>
      </c>
      <c r="BM116" s="9">
        <v>-2.382166663</v>
      </c>
      <c r="BN116" s="9">
        <v>-13.023198620000001</v>
      </c>
      <c r="BO116" s="9">
        <v>2.7539896355</v>
      </c>
      <c r="BP116" s="9">
        <v>-0.80151034399999999</v>
      </c>
      <c r="BQ116" s="9">
        <v>9.3966563005000001</v>
      </c>
      <c r="BR116" s="13">
        <v>198.73514287</v>
      </c>
      <c r="BS116" s="9">
        <v>40.907833334999999</v>
      </c>
      <c r="BT116" s="9">
        <v>-41.15219441</v>
      </c>
      <c r="BU116" s="9">
        <v>0.27029172359999998</v>
      </c>
      <c r="BV116" s="9">
        <v>-53.593439250000003</v>
      </c>
      <c r="BW116" s="9">
        <v>-16.124496529999998</v>
      </c>
      <c r="BX116" s="9">
        <v>4.8200907634999997</v>
      </c>
      <c r="BY116" s="9">
        <v>2.9197708268999998</v>
      </c>
      <c r="BZ116" s="9">
        <v>-21.86734512</v>
      </c>
      <c r="CA116" s="9">
        <v>13.451437498000001</v>
      </c>
      <c r="CB116" s="9">
        <v>-4.9291041729999998</v>
      </c>
      <c r="CC116" s="9">
        <v>-29.747040269999999</v>
      </c>
      <c r="CD116" s="9">
        <v>5.9512184928999998</v>
      </c>
      <c r="CE116" s="9">
        <v>-2.7307815569999998</v>
      </c>
      <c r="CF116" s="9">
        <v>17.852551793</v>
      </c>
      <c r="CG116" s="13">
        <v>345.24311660000001</v>
      </c>
      <c r="CH116" s="9">
        <v>87.858425917000005</v>
      </c>
      <c r="CI116" s="9">
        <v>-66.271012670000005</v>
      </c>
      <c r="CJ116" s="9">
        <v>3.2715841731999999</v>
      </c>
      <c r="CK116" s="9">
        <v>-110.8328236</v>
      </c>
      <c r="CL116" s="9">
        <v>-23.32559582</v>
      </c>
      <c r="CM116" s="9">
        <v>11.597938923999999</v>
      </c>
      <c r="CN116" s="9">
        <v>12.210354175000001</v>
      </c>
      <c r="CO116" s="9">
        <v>-52.552436710000002</v>
      </c>
      <c r="CP116" s="9">
        <v>19.381437513000002</v>
      </c>
      <c r="CQ116" s="9">
        <v>-15.22756249</v>
      </c>
      <c r="CR116" s="9">
        <v>-55.808079890000002</v>
      </c>
      <c r="CS116" s="9">
        <v>8.0830904113000006</v>
      </c>
      <c r="CT116" s="9">
        <v>-9.3177429390000004</v>
      </c>
      <c r="CU116" s="9">
        <v>48.949757061</v>
      </c>
      <c r="CV116" s="13">
        <v>16.110514628000001</v>
      </c>
      <c r="CW116" s="9">
        <v>-6.6486886109999999</v>
      </c>
      <c r="CX116" s="9">
        <v>7.8178339350000003</v>
      </c>
      <c r="CY116" s="9">
        <v>0.55497896160000004</v>
      </c>
      <c r="CZ116" s="9">
        <v>9.9479565559999994</v>
      </c>
      <c r="DA116" s="9">
        <v>-1.5263301929999999</v>
      </c>
      <c r="DB116" s="9">
        <v>-0.38434217300000001</v>
      </c>
      <c r="DC116" s="9">
        <v>0.2859098336</v>
      </c>
      <c r="DD116" s="9">
        <v>-1.6520326160000001</v>
      </c>
      <c r="DE116" s="9">
        <v>2.6523377913999999</v>
      </c>
      <c r="DF116" s="9">
        <v>1.0362045836</v>
      </c>
      <c r="DG116" s="9">
        <v>6.4252147623999996</v>
      </c>
      <c r="DH116" s="9">
        <v>-0.36279011100000003</v>
      </c>
      <c r="DI116" s="9">
        <v>-1.2422624449999999</v>
      </c>
      <c r="DJ116" s="9">
        <v>1.7483865551</v>
      </c>
    </row>
    <row r="117" spans="1:114" x14ac:dyDescent="0.15">
      <c r="A117" s="9" t="e">
        <f t="array" ref="A117">SMALL(IF($AB$1:$AB$900=$D$7,ROW($AB$1:$AB$900)),ROW(98:98))</f>
        <v>#NUM!</v>
      </c>
      <c r="B117" s="9" t="str">
        <f t="array" ref="B117">IF(ISERROR(INDEX($S$2:$S$900,A117-1)),"",INDEX($S$2:$S$900,A117-1))</f>
        <v/>
      </c>
      <c r="C117" s="9" t="str">
        <f t="array" ref="C117">IF(ISERROR(INDEX($U$2:$U$900,A117-1)),"",INDEX($U$2:$U$900,A117-1))</f>
        <v/>
      </c>
      <c r="D117" s="9" t="str">
        <f t="array" ref="D117">IF(ISERROR(INDEX($V$2:$V$900,A117-1)),"",INDEX($V$2:$V$900,A117-1))</f>
        <v/>
      </c>
      <c r="E117" s="9" t="str">
        <f t="array" ref="E117">IF(ISERROR(INDEX($Z$2:$Z$900,A117-1)),"",INDEX($Z$2:$Z$900,A117-1))</f>
        <v/>
      </c>
      <c r="F117" s="9" t="str">
        <f t="array" ref="F117">IF(ISERROR(INDEX($Y$2:$Y$900,A117-1)),"",INDEX($Y$2:$Y$900,A117-1))</f>
        <v/>
      </c>
      <c r="G117" s="9" t="str">
        <f t="array" ref="G117">IF(ISERROR(INDEX($AI$2:$AI$900,A117-1)),"",INDEX($AI$2:$AI$900,A117-1))</f>
        <v/>
      </c>
      <c r="H117" s="9" t="str">
        <f t="array" ref="H117">IF(ISERROR(INDEX($AJ$2:$AJ$900,A117-1)),"",INDEX($AJ$2:$AJ$900,A117-1))</f>
        <v/>
      </c>
      <c r="I117" s="9" t="str">
        <f t="array" ref="I117">IF(ISERROR(INDEX($AK$2:$AK$900,A117-1)),"",INDEX($AK$2:$AK$900,A117-1))</f>
        <v/>
      </c>
      <c r="J117" s="9" t="str">
        <f t="array" ref="J117">IF(ISERROR(INDEX($AL$2:$AL$900,A117-1)),"",INDEX($AL$2:$AL$900,A117-1))</f>
        <v/>
      </c>
      <c r="K117" s="9" t="str">
        <f t="array" ref="K117">IF(ISERROR(INDEX($AE$2:$AE$900,A117-1)),"",INDEX($AE$2:$AE$900,A117-1))</f>
        <v/>
      </c>
      <c r="L117" s="9" t="str">
        <f t="shared" si="50"/>
        <v xml:space="preserve"> </v>
      </c>
      <c r="Q117" s="9"/>
      <c r="R117" s="9"/>
      <c r="S117" s="9" t="s">
        <v>32</v>
      </c>
      <c r="T117" s="9" t="s">
        <v>92</v>
      </c>
      <c r="U117" s="9">
        <v>4</v>
      </c>
      <c r="V117" s="2">
        <v>45</v>
      </c>
      <c r="W117" s="9">
        <v>6.6360000000000002E-2</v>
      </c>
      <c r="X117" s="9">
        <v>0.48842999999999998</v>
      </c>
      <c r="Y117" s="9">
        <f t="shared" si="38"/>
        <v>0.4902400552678039</v>
      </c>
      <c r="Z117" s="9">
        <f t="shared" si="39"/>
        <v>105</v>
      </c>
      <c r="AA117" s="8">
        <f t="shared" si="40"/>
        <v>60</v>
      </c>
      <c r="AB117" s="8" t="b">
        <f t="shared" si="37"/>
        <v>0</v>
      </c>
      <c r="AC117" s="25" t="str">
        <f t="shared" si="51"/>
        <v>NO</v>
      </c>
      <c r="AD117" s="21" t="str">
        <f t="shared" si="41"/>
        <v>NO</v>
      </c>
      <c r="AE117" s="8" t="str">
        <f t="shared" si="42"/>
        <v>FINE</v>
      </c>
      <c r="AF117" s="8">
        <f t="shared" si="43"/>
        <v>2</v>
      </c>
      <c r="AG117" s="8">
        <f t="shared" si="44"/>
        <v>2</v>
      </c>
      <c r="AH117" s="8">
        <f t="shared" si="45"/>
        <v>2</v>
      </c>
      <c r="AI117" s="25">
        <f t="shared" si="52"/>
        <v>74</v>
      </c>
      <c r="AJ117" s="25">
        <f t="shared" si="53"/>
        <v>176</v>
      </c>
      <c r="AK117" s="25">
        <f t="shared" si="54"/>
        <v>284</v>
      </c>
      <c r="AL117" s="25">
        <f t="shared" si="55"/>
        <v>17.100000000000001</v>
      </c>
      <c r="AM117" s="21">
        <f t="shared" si="46"/>
        <v>74</v>
      </c>
      <c r="AN117" s="21">
        <f t="shared" si="47"/>
        <v>176</v>
      </c>
      <c r="AO117" s="21">
        <f t="shared" si="48"/>
        <v>284</v>
      </c>
      <c r="AP117" s="21">
        <f t="shared" si="49"/>
        <v>17.100000000000001</v>
      </c>
      <c r="AQ117" s="24">
        <f t="shared" si="56"/>
        <v>-0.8571428571428571</v>
      </c>
      <c r="AR117" s="24">
        <f t="shared" si="57"/>
        <v>-1</v>
      </c>
      <c r="AS117" s="24">
        <f t="shared" si="58"/>
        <v>0</v>
      </c>
      <c r="AT117" s="24">
        <f t="shared" si="59"/>
        <v>0</v>
      </c>
      <c r="AU117" s="20">
        <v>16</v>
      </c>
      <c r="AV117" s="20">
        <v>14</v>
      </c>
      <c r="AW117" s="20">
        <v>150</v>
      </c>
      <c r="AX117" s="20">
        <v>30</v>
      </c>
      <c r="AY117" s="20">
        <v>60</v>
      </c>
      <c r="AZ117" s="20">
        <v>30</v>
      </c>
      <c r="BA117" s="20">
        <v>45</v>
      </c>
      <c r="BB117" s="26">
        <v>45</v>
      </c>
      <c r="BC117" s="13">
        <v>80.391078098999998</v>
      </c>
      <c r="BD117" s="9">
        <v>15.380074073999999</v>
      </c>
      <c r="BE117" s="9">
        <v>-19.140143250000001</v>
      </c>
      <c r="BF117" s="9">
        <v>5.6695668000000003E-3</v>
      </c>
      <c r="BG117" s="9">
        <v>-24.757709250000001</v>
      </c>
      <c r="BH117" s="9">
        <v>-7.0297159599999999</v>
      </c>
      <c r="BI117" s="9">
        <v>1.7830325254999999</v>
      </c>
      <c r="BJ117" s="9">
        <v>0.38225000440000001</v>
      </c>
      <c r="BK117" s="9">
        <v>-8.5850326730000006</v>
      </c>
      <c r="BL117" s="9">
        <v>7.8308749993999998</v>
      </c>
      <c r="BM117" s="9">
        <v>-2.382166663</v>
      </c>
      <c r="BN117" s="9">
        <v>-13.023198620000001</v>
      </c>
      <c r="BO117" s="9">
        <v>2.7539896355</v>
      </c>
      <c r="BP117" s="9">
        <v>-0.80151034399999999</v>
      </c>
      <c r="BQ117" s="9">
        <v>9.3966563005000001</v>
      </c>
      <c r="BR117" s="13">
        <v>198.73514287</v>
      </c>
      <c r="BS117" s="9">
        <v>40.907833334999999</v>
      </c>
      <c r="BT117" s="9">
        <v>-41.15219441</v>
      </c>
      <c r="BU117" s="9">
        <v>0.27029172359999998</v>
      </c>
      <c r="BV117" s="9">
        <v>-53.593439250000003</v>
      </c>
      <c r="BW117" s="9">
        <v>-16.124496529999998</v>
      </c>
      <c r="BX117" s="9">
        <v>4.8200907634999997</v>
      </c>
      <c r="BY117" s="9">
        <v>2.9197708268999998</v>
      </c>
      <c r="BZ117" s="9">
        <v>-21.86734512</v>
      </c>
      <c r="CA117" s="9">
        <v>13.451437498000001</v>
      </c>
      <c r="CB117" s="9">
        <v>-4.9291041729999998</v>
      </c>
      <c r="CC117" s="9">
        <v>-29.747040269999999</v>
      </c>
      <c r="CD117" s="9">
        <v>5.9512184928999998</v>
      </c>
      <c r="CE117" s="9">
        <v>-2.7307815569999998</v>
      </c>
      <c r="CF117" s="9">
        <v>17.852551793</v>
      </c>
      <c r="CG117" s="13">
        <v>345.24311660000001</v>
      </c>
      <c r="CH117" s="9">
        <v>87.858425917000005</v>
      </c>
      <c r="CI117" s="9">
        <v>-66.271012670000005</v>
      </c>
      <c r="CJ117" s="9">
        <v>3.2715841731999999</v>
      </c>
      <c r="CK117" s="9">
        <v>-110.8328236</v>
      </c>
      <c r="CL117" s="9">
        <v>-23.32559582</v>
      </c>
      <c r="CM117" s="9">
        <v>11.597938923999999</v>
      </c>
      <c r="CN117" s="9">
        <v>12.210354175000001</v>
      </c>
      <c r="CO117" s="9">
        <v>-52.552436710000002</v>
      </c>
      <c r="CP117" s="9">
        <v>19.381437513000002</v>
      </c>
      <c r="CQ117" s="9">
        <v>-15.22756249</v>
      </c>
      <c r="CR117" s="9">
        <v>-55.808079890000002</v>
      </c>
      <c r="CS117" s="9">
        <v>8.0830904113000006</v>
      </c>
      <c r="CT117" s="9">
        <v>-9.3177429390000004</v>
      </c>
      <c r="CU117" s="9">
        <v>48.949757061</v>
      </c>
      <c r="CV117" s="13">
        <v>16.110514628000001</v>
      </c>
      <c r="CW117" s="9">
        <v>-6.6486886109999999</v>
      </c>
      <c r="CX117" s="9">
        <v>7.8178339350000003</v>
      </c>
      <c r="CY117" s="9">
        <v>0.55497896160000004</v>
      </c>
      <c r="CZ117" s="9">
        <v>9.9479565559999994</v>
      </c>
      <c r="DA117" s="9">
        <v>-1.5263301929999999</v>
      </c>
      <c r="DB117" s="9">
        <v>-0.38434217300000001</v>
      </c>
      <c r="DC117" s="9">
        <v>0.2859098336</v>
      </c>
      <c r="DD117" s="9">
        <v>-1.6520326160000001</v>
      </c>
      <c r="DE117" s="9">
        <v>2.6523377913999999</v>
      </c>
      <c r="DF117" s="9">
        <v>1.0362045836</v>
      </c>
      <c r="DG117" s="9">
        <v>6.4252147623999996</v>
      </c>
      <c r="DH117" s="9">
        <v>-0.36279011100000003</v>
      </c>
      <c r="DI117" s="9">
        <v>-1.2422624449999999</v>
      </c>
      <c r="DJ117" s="9">
        <v>1.7483865551</v>
      </c>
    </row>
    <row r="118" spans="1:114" x14ac:dyDescent="0.15">
      <c r="L118" s="9" t="str">
        <f t="shared" si="50"/>
        <v xml:space="preserve"> </v>
      </c>
      <c r="Q118" s="9"/>
      <c r="R118" s="9"/>
      <c r="S118" s="9" t="s">
        <v>32</v>
      </c>
      <c r="T118" s="9" t="s">
        <v>92</v>
      </c>
      <c r="U118" s="9">
        <v>4</v>
      </c>
      <c r="V118" s="2">
        <v>60</v>
      </c>
      <c r="W118" s="9">
        <v>6.6360000000000002E-2</v>
      </c>
      <c r="X118" s="9">
        <v>0.48842999999999998</v>
      </c>
      <c r="Y118" s="9">
        <f t="shared" si="38"/>
        <v>0.4902400552678039</v>
      </c>
      <c r="Z118" s="9">
        <f t="shared" si="39"/>
        <v>105</v>
      </c>
      <c r="AA118" s="8">
        <f t="shared" si="40"/>
        <v>60</v>
      </c>
      <c r="AB118" s="8" t="b">
        <f t="shared" si="37"/>
        <v>0</v>
      </c>
      <c r="AC118" s="25" t="str">
        <f t="shared" si="51"/>
        <v>NO</v>
      </c>
      <c r="AD118" s="21" t="str">
        <f t="shared" si="41"/>
        <v>NO</v>
      </c>
      <c r="AE118" s="8" t="str">
        <f t="shared" si="42"/>
        <v>FINE</v>
      </c>
      <c r="AF118" s="8">
        <f t="shared" si="43"/>
        <v>2</v>
      </c>
      <c r="AG118" s="8">
        <f t="shared" si="44"/>
        <v>2</v>
      </c>
      <c r="AH118" s="8">
        <f t="shared" si="45"/>
        <v>2</v>
      </c>
      <c r="AI118" s="25">
        <f t="shared" si="52"/>
        <v>67</v>
      </c>
      <c r="AJ118" s="25">
        <f t="shared" si="53"/>
        <v>166</v>
      </c>
      <c r="AK118" s="25">
        <f t="shared" si="54"/>
        <v>261</v>
      </c>
      <c r="AL118" s="25">
        <f t="shared" si="55"/>
        <v>20.200000000000003</v>
      </c>
      <c r="AM118" s="21">
        <f t="shared" si="46"/>
        <v>67</v>
      </c>
      <c r="AN118" s="21">
        <f t="shared" si="47"/>
        <v>166</v>
      </c>
      <c r="AO118" s="21">
        <f t="shared" si="48"/>
        <v>261</v>
      </c>
      <c r="AP118" s="21">
        <f t="shared" si="49"/>
        <v>20.200000000000003</v>
      </c>
      <c r="AQ118" s="24">
        <f t="shared" si="56"/>
        <v>-0.8571428571428571</v>
      </c>
      <c r="AR118" s="24">
        <f t="shared" si="57"/>
        <v>-1</v>
      </c>
      <c r="AS118" s="24">
        <f t="shared" si="58"/>
        <v>0</v>
      </c>
      <c r="AT118" s="24">
        <f t="shared" si="59"/>
        <v>0.33333333333333331</v>
      </c>
      <c r="AU118" s="20">
        <v>16</v>
      </c>
      <c r="AV118" s="20">
        <v>14</v>
      </c>
      <c r="AW118" s="20">
        <v>150</v>
      </c>
      <c r="AX118" s="20">
        <v>30</v>
      </c>
      <c r="AY118" s="20">
        <v>60</v>
      </c>
      <c r="AZ118" s="20">
        <v>30</v>
      </c>
      <c r="BA118" s="20">
        <v>45</v>
      </c>
      <c r="BB118" s="26">
        <v>45</v>
      </c>
      <c r="BC118" s="13">
        <v>80.391078098999998</v>
      </c>
      <c r="BD118" s="9">
        <v>15.380074073999999</v>
      </c>
      <c r="BE118" s="9">
        <v>-19.140143250000001</v>
      </c>
      <c r="BF118" s="9">
        <v>5.6695668000000003E-3</v>
      </c>
      <c r="BG118" s="9">
        <v>-24.757709250000001</v>
      </c>
      <c r="BH118" s="9">
        <v>-7.0297159599999999</v>
      </c>
      <c r="BI118" s="9">
        <v>1.7830325254999999</v>
      </c>
      <c r="BJ118" s="9">
        <v>0.38225000440000001</v>
      </c>
      <c r="BK118" s="9">
        <v>-8.5850326730000006</v>
      </c>
      <c r="BL118" s="9">
        <v>7.8308749993999998</v>
      </c>
      <c r="BM118" s="9">
        <v>-2.382166663</v>
      </c>
      <c r="BN118" s="9">
        <v>-13.023198620000001</v>
      </c>
      <c r="BO118" s="9">
        <v>2.7539896355</v>
      </c>
      <c r="BP118" s="9">
        <v>-0.80151034399999999</v>
      </c>
      <c r="BQ118" s="9">
        <v>9.3966563005000001</v>
      </c>
      <c r="BR118" s="13">
        <v>198.73514287</v>
      </c>
      <c r="BS118" s="9">
        <v>40.907833334999999</v>
      </c>
      <c r="BT118" s="9">
        <v>-41.15219441</v>
      </c>
      <c r="BU118" s="9">
        <v>0.27029172359999998</v>
      </c>
      <c r="BV118" s="9">
        <v>-53.593439250000003</v>
      </c>
      <c r="BW118" s="9">
        <v>-16.124496529999998</v>
      </c>
      <c r="BX118" s="9">
        <v>4.8200907634999997</v>
      </c>
      <c r="BY118" s="9">
        <v>2.9197708268999998</v>
      </c>
      <c r="BZ118" s="9">
        <v>-21.86734512</v>
      </c>
      <c r="CA118" s="9">
        <v>13.451437498000001</v>
      </c>
      <c r="CB118" s="9">
        <v>-4.9291041729999998</v>
      </c>
      <c r="CC118" s="9">
        <v>-29.747040269999999</v>
      </c>
      <c r="CD118" s="9">
        <v>5.9512184928999998</v>
      </c>
      <c r="CE118" s="9">
        <v>-2.7307815569999998</v>
      </c>
      <c r="CF118" s="9">
        <v>17.852551793</v>
      </c>
      <c r="CG118" s="13">
        <v>345.24311660000001</v>
      </c>
      <c r="CH118" s="9">
        <v>87.858425917000005</v>
      </c>
      <c r="CI118" s="9">
        <v>-66.271012670000005</v>
      </c>
      <c r="CJ118" s="9">
        <v>3.2715841731999999</v>
      </c>
      <c r="CK118" s="9">
        <v>-110.8328236</v>
      </c>
      <c r="CL118" s="9">
        <v>-23.32559582</v>
      </c>
      <c r="CM118" s="9">
        <v>11.597938923999999</v>
      </c>
      <c r="CN118" s="9">
        <v>12.210354175000001</v>
      </c>
      <c r="CO118" s="9">
        <v>-52.552436710000002</v>
      </c>
      <c r="CP118" s="9">
        <v>19.381437513000002</v>
      </c>
      <c r="CQ118" s="9">
        <v>-15.22756249</v>
      </c>
      <c r="CR118" s="9">
        <v>-55.808079890000002</v>
      </c>
      <c r="CS118" s="9">
        <v>8.0830904113000006</v>
      </c>
      <c r="CT118" s="9">
        <v>-9.3177429390000004</v>
      </c>
      <c r="CU118" s="9">
        <v>48.949757061</v>
      </c>
      <c r="CV118" s="13">
        <v>16.110514628000001</v>
      </c>
      <c r="CW118" s="9">
        <v>-6.6486886109999999</v>
      </c>
      <c r="CX118" s="9">
        <v>7.8178339350000003</v>
      </c>
      <c r="CY118" s="9">
        <v>0.55497896160000004</v>
      </c>
      <c r="CZ118" s="9">
        <v>9.9479565559999994</v>
      </c>
      <c r="DA118" s="9">
        <v>-1.5263301929999999</v>
      </c>
      <c r="DB118" s="9">
        <v>-0.38434217300000001</v>
      </c>
      <c r="DC118" s="9">
        <v>0.2859098336</v>
      </c>
      <c r="DD118" s="9">
        <v>-1.6520326160000001</v>
      </c>
      <c r="DE118" s="9">
        <v>2.6523377913999999</v>
      </c>
      <c r="DF118" s="9">
        <v>1.0362045836</v>
      </c>
      <c r="DG118" s="9">
        <v>6.4252147623999996</v>
      </c>
      <c r="DH118" s="9">
        <v>-0.36279011100000003</v>
      </c>
      <c r="DI118" s="9">
        <v>-1.2422624449999999</v>
      </c>
      <c r="DJ118" s="9">
        <v>1.7483865551</v>
      </c>
    </row>
    <row r="119" spans="1:114" x14ac:dyDescent="0.15">
      <c r="L119" s="9" t="str">
        <f t="shared" si="50"/>
        <v xml:space="preserve"> </v>
      </c>
      <c r="Q119" s="9"/>
      <c r="R119" s="9"/>
      <c r="S119" s="9" t="s">
        <v>32</v>
      </c>
      <c r="T119" s="9" t="s">
        <v>92</v>
      </c>
      <c r="U119" s="9">
        <v>4</v>
      </c>
      <c r="V119" s="2">
        <v>75</v>
      </c>
      <c r="W119" s="9">
        <v>6.6360000000000002E-2</v>
      </c>
      <c r="X119" s="9">
        <v>0.48842999999999998</v>
      </c>
      <c r="Y119" s="9">
        <f t="shared" si="38"/>
        <v>0.4902400552678039</v>
      </c>
      <c r="Z119" s="9">
        <f t="shared" si="39"/>
        <v>105</v>
      </c>
      <c r="AA119" s="8">
        <f t="shared" si="40"/>
        <v>60</v>
      </c>
      <c r="AB119" s="8" t="b">
        <f t="shared" si="37"/>
        <v>0</v>
      </c>
      <c r="AC119" s="25" t="str">
        <f t="shared" si="51"/>
        <v>NO</v>
      </c>
      <c r="AD119" s="21" t="str">
        <f t="shared" si="41"/>
        <v>NO</v>
      </c>
      <c r="AE119" s="8" t="str">
        <f t="shared" si="42"/>
        <v>FINE</v>
      </c>
      <c r="AF119" s="8">
        <f t="shared" si="43"/>
        <v>2</v>
      </c>
      <c r="AG119" s="8">
        <f t="shared" si="44"/>
        <v>2</v>
      </c>
      <c r="AH119" s="8">
        <f t="shared" si="45"/>
        <v>2</v>
      </c>
      <c r="AI119" s="25">
        <f t="shared" si="52"/>
        <v>61</v>
      </c>
      <c r="AJ119" s="25">
        <f t="shared" si="53"/>
        <v>160</v>
      </c>
      <c r="AK119" s="25">
        <f t="shared" si="54"/>
        <v>249</v>
      </c>
      <c r="AL119" s="25">
        <f t="shared" si="55"/>
        <v>23.700000000000003</v>
      </c>
      <c r="AM119" s="21">
        <f t="shared" si="46"/>
        <v>61</v>
      </c>
      <c r="AN119" s="21">
        <f t="shared" si="47"/>
        <v>160</v>
      </c>
      <c r="AO119" s="21">
        <f t="shared" si="48"/>
        <v>249</v>
      </c>
      <c r="AP119" s="21">
        <f t="shared" si="49"/>
        <v>23.700000000000003</v>
      </c>
      <c r="AQ119" s="24">
        <f t="shared" si="56"/>
        <v>-0.8571428571428571</v>
      </c>
      <c r="AR119" s="24">
        <f t="shared" si="57"/>
        <v>-1</v>
      </c>
      <c r="AS119" s="24">
        <f t="shared" si="58"/>
        <v>0</v>
      </c>
      <c r="AT119" s="24">
        <f t="shared" si="59"/>
        <v>0.66666666666666663</v>
      </c>
      <c r="AU119" s="20">
        <v>16</v>
      </c>
      <c r="AV119" s="20">
        <v>14</v>
      </c>
      <c r="AW119" s="20">
        <v>150</v>
      </c>
      <c r="AX119" s="20">
        <v>30</v>
      </c>
      <c r="AY119" s="20">
        <v>60</v>
      </c>
      <c r="AZ119" s="20">
        <v>30</v>
      </c>
      <c r="BA119" s="20">
        <v>45</v>
      </c>
      <c r="BB119" s="26">
        <v>45</v>
      </c>
      <c r="BC119" s="13">
        <v>80.391078098999998</v>
      </c>
      <c r="BD119" s="9">
        <v>15.380074073999999</v>
      </c>
      <c r="BE119" s="9">
        <v>-19.140143250000001</v>
      </c>
      <c r="BF119" s="9">
        <v>5.6695668000000003E-3</v>
      </c>
      <c r="BG119" s="9">
        <v>-24.757709250000001</v>
      </c>
      <c r="BH119" s="9">
        <v>-7.0297159599999999</v>
      </c>
      <c r="BI119" s="9">
        <v>1.7830325254999999</v>
      </c>
      <c r="BJ119" s="9">
        <v>0.38225000440000001</v>
      </c>
      <c r="BK119" s="9">
        <v>-8.5850326730000006</v>
      </c>
      <c r="BL119" s="9">
        <v>7.8308749993999998</v>
      </c>
      <c r="BM119" s="9">
        <v>-2.382166663</v>
      </c>
      <c r="BN119" s="9">
        <v>-13.023198620000001</v>
      </c>
      <c r="BO119" s="9">
        <v>2.7539896355</v>
      </c>
      <c r="BP119" s="9">
        <v>-0.80151034399999999</v>
      </c>
      <c r="BQ119" s="9">
        <v>9.3966563005000001</v>
      </c>
      <c r="BR119" s="13">
        <v>198.73514287</v>
      </c>
      <c r="BS119" s="9">
        <v>40.907833334999999</v>
      </c>
      <c r="BT119" s="9">
        <v>-41.15219441</v>
      </c>
      <c r="BU119" s="9">
        <v>0.27029172359999998</v>
      </c>
      <c r="BV119" s="9">
        <v>-53.593439250000003</v>
      </c>
      <c r="BW119" s="9">
        <v>-16.124496529999998</v>
      </c>
      <c r="BX119" s="9">
        <v>4.8200907634999997</v>
      </c>
      <c r="BY119" s="9">
        <v>2.9197708268999998</v>
      </c>
      <c r="BZ119" s="9">
        <v>-21.86734512</v>
      </c>
      <c r="CA119" s="9">
        <v>13.451437498000001</v>
      </c>
      <c r="CB119" s="9">
        <v>-4.9291041729999998</v>
      </c>
      <c r="CC119" s="9">
        <v>-29.747040269999999</v>
      </c>
      <c r="CD119" s="9">
        <v>5.9512184928999998</v>
      </c>
      <c r="CE119" s="9">
        <v>-2.7307815569999998</v>
      </c>
      <c r="CF119" s="9">
        <v>17.852551793</v>
      </c>
      <c r="CG119" s="13">
        <v>345.24311660000001</v>
      </c>
      <c r="CH119" s="9">
        <v>87.858425917000005</v>
      </c>
      <c r="CI119" s="9">
        <v>-66.271012670000005</v>
      </c>
      <c r="CJ119" s="9">
        <v>3.2715841731999999</v>
      </c>
      <c r="CK119" s="9">
        <v>-110.8328236</v>
      </c>
      <c r="CL119" s="9">
        <v>-23.32559582</v>
      </c>
      <c r="CM119" s="9">
        <v>11.597938923999999</v>
      </c>
      <c r="CN119" s="9">
        <v>12.210354175000001</v>
      </c>
      <c r="CO119" s="9">
        <v>-52.552436710000002</v>
      </c>
      <c r="CP119" s="9">
        <v>19.381437513000002</v>
      </c>
      <c r="CQ119" s="9">
        <v>-15.22756249</v>
      </c>
      <c r="CR119" s="9">
        <v>-55.808079890000002</v>
      </c>
      <c r="CS119" s="9">
        <v>8.0830904113000006</v>
      </c>
      <c r="CT119" s="9">
        <v>-9.3177429390000004</v>
      </c>
      <c r="CU119" s="9">
        <v>48.949757061</v>
      </c>
      <c r="CV119" s="13">
        <v>16.110514628000001</v>
      </c>
      <c r="CW119" s="9">
        <v>-6.6486886109999999</v>
      </c>
      <c r="CX119" s="9">
        <v>7.8178339350000003</v>
      </c>
      <c r="CY119" s="9">
        <v>0.55497896160000004</v>
      </c>
      <c r="CZ119" s="9">
        <v>9.9479565559999994</v>
      </c>
      <c r="DA119" s="9">
        <v>-1.5263301929999999</v>
      </c>
      <c r="DB119" s="9">
        <v>-0.38434217300000001</v>
      </c>
      <c r="DC119" s="9">
        <v>0.2859098336</v>
      </c>
      <c r="DD119" s="9">
        <v>-1.6520326160000001</v>
      </c>
      <c r="DE119" s="9">
        <v>2.6523377913999999</v>
      </c>
      <c r="DF119" s="9">
        <v>1.0362045836</v>
      </c>
      <c r="DG119" s="9">
        <v>6.4252147623999996</v>
      </c>
      <c r="DH119" s="9">
        <v>-0.36279011100000003</v>
      </c>
      <c r="DI119" s="9">
        <v>-1.2422624449999999</v>
      </c>
      <c r="DJ119" s="9">
        <v>1.7483865551</v>
      </c>
    </row>
    <row r="120" spans="1:114" x14ac:dyDescent="0.15">
      <c r="L120" s="9" t="str">
        <f t="shared" si="50"/>
        <v xml:space="preserve"> </v>
      </c>
      <c r="Q120" s="9"/>
      <c r="R120" s="9"/>
      <c r="S120" s="9" t="s">
        <v>32</v>
      </c>
      <c r="T120" s="9" t="s">
        <v>92</v>
      </c>
      <c r="U120" s="9">
        <v>4</v>
      </c>
      <c r="V120" s="2">
        <v>90</v>
      </c>
      <c r="W120" s="9">
        <v>6.6360000000000002E-2</v>
      </c>
      <c r="X120" s="9">
        <v>0.48842999999999998</v>
      </c>
      <c r="Y120" s="9">
        <f t="shared" si="38"/>
        <v>0.4902400552678039</v>
      </c>
      <c r="Z120" s="9">
        <f t="shared" si="39"/>
        <v>105</v>
      </c>
      <c r="AA120" s="8">
        <f t="shared" si="40"/>
        <v>60</v>
      </c>
      <c r="AB120" s="8" t="b">
        <f t="shared" si="37"/>
        <v>0</v>
      </c>
      <c r="AC120" s="25" t="str">
        <f t="shared" si="51"/>
        <v>NO</v>
      </c>
      <c r="AD120" s="21" t="str">
        <f t="shared" si="41"/>
        <v>NO</v>
      </c>
      <c r="AE120" s="8" t="str">
        <f t="shared" si="42"/>
        <v>VERY FINE</v>
      </c>
      <c r="AF120" s="8">
        <f t="shared" si="43"/>
        <v>1</v>
      </c>
      <c r="AG120" s="8">
        <f t="shared" si="44"/>
        <v>1</v>
      </c>
      <c r="AH120" s="8">
        <f t="shared" si="45"/>
        <v>2</v>
      </c>
      <c r="AI120" s="25">
        <f t="shared" si="52"/>
        <v>58</v>
      </c>
      <c r="AJ120" s="25">
        <f t="shared" si="53"/>
        <v>159</v>
      </c>
      <c r="AK120" s="25">
        <f t="shared" si="54"/>
        <v>248</v>
      </c>
      <c r="AL120" s="25">
        <f t="shared" si="55"/>
        <v>27.6</v>
      </c>
      <c r="AM120" s="21">
        <f t="shared" si="46"/>
        <v>58</v>
      </c>
      <c r="AN120" s="21">
        <f t="shared" si="47"/>
        <v>159</v>
      </c>
      <c r="AO120" s="21">
        <f t="shared" si="48"/>
        <v>248</v>
      </c>
      <c r="AP120" s="21">
        <f t="shared" si="49"/>
        <v>27.6</v>
      </c>
      <c r="AQ120" s="24">
        <f t="shared" si="56"/>
        <v>-0.8571428571428571</v>
      </c>
      <c r="AR120" s="24">
        <f t="shared" si="57"/>
        <v>-1</v>
      </c>
      <c r="AS120" s="24">
        <f t="shared" si="58"/>
        <v>0</v>
      </c>
      <c r="AT120" s="24">
        <f t="shared" si="59"/>
        <v>1</v>
      </c>
      <c r="AU120" s="20">
        <v>16</v>
      </c>
      <c r="AV120" s="20">
        <v>14</v>
      </c>
      <c r="AW120" s="20">
        <v>150</v>
      </c>
      <c r="AX120" s="20">
        <v>30</v>
      </c>
      <c r="AY120" s="20">
        <v>60</v>
      </c>
      <c r="AZ120" s="20">
        <v>30</v>
      </c>
      <c r="BA120" s="20">
        <v>45</v>
      </c>
      <c r="BB120" s="26">
        <v>45</v>
      </c>
      <c r="BC120" s="13">
        <v>80.391078098999998</v>
      </c>
      <c r="BD120" s="9">
        <v>15.380074073999999</v>
      </c>
      <c r="BE120" s="9">
        <v>-19.140143250000001</v>
      </c>
      <c r="BF120" s="9">
        <v>5.6695668000000003E-3</v>
      </c>
      <c r="BG120" s="9">
        <v>-24.757709250000001</v>
      </c>
      <c r="BH120" s="9">
        <v>-7.0297159599999999</v>
      </c>
      <c r="BI120" s="9">
        <v>1.7830325254999999</v>
      </c>
      <c r="BJ120" s="9">
        <v>0.38225000440000001</v>
      </c>
      <c r="BK120" s="9">
        <v>-8.5850326730000006</v>
      </c>
      <c r="BL120" s="9">
        <v>7.8308749993999998</v>
      </c>
      <c r="BM120" s="9">
        <v>-2.382166663</v>
      </c>
      <c r="BN120" s="9">
        <v>-13.023198620000001</v>
      </c>
      <c r="BO120" s="9">
        <v>2.7539896355</v>
      </c>
      <c r="BP120" s="9">
        <v>-0.80151034399999999</v>
      </c>
      <c r="BQ120" s="9">
        <v>9.3966563005000001</v>
      </c>
      <c r="BR120" s="13">
        <v>198.73514287</v>
      </c>
      <c r="BS120" s="9">
        <v>40.907833334999999</v>
      </c>
      <c r="BT120" s="9">
        <v>-41.15219441</v>
      </c>
      <c r="BU120" s="9">
        <v>0.27029172359999998</v>
      </c>
      <c r="BV120" s="9">
        <v>-53.593439250000003</v>
      </c>
      <c r="BW120" s="9">
        <v>-16.124496529999998</v>
      </c>
      <c r="BX120" s="9">
        <v>4.8200907634999997</v>
      </c>
      <c r="BY120" s="9">
        <v>2.9197708268999998</v>
      </c>
      <c r="BZ120" s="9">
        <v>-21.86734512</v>
      </c>
      <c r="CA120" s="9">
        <v>13.451437498000001</v>
      </c>
      <c r="CB120" s="9">
        <v>-4.9291041729999998</v>
      </c>
      <c r="CC120" s="9">
        <v>-29.747040269999999</v>
      </c>
      <c r="CD120" s="9">
        <v>5.9512184928999998</v>
      </c>
      <c r="CE120" s="9">
        <v>-2.7307815569999998</v>
      </c>
      <c r="CF120" s="9">
        <v>17.852551793</v>
      </c>
      <c r="CG120" s="13">
        <v>345.24311660000001</v>
      </c>
      <c r="CH120" s="9">
        <v>87.858425917000005</v>
      </c>
      <c r="CI120" s="9">
        <v>-66.271012670000005</v>
      </c>
      <c r="CJ120" s="9">
        <v>3.2715841731999999</v>
      </c>
      <c r="CK120" s="9">
        <v>-110.8328236</v>
      </c>
      <c r="CL120" s="9">
        <v>-23.32559582</v>
      </c>
      <c r="CM120" s="9">
        <v>11.597938923999999</v>
      </c>
      <c r="CN120" s="9">
        <v>12.210354175000001</v>
      </c>
      <c r="CO120" s="9">
        <v>-52.552436710000002</v>
      </c>
      <c r="CP120" s="9">
        <v>19.381437513000002</v>
      </c>
      <c r="CQ120" s="9">
        <v>-15.22756249</v>
      </c>
      <c r="CR120" s="9">
        <v>-55.808079890000002</v>
      </c>
      <c r="CS120" s="9">
        <v>8.0830904113000006</v>
      </c>
      <c r="CT120" s="9">
        <v>-9.3177429390000004</v>
      </c>
      <c r="CU120" s="9">
        <v>48.949757061</v>
      </c>
      <c r="CV120" s="13">
        <v>16.110514628000001</v>
      </c>
      <c r="CW120" s="9">
        <v>-6.6486886109999999</v>
      </c>
      <c r="CX120" s="9">
        <v>7.8178339350000003</v>
      </c>
      <c r="CY120" s="9">
        <v>0.55497896160000004</v>
      </c>
      <c r="CZ120" s="9">
        <v>9.9479565559999994</v>
      </c>
      <c r="DA120" s="9">
        <v>-1.5263301929999999</v>
      </c>
      <c r="DB120" s="9">
        <v>-0.38434217300000001</v>
      </c>
      <c r="DC120" s="9">
        <v>0.2859098336</v>
      </c>
      <c r="DD120" s="9">
        <v>-1.6520326160000001</v>
      </c>
      <c r="DE120" s="9">
        <v>2.6523377913999999</v>
      </c>
      <c r="DF120" s="9">
        <v>1.0362045836</v>
      </c>
      <c r="DG120" s="9">
        <v>6.4252147623999996</v>
      </c>
      <c r="DH120" s="9">
        <v>-0.36279011100000003</v>
      </c>
      <c r="DI120" s="9">
        <v>-1.2422624449999999</v>
      </c>
      <c r="DJ120" s="9">
        <v>1.7483865551</v>
      </c>
    </row>
    <row r="121" spans="1:114" x14ac:dyDescent="0.15">
      <c r="L121" s="9" t="str">
        <f t="shared" si="50"/>
        <v xml:space="preserve"> </v>
      </c>
      <c r="Q121" s="9"/>
      <c r="R121" s="9"/>
      <c r="S121" s="9" t="s">
        <v>32</v>
      </c>
      <c r="T121" s="9" t="s">
        <v>92</v>
      </c>
      <c r="U121" s="9">
        <v>6</v>
      </c>
      <c r="V121" s="2">
        <v>0</v>
      </c>
      <c r="W121" s="9">
        <v>9.5000000000000001E-2</v>
      </c>
      <c r="X121" s="9">
        <v>0.49869999999999998</v>
      </c>
      <c r="Y121" s="9">
        <f t="shared" si="38"/>
        <v>0.73196048098660305</v>
      </c>
      <c r="Z121" s="9">
        <f t="shared" si="39"/>
        <v>70</v>
      </c>
      <c r="AA121" s="8">
        <f t="shared" si="40"/>
        <v>60</v>
      </c>
      <c r="AB121" s="8" t="b">
        <f t="shared" si="37"/>
        <v>0</v>
      </c>
      <c r="AC121" s="25" t="str">
        <f t="shared" si="51"/>
        <v>NO</v>
      </c>
      <c r="AD121" s="21" t="str">
        <f t="shared" si="41"/>
        <v>NO</v>
      </c>
      <c r="AE121" s="8" t="str">
        <f t="shared" si="42"/>
        <v>FINE</v>
      </c>
      <c r="AF121" s="8">
        <f t="shared" si="43"/>
        <v>2</v>
      </c>
      <c r="AG121" s="8">
        <f t="shared" si="44"/>
        <v>3</v>
      </c>
      <c r="AH121" s="8">
        <f t="shared" si="45"/>
        <v>2</v>
      </c>
      <c r="AI121" s="25">
        <f t="shared" si="52"/>
        <v>116</v>
      </c>
      <c r="AJ121" s="25">
        <f t="shared" si="53"/>
        <v>246</v>
      </c>
      <c r="AK121" s="25">
        <f t="shared" si="54"/>
        <v>454</v>
      </c>
      <c r="AL121" s="25">
        <f t="shared" si="55"/>
        <v>8.1999999999999993</v>
      </c>
      <c r="AM121" s="21">
        <f t="shared" si="46"/>
        <v>116</v>
      </c>
      <c r="AN121" s="21">
        <f t="shared" si="47"/>
        <v>246</v>
      </c>
      <c r="AO121" s="21">
        <f t="shared" si="48"/>
        <v>454</v>
      </c>
      <c r="AP121" s="21">
        <f t="shared" si="49"/>
        <v>8.1999999999999993</v>
      </c>
      <c r="AQ121" s="24">
        <f t="shared" si="56"/>
        <v>-0.7142857142857143</v>
      </c>
      <c r="AR121" s="24">
        <f t="shared" si="57"/>
        <v>-1</v>
      </c>
      <c r="AS121" s="24">
        <f t="shared" si="58"/>
        <v>0</v>
      </c>
      <c r="AT121" s="24">
        <f t="shared" si="59"/>
        <v>-1</v>
      </c>
      <c r="AU121" s="20">
        <v>16</v>
      </c>
      <c r="AV121" s="20">
        <v>14</v>
      </c>
      <c r="AW121" s="20">
        <v>150</v>
      </c>
      <c r="AX121" s="20">
        <v>30</v>
      </c>
      <c r="AY121" s="20">
        <v>60</v>
      </c>
      <c r="AZ121" s="20">
        <v>30</v>
      </c>
      <c r="BA121" s="20">
        <v>45</v>
      </c>
      <c r="BB121" s="26">
        <v>45</v>
      </c>
      <c r="BC121" s="13">
        <v>80.391078098999998</v>
      </c>
      <c r="BD121" s="9">
        <v>15.380074073999999</v>
      </c>
      <c r="BE121" s="9">
        <v>-19.140143250000001</v>
      </c>
      <c r="BF121" s="9">
        <v>5.6695668000000003E-3</v>
      </c>
      <c r="BG121" s="9">
        <v>-24.757709250000001</v>
      </c>
      <c r="BH121" s="9">
        <v>-7.0297159599999999</v>
      </c>
      <c r="BI121" s="9">
        <v>1.7830325254999999</v>
      </c>
      <c r="BJ121" s="9">
        <v>0.38225000440000001</v>
      </c>
      <c r="BK121" s="9">
        <v>-8.5850326730000006</v>
      </c>
      <c r="BL121" s="9">
        <v>7.8308749993999998</v>
      </c>
      <c r="BM121" s="9">
        <v>-2.382166663</v>
      </c>
      <c r="BN121" s="9">
        <v>-13.023198620000001</v>
      </c>
      <c r="BO121" s="9">
        <v>2.7539896355</v>
      </c>
      <c r="BP121" s="9">
        <v>-0.80151034399999999</v>
      </c>
      <c r="BQ121" s="9">
        <v>9.3966563005000001</v>
      </c>
      <c r="BR121" s="13">
        <v>198.73514287</v>
      </c>
      <c r="BS121" s="9">
        <v>40.907833334999999</v>
      </c>
      <c r="BT121" s="9">
        <v>-41.15219441</v>
      </c>
      <c r="BU121" s="9">
        <v>0.27029172359999998</v>
      </c>
      <c r="BV121" s="9">
        <v>-53.593439250000003</v>
      </c>
      <c r="BW121" s="9">
        <v>-16.124496529999998</v>
      </c>
      <c r="BX121" s="9">
        <v>4.8200907634999997</v>
      </c>
      <c r="BY121" s="9">
        <v>2.9197708268999998</v>
      </c>
      <c r="BZ121" s="9">
        <v>-21.86734512</v>
      </c>
      <c r="CA121" s="9">
        <v>13.451437498000001</v>
      </c>
      <c r="CB121" s="9">
        <v>-4.9291041729999998</v>
      </c>
      <c r="CC121" s="9">
        <v>-29.747040269999999</v>
      </c>
      <c r="CD121" s="9">
        <v>5.9512184928999998</v>
      </c>
      <c r="CE121" s="9">
        <v>-2.7307815569999998</v>
      </c>
      <c r="CF121" s="9">
        <v>17.852551793</v>
      </c>
      <c r="CG121" s="13">
        <v>345.24311660000001</v>
      </c>
      <c r="CH121" s="9">
        <v>87.858425917000005</v>
      </c>
      <c r="CI121" s="9">
        <v>-66.271012670000005</v>
      </c>
      <c r="CJ121" s="9">
        <v>3.2715841731999999</v>
      </c>
      <c r="CK121" s="9">
        <v>-110.8328236</v>
      </c>
      <c r="CL121" s="9">
        <v>-23.32559582</v>
      </c>
      <c r="CM121" s="9">
        <v>11.597938923999999</v>
      </c>
      <c r="CN121" s="9">
        <v>12.210354175000001</v>
      </c>
      <c r="CO121" s="9">
        <v>-52.552436710000002</v>
      </c>
      <c r="CP121" s="9">
        <v>19.381437513000002</v>
      </c>
      <c r="CQ121" s="9">
        <v>-15.22756249</v>
      </c>
      <c r="CR121" s="9">
        <v>-55.808079890000002</v>
      </c>
      <c r="CS121" s="9">
        <v>8.0830904113000006</v>
      </c>
      <c r="CT121" s="9">
        <v>-9.3177429390000004</v>
      </c>
      <c r="CU121" s="9">
        <v>48.949757061</v>
      </c>
      <c r="CV121" s="13">
        <v>16.110514628000001</v>
      </c>
      <c r="CW121" s="9">
        <v>-6.6486886109999999</v>
      </c>
      <c r="CX121" s="9">
        <v>7.8178339350000003</v>
      </c>
      <c r="CY121" s="9">
        <v>0.55497896160000004</v>
      </c>
      <c r="CZ121" s="9">
        <v>9.9479565559999994</v>
      </c>
      <c r="DA121" s="9">
        <v>-1.5263301929999999</v>
      </c>
      <c r="DB121" s="9">
        <v>-0.38434217300000001</v>
      </c>
      <c r="DC121" s="9">
        <v>0.2859098336</v>
      </c>
      <c r="DD121" s="9">
        <v>-1.6520326160000001</v>
      </c>
      <c r="DE121" s="9">
        <v>2.6523377913999999</v>
      </c>
      <c r="DF121" s="9">
        <v>1.0362045836</v>
      </c>
      <c r="DG121" s="9">
        <v>6.4252147623999996</v>
      </c>
      <c r="DH121" s="9">
        <v>-0.36279011100000003</v>
      </c>
      <c r="DI121" s="9">
        <v>-1.2422624449999999</v>
      </c>
      <c r="DJ121" s="9">
        <v>1.7483865551</v>
      </c>
    </row>
    <row r="122" spans="1:114" x14ac:dyDescent="0.1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9" t="str">
        <f t="shared" si="50"/>
        <v xml:space="preserve"> </v>
      </c>
      <c r="Q122" s="9"/>
      <c r="R122" s="9"/>
      <c r="S122" s="9" t="s">
        <v>32</v>
      </c>
      <c r="T122" s="9" t="s">
        <v>92</v>
      </c>
      <c r="U122" s="9">
        <v>6</v>
      </c>
      <c r="V122" s="2">
        <v>15</v>
      </c>
      <c r="W122" s="9">
        <v>9.5000000000000001E-2</v>
      </c>
      <c r="X122" s="9">
        <v>0.49869999999999998</v>
      </c>
      <c r="Y122" s="9">
        <f t="shared" si="38"/>
        <v>0.73196048098660305</v>
      </c>
      <c r="Z122" s="9">
        <f t="shared" si="39"/>
        <v>70</v>
      </c>
      <c r="AA122" s="8">
        <f t="shared" si="40"/>
        <v>60</v>
      </c>
      <c r="AB122" s="8" t="b">
        <f t="shared" si="37"/>
        <v>0</v>
      </c>
      <c r="AC122" s="25" t="str">
        <f t="shared" si="51"/>
        <v>NO</v>
      </c>
      <c r="AD122" s="21" t="str">
        <f t="shared" si="41"/>
        <v>NO</v>
      </c>
      <c r="AE122" s="8" t="str">
        <f t="shared" si="42"/>
        <v>FINE</v>
      </c>
      <c r="AF122" s="8">
        <f t="shared" si="43"/>
        <v>2</v>
      </c>
      <c r="AG122" s="8">
        <f t="shared" si="44"/>
        <v>2</v>
      </c>
      <c r="AH122" s="8">
        <f t="shared" si="45"/>
        <v>2</v>
      </c>
      <c r="AI122" s="25">
        <f t="shared" si="52"/>
        <v>102</v>
      </c>
      <c r="AJ122" s="25">
        <f t="shared" si="53"/>
        <v>224</v>
      </c>
      <c r="AK122" s="25">
        <f t="shared" si="54"/>
        <v>396</v>
      </c>
      <c r="AL122" s="25">
        <f t="shared" si="55"/>
        <v>10</v>
      </c>
      <c r="AM122" s="21">
        <f t="shared" si="46"/>
        <v>102</v>
      </c>
      <c r="AN122" s="21">
        <f t="shared" si="47"/>
        <v>224</v>
      </c>
      <c r="AO122" s="21">
        <f t="shared" si="48"/>
        <v>396</v>
      </c>
      <c r="AP122" s="21">
        <f t="shared" si="49"/>
        <v>10</v>
      </c>
      <c r="AQ122" s="24">
        <f t="shared" si="56"/>
        <v>-0.7142857142857143</v>
      </c>
      <c r="AR122" s="24">
        <f t="shared" si="57"/>
        <v>-1</v>
      </c>
      <c r="AS122" s="24">
        <f t="shared" si="58"/>
        <v>0</v>
      </c>
      <c r="AT122" s="24">
        <f t="shared" si="59"/>
        <v>-0.66666666666666663</v>
      </c>
      <c r="AU122" s="20">
        <v>16</v>
      </c>
      <c r="AV122" s="20">
        <v>14</v>
      </c>
      <c r="AW122" s="20">
        <v>150</v>
      </c>
      <c r="AX122" s="20">
        <v>30</v>
      </c>
      <c r="AY122" s="20">
        <v>60</v>
      </c>
      <c r="AZ122" s="20">
        <v>30</v>
      </c>
      <c r="BA122" s="20">
        <v>45</v>
      </c>
      <c r="BB122" s="26">
        <v>45</v>
      </c>
      <c r="BC122" s="13">
        <v>80.391078098999998</v>
      </c>
      <c r="BD122" s="9">
        <v>15.380074073999999</v>
      </c>
      <c r="BE122" s="9">
        <v>-19.140143250000001</v>
      </c>
      <c r="BF122" s="9">
        <v>5.6695668000000003E-3</v>
      </c>
      <c r="BG122" s="9">
        <v>-24.757709250000001</v>
      </c>
      <c r="BH122" s="9">
        <v>-7.0297159599999999</v>
      </c>
      <c r="BI122" s="9">
        <v>1.7830325254999999</v>
      </c>
      <c r="BJ122" s="9">
        <v>0.38225000440000001</v>
      </c>
      <c r="BK122" s="9">
        <v>-8.5850326730000006</v>
      </c>
      <c r="BL122" s="9">
        <v>7.8308749993999998</v>
      </c>
      <c r="BM122" s="9">
        <v>-2.382166663</v>
      </c>
      <c r="BN122" s="9">
        <v>-13.023198620000001</v>
      </c>
      <c r="BO122" s="9">
        <v>2.7539896355</v>
      </c>
      <c r="BP122" s="9">
        <v>-0.80151034399999999</v>
      </c>
      <c r="BQ122" s="9">
        <v>9.3966563005000001</v>
      </c>
      <c r="BR122" s="13">
        <v>198.73514287</v>
      </c>
      <c r="BS122" s="9">
        <v>40.907833334999999</v>
      </c>
      <c r="BT122" s="9">
        <v>-41.15219441</v>
      </c>
      <c r="BU122" s="9">
        <v>0.27029172359999998</v>
      </c>
      <c r="BV122" s="9">
        <v>-53.593439250000003</v>
      </c>
      <c r="BW122" s="9">
        <v>-16.124496529999998</v>
      </c>
      <c r="BX122" s="9">
        <v>4.8200907634999997</v>
      </c>
      <c r="BY122" s="9">
        <v>2.9197708268999998</v>
      </c>
      <c r="BZ122" s="9">
        <v>-21.86734512</v>
      </c>
      <c r="CA122" s="9">
        <v>13.451437498000001</v>
      </c>
      <c r="CB122" s="9">
        <v>-4.9291041729999998</v>
      </c>
      <c r="CC122" s="9">
        <v>-29.747040269999999</v>
      </c>
      <c r="CD122" s="9">
        <v>5.9512184928999998</v>
      </c>
      <c r="CE122" s="9">
        <v>-2.7307815569999998</v>
      </c>
      <c r="CF122" s="9">
        <v>17.852551793</v>
      </c>
      <c r="CG122" s="13">
        <v>345.24311660000001</v>
      </c>
      <c r="CH122" s="9">
        <v>87.858425917000005</v>
      </c>
      <c r="CI122" s="9">
        <v>-66.271012670000005</v>
      </c>
      <c r="CJ122" s="9">
        <v>3.2715841731999999</v>
      </c>
      <c r="CK122" s="9">
        <v>-110.8328236</v>
      </c>
      <c r="CL122" s="9">
        <v>-23.32559582</v>
      </c>
      <c r="CM122" s="9">
        <v>11.597938923999999</v>
      </c>
      <c r="CN122" s="9">
        <v>12.210354175000001</v>
      </c>
      <c r="CO122" s="9">
        <v>-52.552436710000002</v>
      </c>
      <c r="CP122" s="9">
        <v>19.381437513000002</v>
      </c>
      <c r="CQ122" s="9">
        <v>-15.22756249</v>
      </c>
      <c r="CR122" s="9">
        <v>-55.808079890000002</v>
      </c>
      <c r="CS122" s="9">
        <v>8.0830904113000006</v>
      </c>
      <c r="CT122" s="9">
        <v>-9.3177429390000004</v>
      </c>
      <c r="CU122" s="9">
        <v>48.949757061</v>
      </c>
      <c r="CV122" s="13">
        <v>16.110514628000001</v>
      </c>
      <c r="CW122" s="9">
        <v>-6.6486886109999999</v>
      </c>
      <c r="CX122" s="9">
        <v>7.8178339350000003</v>
      </c>
      <c r="CY122" s="9">
        <v>0.55497896160000004</v>
      </c>
      <c r="CZ122" s="9">
        <v>9.9479565559999994</v>
      </c>
      <c r="DA122" s="9">
        <v>-1.5263301929999999</v>
      </c>
      <c r="DB122" s="9">
        <v>-0.38434217300000001</v>
      </c>
      <c r="DC122" s="9">
        <v>0.2859098336</v>
      </c>
      <c r="DD122" s="9">
        <v>-1.6520326160000001</v>
      </c>
      <c r="DE122" s="9">
        <v>2.6523377913999999</v>
      </c>
      <c r="DF122" s="9">
        <v>1.0362045836</v>
      </c>
      <c r="DG122" s="9">
        <v>6.4252147623999996</v>
      </c>
      <c r="DH122" s="9">
        <v>-0.36279011100000003</v>
      </c>
      <c r="DI122" s="9">
        <v>-1.2422624449999999</v>
      </c>
      <c r="DJ122" s="9">
        <v>1.7483865551</v>
      </c>
    </row>
    <row r="123" spans="1:114" x14ac:dyDescent="0.15">
      <c r="L123" s="9" t="str">
        <f t="shared" si="50"/>
        <v xml:space="preserve"> </v>
      </c>
      <c r="Q123" s="9"/>
      <c r="R123" s="9"/>
      <c r="S123" s="9" t="s">
        <v>32</v>
      </c>
      <c r="T123" s="9" t="s">
        <v>92</v>
      </c>
      <c r="U123" s="9">
        <v>6</v>
      </c>
      <c r="V123" s="2">
        <v>30</v>
      </c>
      <c r="W123" s="9">
        <v>9.5000000000000001E-2</v>
      </c>
      <c r="X123" s="9">
        <v>0.49869999999999998</v>
      </c>
      <c r="Y123" s="9">
        <f t="shared" si="38"/>
        <v>0.73196048098660305</v>
      </c>
      <c r="Z123" s="9">
        <f t="shared" si="39"/>
        <v>70</v>
      </c>
      <c r="AA123" s="8">
        <f t="shared" si="40"/>
        <v>60</v>
      </c>
      <c r="AB123" s="8" t="b">
        <f t="shared" si="37"/>
        <v>0</v>
      </c>
      <c r="AC123" s="25" t="str">
        <f t="shared" si="51"/>
        <v>NO</v>
      </c>
      <c r="AD123" s="21" t="str">
        <f t="shared" si="41"/>
        <v>NO</v>
      </c>
      <c r="AE123" s="8" t="str">
        <f t="shared" si="42"/>
        <v>FINE</v>
      </c>
      <c r="AF123" s="8">
        <f t="shared" si="43"/>
        <v>2</v>
      </c>
      <c r="AG123" s="8">
        <f t="shared" si="44"/>
        <v>2</v>
      </c>
      <c r="AH123" s="8">
        <f t="shared" si="45"/>
        <v>2</v>
      </c>
      <c r="AI123" s="25">
        <f t="shared" si="52"/>
        <v>90</v>
      </c>
      <c r="AJ123" s="25">
        <f t="shared" si="53"/>
        <v>205</v>
      </c>
      <c r="AK123" s="25">
        <f t="shared" si="54"/>
        <v>349</v>
      </c>
      <c r="AL123" s="25">
        <f t="shared" si="55"/>
        <v>12.299999999999999</v>
      </c>
      <c r="AM123" s="21">
        <f t="shared" si="46"/>
        <v>90</v>
      </c>
      <c r="AN123" s="21">
        <f t="shared" si="47"/>
        <v>205</v>
      </c>
      <c r="AO123" s="21">
        <f t="shared" si="48"/>
        <v>349</v>
      </c>
      <c r="AP123" s="21">
        <f t="shared" si="49"/>
        <v>12.299999999999999</v>
      </c>
      <c r="AQ123" s="24">
        <f t="shared" si="56"/>
        <v>-0.7142857142857143</v>
      </c>
      <c r="AR123" s="24">
        <f t="shared" si="57"/>
        <v>-1</v>
      </c>
      <c r="AS123" s="24">
        <f t="shared" si="58"/>
        <v>0</v>
      </c>
      <c r="AT123" s="24">
        <f t="shared" si="59"/>
        <v>-0.33333333333333331</v>
      </c>
      <c r="AU123" s="20">
        <v>16</v>
      </c>
      <c r="AV123" s="20">
        <v>14</v>
      </c>
      <c r="AW123" s="20">
        <v>150</v>
      </c>
      <c r="AX123" s="20">
        <v>30</v>
      </c>
      <c r="AY123" s="20">
        <v>60</v>
      </c>
      <c r="AZ123" s="20">
        <v>30</v>
      </c>
      <c r="BA123" s="20">
        <v>45</v>
      </c>
      <c r="BB123" s="26">
        <v>45</v>
      </c>
      <c r="BC123" s="13">
        <v>80.391078098999998</v>
      </c>
      <c r="BD123" s="9">
        <v>15.380074073999999</v>
      </c>
      <c r="BE123" s="9">
        <v>-19.140143250000001</v>
      </c>
      <c r="BF123" s="9">
        <v>5.6695668000000003E-3</v>
      </c>
      <c r="BG123" s="9">
        <v>-24.757709250000001</v>
      </c>
      <c r="BH123" s="9">
        <v>-7.0297159599999999</v>
      </c>
      <c r="BI123" s="9">
        <v>1.7830325254999999</v>
      </c>
      <c r="BJ123" s="9">
        <v>0.38225000440000001</v>
      </c>
      <c r="BK123" s="9">
        <v>-8.5850326730000006</v>
      </c>
      <c r="BL123" s="9">
        <v>7.8308749993999998</v>
      </c>
      <c r="BM123" s="9">
        <v>-2.382166663</v>
      </c>
      <c r="BN123" s="9">
        <v>-13.023198620000001</v>
      </c>
      <c r="BO123" s="9">
        <v>2.7539896355</v>
      </c>
      <c r="BP123" s="9">
        <v>-0.80151034399999999</v>
      </c>
      <c r="BQ123" s="9">
        <v>9.3966563005000001</v>
      </c>
      <c r="BR123" s="13">
        <v>198.73514287</v>
      </c>
      <c r="BS123" s="9">
        <v>40.907833334999999</v>
      </c>
      <c r="BT123" s="9">
        <v>-41.15219441</v>
      </c>
      <c r="BU123" s="9">
        <v>0.27029172359999998</v>
      </c>
      <c r="BV123" s="9">
        <v>-53.593439250000003</v>
      </c>
      <c r="BW123" s="9">
        <v>-16.124496529999998</v>
      </c>
      <c r="BX123" s="9">
        <v>4.8200907634999997</v>
      </c>
      <c r="BY123" s="9">
        <v>2.9197708268999998</v>
      </c>
      <c r="BZ123" s="9">
        <v>-21.86734512</v>
      </c>
      <c r="CA123" s="9">
        <v>13.451437498000001</v>
      </c>
      <c r="CB123" s="9">
        <v>-4.9291041729999998</v>
      </c>
      <c r="CC123" s="9">
        <v>-29.747040269999999</v>
      </c>
      <c r="CD123" s="9">
        <v>5.9512184928999998</v>
      </c>
      <c r="CE123" s="9">
        <v>-2.7307815569999998</v>
      </c>
      <c r="CF123" s="9">
        <v>17.852551793</v>
      </c>
      <c r="CG123" s="13">
        <v>345.24311660000001</v>
      </c>
      <c r="CH123" s="9">
        <v>87.858425917000005</v>
      </c>
      <c r="CI123" s="9">
        <v>-66.271012670000005</v>
      </c>
      <c r="CJ123" s="9">
        <v>3.2715841731999999</v>
      </c>
      <c r="CK123" s="9">
        <v>-110.8328236</v>
      </c>
      <c r="CL123" s="9">
        <v>-23.32559582</v>
      </c>
      <c r="CM123" s="9">
        <v>11.597938923999999</v>
      </c>
      <c r="CN123" s="9">
        <v>12.210354175000001</v>
      </c>
      <c r="CO123" s="9">
        <v>-52.552436710000002</v>
      </c>
      <c r="CP123" s="9">
        <v>19.381437513000002</v>
      </c>
      <c r="CQ123" s="9">
        <v>-15.22756249</v>
      </c>
      <c r="CR123" s="9">
        <v>-55.808079890000002</v>
      </c>
      <c r="CS123" s="9">
        <v>8.0830904113000006</v>
      </c>
      <c r="CT123" s="9">
        <v>-9.3177429390000004</v>
      </c>
      <c r="CU123" s="9">
        <v>48.949757061</v>
      </c>
      <c r="CV123" s="13">
        <v>16.110514628000001</v>
      </c>
      <c r="CW123" s="9">
        <v>-6.6486886109999999</v>
      </c>
      <c r="CX123" s="9">
        <v>7.8178339350000003</v>
      </c>
      <c r="CY123" s="9">
        <v>0.55497896160000004</v>
      </c>
      <c r="CZ123" s="9">
        <v>9.9479565559999994</v>
      </c>
      <c r="DA123" s="9">
        <v>-1.5263301929999999</v>
      </c>
      <c r="DB123" s="9">
        <v>-0.38434217300000001</v>
      </c>
      <c r="DC123" s="9">
        <v>0.2859098336</v>
      </c>
      <c r="DD123" s="9">
        <v>-1.6520326160000001</v>
      </c>
      <c r="DE123" s="9">
        <v>2.6523377913999999</v>
      </c>
      <c r="DF123" s="9">
        <v>1.0362045836</v>
      </c>
      <c r="DG123" s="9">
        <v>6.4252147623999996</v>
      </c>
      <c r="DH123" s="9">
        <v>-0.36279011100000003</v>
      </c>
      <c r="DI123" s="9">
        <v>-1.2422624449999999</v>
      </c>
      <c r="DJ123" s="9">
        <v>1.7483865551</v>
      </c>
    </row>
    <row r="124" spans="1:114" x14ac:dyDescent="0.15">
      <c r="Q124" s="9"/>
      <c r="R124" s="9"/>
      <c r="S124" s="9" t="s">
        <v>32</v>
      </c>
      <c r="T124" s="9" t="s">
        <v>92</v>
      </c>
      <c r="U124" s="9">
        <v>6</v>
      </c>
      <c r="V124" s="2">
        <v>45</v>
      </c>
      <c r="W124" s="9">
        <v>9.5000000000000001E-2</v>
      </c>
      <c r="X124" s="9">
        <v>0.49869999999999998</v>
      </c>
      <c r="Y124" s="9">
        <f t="shared" si="38"/>
        <v>0.73196048098660305</v>
      </c>
      <c r="Z124" s="9">
        <f t="shared" si="39"/>
        <v>70</v>
      </c>
      <c r="AA124" s="8">
        <f t="shared" si="40"/>
        <v>60</v>
      </c>
      <c r="AB124" s="8" t="b">
        <f t="shared" si="37"/>
        <v>0</v>
      </c>
      <c r="AC124" s="25" t="str">
        <f t="shared" si="51"/>
        <v>NO</v>
      </c>
      <c r="AD124" s="21" t="str">
        <f t="shared" si="41"/>
        <v>NO</v>
      </c>
      <c r="AE124" s="8" t="str">
        <f t="shared" si="42"/>
        <v>FINE</v>
      </c>
      <c r="AF124" s="8">
        <f t="shared" si="43"/>
        <v>2</v>
      </c>
      <c r="AG124" s="8">
        <f t="shared" si="44"/>
        <v>2</v>
      </c>
      <c r="AH124" s="8">
        <f t="shared" si="45"/>
        <v>2</v>
      </c>
      <c r="AI124" s="25">
        <f t="shared" si="52"/>
        <v>80</v>
      </c>
      <c r="AJ124" s="25">
        <f t="shared" si="53"/>
        <v>190</v>
      </c>
      <c r="AK124" s="25">
        <f t="shared" si="54"/>
        <v>312</v>
      </c>
      <c r="AL124" s="25">
        <f t="shared" si="55"/>
        <v>14.9</v>
      </c>
      <c r="AM124" s="21">
        <f t="shared" si="46"/>
        <v>80</v>
      </c>
      <c r="AN124" s="21">
        <f t="shared" si="47"/>
        <v>190</v>
      </c>
      <c r="AO124" s="21">
        <f t="shared" si="48"/>
        <v>312</v>
      </c>
      <c r="AP124" s="21">
        <f t="shared" si="49"/>
        <v>14.9</v>
      </c>
      <c r="AQ124" s="24">
        <f t="shared" si="56"/>
        <v>-0.7142857142857143</v>
      </c>
      <c r="AR124" s="24">
        <f t="shared" si="57"/>
        <v>-1</v>
      </c>
      <c r="AS124" s="24">
        <f t="shared" si="58"/>
        <v>0</v>
      </c>
      <c r="AT124" s="24">
        <f t="shared" si="59"/>
        <v>0</v>
      </c>
      <c r="AU124" s="20">
        <v>16</v>
      </c>
      <c r="AV124" s="20">
        <v>14</v>
      </c>
      <c r="AW124" s="20">
        <v>150</v>
      </c>
      <c r="AX124" s="20">
        <v>30</v>
      </c>
      <c r="AY124" s="20">
        <v>60</v>
      </c>
      <c r="AZ124" s="20">
        <v>30</v>
      </c>
      <c r="BA124" s="20">
        <v>45</v>
      </c>
      <c r="BB124" s="26">
        <v>45</v>
      </c>
      <c r="BC124" s="13">
        <v>80.391078098999998</v>
      </c>
      <c r="BD124" s="9">
        <v>15.380074073999999</v>
      </c>
      <c r="BE124" s="9">
        <v>-19.140143250000001</v>
      </c>
      <c r="BF124" s="9">
        <v>5.6695668000000003E-3</v>
      </c>
      <c r="BG124" s="9">
        <v>-24.757709250000001</v>
      </c>
      <c r="BH124" s="9">
        <v>-7.0297159599999999</v>
      </c>
      <c r="BI124" s="9">
        <v>1.7830325254999999</v>
      </c>
      <c r="BJ124" s="9">
        <v>0.38225000440000001</v>
      </c>
      <c r="BK124" s="9">
        <v>-8.5850326730000006</v>
      </c>
      <c r="BL124" s="9">
        <v>7.8308749993999998</v>
      </c>
      <c r="BM124" s="9">
        <v>-2.382166663</v>
      </c>
      <c r="BN124" s="9">
        <v>-13.023198620000001</v>
      </c>
      <c r="BO124" s="9">
        <v>2.7539896355</v>
      </c>
      <c r="BP124" s="9">
        <v>-0.80151034399999999</v>
      </c>
      <c r="BQ124" s="9">
        <v>9.3966563005000001</v>
      </c>
      <c r="BR124" s="13">
        <v>198.73514287</v>
      </c>
      <c r="BS124" s="9">
        <v>40.907833334999999</v>
      </c>
      <c r="BT124" s="9">
        <v>-41.15219441</v>
      </c>
      <c r="BU124" s="9">
        <v>0.27029172359999998</v>
      </c>
      <c r="BV124" s="9">
        <v>-53.593439250000003</v>
      </c>
      <c r="BW124" s="9">
        <v>-16.124496529999998</v>
      </c>
      <c r="BX124" s="9">
        <v>4.8200907634999997</v>
      </c>
      <c r="BY124" s="9">
        <v>2.9197708268999998</v>
      </c>
      <c r="BZ124" s="9">
        <v>-21.86734512</v>
      </c>
      <c r="CA124" s="9">
        <v>13.451437498000001</v>
      </c>
      <c r="CB124" s="9">
        <v>-4.9291041729999998</v>
      </c>
      <c r="CC124" s="9">
        <v>-29.747040269999999</v>
      </c>
      <c r="CD124" s="9">
        <v>5.9512184928999998</v>
      </c>
      <c r="CE124" s="9">
        <v>-2.7307815569999998</v>
      </c>
      <c r="CF124" s="9">
        <v>17.852551793</v>
      </c>
      <c r="CG124" s="13">
        <v>345.24311660000001</v>
      </c>
      <c r="CH124" s="9">
        <v>87.858425917000005</v>
      </c>
      <c r="CI124" s="9">
        <v>-66.271012670000005</v>
      </c>
      <c r="CJ124" s="9">
        <v>3.2715841731999999</v>
      </c>
      <c r="CK124" s="9">
        <v>-110.8328236</v>
      </c>
      <c r="CL124" s="9">
        <v>-23.32559582</v>
      </c>
      <c r="CM124" s="9">
        <v>11.597938923999999</v>
      </c>
      <c r="CN124" s="9">
        <v>12.210354175000001</v>
      </c>
      <c r="CO124" s="9">
        <v>-52.552436710000002</v>
      </c>
      <c r="CP124" s="9">
        <v>19.381437513000002</v>
      </c>
      <c r="CQ124" s="9">
        <v>-15.22756249</v>
      </c>
      <c r="CR124" s="9">
        <v>-55.808079890000002</v>
      </c>
      <c r="CS124" s="9">
        <v>8.0830904113000006</v>
      </c>
      <c r="CT124" s="9">
        <v>-9.3177429390000004</v>
      </c>
      <c r="CU124" s="9">
        <v>48.949757061</v>
      </c>
      <c r="CV124" s="13">
        <v>16.110514628000001</v>
      </c>
      <c r="CW124" s="9">
        <v>-6.6486886109999999</v>
      </c>
      <c r="CX124" s="9">
        <v>7.8178339350000003</v>
      </c>
      <c r="CY124" s="9">
        <v>0.55497896160000004</v>
      </c>
      <c r="CZ124" s="9">
        <v>9.9479565559999994</v>
      </c>
      <c r="DA124" s="9">
        <v>-1.5263301929999999</v>
      </c>
      <c r="DB124" s="9">
        <v>-0.38434217300000001</v>
      </c>
      <c r="DC124" s="9">
        <v>0.2859098336</v>
      </c>
      <c r="DD124" s="9">
        <v>-1.6520326160000001</v>
      </c>
      <c r="DE124" s="9">
        <v>2.6523377913999999</v>
      </c>
      <c r="DF124" s="9">
        <v>1.0362045836</v>
      </c>
      <c r="DG124" s="9">
        <v>6.4252147623999996</v>
      </c>
      <c r="DH124" s="9">
        <v>-0.36279011100000003</v>
      </c>
      <c r="DI124" s="9">
        <v>-1.2422624449999999</v>
      </c>
      <c r="DJ124" s="9">
        <v>1.7483865551</v>
      </c>
    </row>
    <row r="125" spans="1:114" x14ac:dyDescent="0.15">
      <c r="Q125" s="9"/>
      <c r="R125" s="9"/>
      <c r="S125" s="9" t="s">
        <v>32</v>
      </c>
      <c r="T125" s="9" t="s">
        <v>92</v>
      </c>
      <c r="U125" s="9">
        <v>6</v>
      </c>
      <c r="V125" s="2">
        <v>60</v>
      </c>
      <c r="W125" s="9">
        <v>9.5000000000000001E-2</v>
      </c>
      <c r="X125" s="9">
        <v>0.49869999999999998</v>
      </c>
      <c r="Y125" s="9">
        <f t="shared" si="38"/>
        <v>0.73196048098660305</v>
      </c>
      <c r="Z125" s="9">
        <f t="shared" si="39"/>
        <v>70</v>
      </c>
      <c r="AA125" s="8">
        <f t="shared" si="40"/>
        <v>60</v>
      </c>
      <c r="AB125" s="8" t="b">
        <f t="shared" si="37"/>
        <v>0</v>
      </c>
      <c r="AC125" s="25" t="str">
        <f t="shared" si="51"/>
        <v>NO</v>
      </c>
      <c r="AD125" s="21" t="str">
        <f t="shared" si="41"/>
        <v>NO</v>
      </c>
      <c r="AE125" s="8" t="str">
        <f t="shared" si="42"/>
        <v>FINE</v>
      </c>
      <c r="AF125" s="8">
        <f t="shared" si="43"/>
        <v>2</v>
      </c>
      <c r="AG125" s="8">
        <f t="shared" si="44"/>
        <v>2</v>
      </c>
      <c r="AH125" s="8">
        <f t="shared" si="45"/>
        <v>2</v>
      </c>
      <c r="AI125" s="25">
        <f t="shared" si="52"/>
        <v>72</v>
      </c>
      <c r="AJ125" s="25">
        <f t="shared" si="53"/>
        <v>180</v>
      </c>
      <c r="AK125" s="25">
        <f t="shared" si="54"/>
        <v>287</v>
      </c>
      <c r="AL125" s="25">
        <f t="shared" si="55"/>
        <v>17.900000000000002</v>
      </c>
      <c r="AM125" s="21">
        <f t="shared" si="46"/>
        <v>72</v>
      </c>
      <c r="AN125" s="21">
        <f t="shared" si="47"/>
        <v>180</v>
      </c>
      <c r="AO125" s="21">
        <f t="shared" si="48"/>
        <v>287</v>
      </c>
      <c r="AP125" s="21">
        <f t="shared" si="49"/>
        <v>17.900000000000002</v>
      </c>
      <c r="AQ125" s="24">
        <f t="shared" si="56"/>
        <v>-0.7142857142857143</v>
      </c>
      <c r="AR125" s="24">
        <f t="shared" si="57"/>
        <v>-1</v>
      </c>
      <c r="AS125" s="24">
        <f t="shared" si="58"/>
        <v>0</v>
      </c>
      <c r="AT125" s="24">
        <f t="shared" si="59"/>
        <v>0.33333333333333331</v>
      </c>
      <c r="AU125" s="20">
        <v>16</v>
      </c>
      <c r="AV125" s="20">
        <v>14</v>
      </c>
      <c r="AW125" s="20">
        <v>150</v>
      </c>
      <c r="AX125" s="20">
        <v>30</v>
      </c>
      <c r="AY125" s="20">
        <v>60</v>
      </c>
      <c r="AZ125" s="20">
        <v>30</v>
      </c>
      <c r="BA125" s="20">
        <v>45</v>
      </c>
      <c r="BB125" s="26">
        <v>45</v>
      </c>
      <c r="BC125" s="13">
        <v>80.391078098999998</v>
      </c>
      <c r="BD125" s="9">
        <v>15.380074073999999</v>
      </c>
      <c r="BE125" s="9">
        <v>-19.140143250000001</v>
      </c>
      <c r="BF125" s="9">
        <v>5.6695668000000003E-3</v>
      </c>
      <c r="BG125" s="9">
        <v>-24.757709250000001</v>
      </c>
      <c r="BH125" s="9">
        <v>-7.0297159599999999</v>
      </c>
      <c r="BI125" s="9">
        <v>1.7830325254999999</v>
      </c>
      <c r="BJ125" s="9">
        <v>0.38225000440000001</v>
      </c>
      <c r="BK125" s="9">
        <v>-8.5850326730000006</v>
      </c>
      <c r="BL125" s="9">
        <v>7.8308749993999998</v>
      </c>
      <c r="BM125" s="9">
        <v>-2.382166663</v>
      </c>
      <c r="BN125" s="9">
        <v>-13.023198620000001</v>
      </c>
      <c r="BO125" s="9">
        <v>2.7539896355</v>
      </c>
      <c r="BP125" s="9">
        <v>-0.80151034399999999</v>
      </c>
      <c r="BQ125" s="9">
        <v>9.3966563005000001</v>
      </c>
      <c r="BR125" s="13">
        <v>198.73514287</v>
      </c>
      <c r="BS125" s="9">
        <v>40.907833334999999</v>
      </c>
      <c r="BT125" s="9">
        <v>-41.15219441</v>
      </c>
      <c r="BU125" s="9">
        <v>0.27029172359999998</v>
      </c>
      <c r="BV125" s="9">
        <v>-53.593439250000003</v>
      </c>
      <c r="BW125" s="9">
        <v>-16.124496529999998</v>
      </c>
      <c r="BX125" s="9">
        <v>4.8200907634999997</v>
      </c>
      <c r="BY125" s="9">
        <v>2.9197708268999998</v>
      </c>
      <c r="BZ125" s="9">
        <v>-21.86734512</v>
      </c>
      <c r="CA125" s="9">
        <v>13.451437498000001</v>
      </c>
      <c r="CB125" s="9">
        <v>-4.9291041729999998</v>
      </c>
      <c r="CC125" s="9">
        <v>-29.747040269999999</v>
      </c>
      <c r="CD125" s="9">
        <v>5.9512184928999998</v>
      </c>
      <c r="CE125" s="9">
        <v>-2.7307815569999998</v>
      </c>
      <c r="CF125" s="9">
        <v>17.852551793</v>
      </c>
      <c r="CG125" s="13">
        <v>345.24311660000001</v>
      </c>
      <c r="CH125" s="9">
        <v>87.858425917000005</v>
      </c>
      <c r="CI125" s="9">
        <v>-66.271012670000005</v>
      </c>
      <c r="CJ125" s="9">
        <v>3.2715841731999999</v>
      </c>
      <c r="CK125" s="9">
        <v>-110.8328236</v>
      </c>
      <c r="CL125" s="9">
        <v>-23.32559582</v>
      </c>
      <c r="CM125" s="9">
        <v>11.597938923999999</v>
      </c>
      <c r="CN125" s="9">
        <v>12.210354175000001</v>
      </c>
      <c r="CO125" s="9">
        <v>-52.552436710000002</v>
      </c>
      <c r="CP125" s="9">
        <v>19.381437513000002</v>
      </c>
      <c r="CQ125" s="9">
        <v>-15.22756249</v>
      </c>
      <c r="CR125" s="9">
        <v>-55.808079890000002</v>
      </c>
      <c r="CS125" s="9">
        <v>8.0830904113000006</v>
      </c>
      <c r="CT125" s="9">
        <v>-9.3177429390000004</v>
      </c>
      <c r="CU125" s="9">
        <v>48.949757061</v>
      </c>
      <c r="CV125" s="13">
        <v>16.110514628000001</v>
      </c>
      <c r="CW125" s="9">
        <v>-6.6486886109999999</v>
      </c>
      <c r="CX125" s="9">
        <v>7.8178339350000003</v>
      </c>
      <c r="CY125" s="9">
        <v>0.55497896160000004</v>
      </c>
      <c r="CZ125" s="9">
        <v>9.9479565559999994</v>
      </c>
      <c r="DA125" s="9">
        <v>-1.5263301929999999</v>
      </c>
      <c r="DB125" s="9">
        <v>-0.38434217300000001</v>
      </c>
      <c r="DC125" s="9">
        <v>0.2859098336</v>
      </c>
      <c r="DD125" s="9">
        <v>-1.6520326160000001</v>
      </c>
      <c r="DE125" s="9">
        <v>2.6523377913999999</v>
      </c>
      <c r="DF125" s="9">
        <v>1.0362045836</v>
      </c>
      <c r="DG125" s="9">
        <v>6.4252147623999996</v>
      </c>
      <c r="DH125" s="9">
        <v>-0.36279011100000003</v>
      </c>
      <c r="DI125" s="9">
        <v>-1.2422624449999999</v>
      </c>
      <c r="DJ125" s="9">
        <v>1.7483865551</v>
      </c>
    </row>
    <row r="126" spans="1:114" x14ac:dyDescent="0.15">
      <c r="Q126" s="9"/>
      <c r="R126" s="9"/>
      <c r="S126" s="9" t="s">
        <v>32</v>
      </c>
      <c r="T126" s="9" t="s">
        <v>92</v>
      </c>
      <c r="U126" s="9">
        <v>6</v>
      </c>
      <c r="V126" s="2">
        <v>75</v>
      </c>
      <c r="W126" s="9">
        <v>9.5000000000000001E-2</v>
      </c>
      <c r="X126" s="9">
        <v>0.49869999999999998</v>
      </c>
      <c r="Y126" s="9">
        <f t="shared" si="38"/>
        <v>0.73196048098660305</v>
      </c>
      <c r="Z126" s="9">
        <f t="shared" si="39"/>
        <v>70</v>
      </c>
      <c r="AA126" s="8">
        <f t="shared" si="40"/>
        <v>60</v>
      </c>
      <c r="AB126" s="8" t="b">
        <f t="shared" si="37"/>
        <v>0</v>
      </c>
      <c r="AC126" s="25" t="str">
        <f t="shared" si="51"/>
        <v>NO</v>
      </c>
      <c r="AD126" s="21" t="str">
        <f t="shared" si="41"/>
        <v>NO</v>
      </c>
      <c r="AE126" s="8" t="str">
        <f t="shared" si="42"/>
        <v>FINE</v>
      </c>
      <c r="AF126" s="8">
        <f t="shared" si="43"/>
        <v>2</v>
      </c>
      <c r="AG126" s="8">
        <f t="shared" si="44"/>
        <v>2</v>
      </c>
      <c r="AH126" s="8">
        <f t="shared" si="45"/>
        <v>2</v>
      </c>
      <c r="AI126" s="25">
        <f t="shared" si="52"/>
        <v>67</v>
      </c>
      <c r="AJ126" s="25">
        <f t="shared" si="53"/>
        <v>173</v>
      </c>
      <c r="AK126" s="25">
        <f t="shared" si="54"/>
        <v>272</v>
      </c>
      <c r="AL126" s="25">
        <f t="shared" si="55"/>
        <v>21.3</v>
      </c>
      <c r="AM126" s="21">
        <f t="shared" si="46"/>
        <v>67</v>
      </c>
      <c r="AN126" s="21">
        <f t="shared" si="47"/>
        <v>173</v>
      </c>
      <c r="AO126" s="21">
        <f t="shared" si="48"/>
        <v>272</v>
      </c>
      <c r="AP126" s="21">
        <f t="shared" si="49"/>
        <v>21.3</v>
      </c>
      <c r="AQ126" s="24">
        <f t="shared" si="56"/>
        <v>-0.7142857142857143</v>
      </c>
      <c r="AR126" s="24">
        <f t="shared" si="57"/>
        <v>-1</v>
      </c>
      <c r="AS126" s="24">
        <f t="shared" si="58"/>
        <v>0</v>
      </c>
      <c r="AT126" s="24">
        <f t="shared" si="59"/>
        <v>0.66666666666666663</v>
      </c>
      <c r="AU126" s="20">
        <v>16</v>
      </c>
      <c r="AV126" s="20">
        <v>14</v>
      </c>
      <c r="AW126" s="20">
        <v>150</v>
      </c>
      <c r="AX126" s="20">
        <v>30</v>
      </c>
      <c r="AY126" s="20">
        <v>60</v>
      </c>
      <c r="AZ126" s="20">
        <v>30</v>
      </c>
      <c r="BA126" s="20">
        <v>45</v>
      </c>
      <c r="BB126" s="26">
        <v>45</v>
      </c>
      <c r="BC126" s="13">
        <v>80.391078098999998</v>
      </c>
      <c r="BD126" s="9">
        <v>15.380074073999999</v>
      </c>
      <c r="BE126" s="9">
        <v>-19.140143250000001</v>
      </c>
      <c r="BF126" s="9">
        <v>5.6695668000000003E-3</v>
      </c>
      <c r="BG126" s="9">
        <v>-24.757709250000001</v>
      </c>
      <c r="BH126" s="9">
        <v>-7.0297159599999999</v>
      </c>
      <c r="BI126" s="9">
        <v>1.7830325254999999</v>
      </c>
      <c r="BJ126" s="9">
        <v>0.38225000440000001</v>
      </c>
      <c r="BK126" s="9">
        <v>-8.5850326730000006</v>
      </c>
      <c r="BL126" s="9">
        <v>7.8308749993999998</v>
      </c>
      <c r="BM126" s="9">
        <v>-2.382166663</v>
      </c>
      <c r="BN126" s="9">
        <v>-13.023198620000001</v>
      </c>
      <c r="BO126" s="9">
        <v>2.7539896355</v>
      </c>
      <c r="BP126" s="9">
        <v>-0.80151034399999999</v>
      </c>
      <c r="BQ126" s="9">
        <v>9.3966563005000001</v>
      </c>
      <c r="BR126" s="13">
        <v>198.73514287</v>
      </c>
      <c r="BS126" s="9">
        <v>40.907833334999999</v>
      </c>
      <c r="BT126" s="9">
        <v>-41.15219441</v>
      </c>
      <c r="BU126" s="9">
        <v>0.27029172359999998</v>
      </c>
      <c r="BV126" s="9">
        <v>-53.593439250000003</v>
      </c>
      <c r="BW126" s="9">
        <v>-16.124496529999998</v>
      </c>
      <c r="BX126" s="9">
        <v>4.8200907634999997</v>
      </c>
      <c r="BY126" s="9">
        <v>2.9197708268999998</v>
      </c>
      <c r="BZ126" s="9">
        <v>-21.86734512</v>
      </c>
      <c r="CA126" s="9">
        <v>13.451437498000001</v>
      </c>
      <c r="CB126" s="9">
        <v>-4.9291041729999998</v>
      </c>
      <c r="CC126" s="9">
        <v>-29.747040269999999</v>
      </c>
      <c r="CD126" s="9">
        <v>5.9512184928999998</v>
      </c>
      <c r="CE126" s="9">
        <v>-2.7307815569999998</v>
      </c>
      <c r="CF126" s="9">
        <v>17.852551793</v>
      </c>
      <c r="CG126" s="13">
        <v>345.24311660000001</v>
      </c>
      <c r="CH126" s="9">
        <v>87.858425917000005</v>
      </c>
      <c r="CI126" s="9">
        <v>-66.271012670000005</v>
      </c>
      <c r="CJ126" s="9">
        <v>3.2715841731999999</v>
      </c>
      <c r="CK126" s="9">
        <v>-110.8328236</v>
      </c>
      <c r="CL126" s="9">
        <v>-23.32559582</v>
      </c>
      <c r="CM126" s="9">
        <v>11.597938923999999</v>
      </c>
      <c r="CN126" s="9">
        <v>12.210354175000001</v>
      </c>
      <c r="CO126" s="9">
        <v>-52.552436710000002</v>
      </c>
      <c r="CP126" s="9">
        <v>19.381437513000002</v>
      </c>
      <c r="CQ126" s="9">
        <v>-15.22756249</v>
      </c>
      <c r="CR126" s="9">
        <v>-55.808079890000002</v>
      </c>
      <c r="CS126" s="9">
        <v>8.0830904113000006</v>
      </c>
      <c r="CT126" s="9">
        <v>-9.3177429390000004</v>
      </c>
      <c r="CU126" s="9">
        <v>48.949757061</v>
      </c>
      <c r="CV126" s="13">
        <v>16.110514628000001</v>
      </c>
      <c r="CW126" s="9">
        <v>-6.6486886109999999</v>
      </c>
      <c r="CX126" s="9">
        <v>7.8178339350000003</v>
      </c>
      <c r="CY126" s="9">
        <v>0.55497896160000004</v>
      </c>
      <c r="CZ126" s="9">
        <v>9.9479565559999994</v>
      </c>
      <c r="DA126" s="9">
        <v>-1.5263301929999999</v>
      </c>
      <c r="DB126" s="9">
        <v>-0.38434217300000001</v>
      </c>
      <c r="DC126" s="9">
        <v>0.2859098336</v>
      </c>
      <c r="DD126" s="9">
        <v>-1.6520326160000001</v>
      </c>
      <c r="DE126" s="9">
        <v>2.6523377913999999</v>
      </c>
      <c r="DF126" s="9">
        <v>1.0362045836</v>
      </c>
      <c r="DG126" s="9">
        <v>6.4252147623999996</v>
      </c>
      <c r="DH126" s="9">
        <v>-0.36279011100000003</v>
      </c>
      <c r="DI126" s="9">
        <v>-1.2422624449999999</v>
      </c>
      <c r="DJ126" s="9">
        <v>1.7483865551</v>
      </c>
    </row>
    <row r="127" spans="1:114" x14ac:dyDescent="0.15">
      <c r="Q127" s="9"/>
      <c r="R127" s="9"/>
      <c r="S127" s="9" t="s">
        <v>32</v>
      </c>
      <c r="T127" s="9" t="s">
        <v>92</v>
      </c>
      <c r="U127" s="9">
        <v>6</v>
      </c>
      <c r="V127" s="2">
        <v>90</v>
      </c>
      <c r="W127" s="9">
        <v>9.5000000000000001E-2</v>
      </c>
      <c r="X127" s="9">
        <v>0.49869999999999998</v>
      </c>
      <c r="Y127" s="9">
        <f t="shared" si="38"/>
        <v>0.73196048098660305</v>
      </c>
      <c r="Z127" s="9">
        <f t="shared" si="39"/>
        <v>70</v>
      </c>
      <c r="AA127" s="8">
        <f t="shared" si="40"/>
        <v>60</v>
      </c>
      <c r="AB127" s="8" t="b">
        <f t="shared" si="37"/>
        <v>0</v>
      </c>
      <c r="AC127" s="25" t="str">
        <f t="shared" si="51"/>
        <v>NO</v>
      </c>
      <c r="AD127" s="21" t="str">
        <f t="shared" si="41"/>
        <v>NO</v>
      </c>
      <c r="AE127" s="8" t="str">
        <f t="shared" si="42"/>
        <v>FINE</v>
      </c>
      <c r="AF127" s="8">
        <f t="shared" si="43"/>
        <v>2</v>
      </c>
      <c r="AG127" s="8">
        <f t="shared" si="44"/>
        <v>2</v>
      </c>
      <c r="AH127" s="8">
        <f t="shared" si="45"/>
        <v>2</v>
      </c>
      <c r="AI127" s="25">
        <f t="shared" si="52"/>
        <v>63</v>
      </c>
      <c r="AJ127" s="25">
        <f t="shared" si="53"/>
        <v>170</v>
      </c>
      <c r="AK127" s="25">
        <f t="shared" si="54"/>
        <v>268</v>
      </c>
      <c r="AL127" s="25">
        <f t="shared" si="55"/>
        <v>25.1</v>
      </c>
      <c r="AM127" s="21">
        <f t="shared" si="46"/>
        <v>63</v>
      </c>
      <c r="AN127" s="21">
        <f t="shared" si="47"/>
        <v>170</v>
      </c>
      <c r="AO127" s="21">
        <f t="shared" si="48"/>
        <v>268</v>
      </c>
      <c r="AP127" s="21">
        <f t="shared" si="49"/>
        <v>25.1</v>
      </c>
      <c r="AQ127" s="24">
        <f t="shared" si="56"/>
        <v>-0.7142857142857143</v>
      </c>
      <c r="AR127" s="24">
        <f t="shared" si="57"/>
        <v>-1</v>
      </c>
      <c r="AS127" s="24">
        <f t="shared" si="58"/>
        <v>0</v>
      </c>
      <c r="AT127" s="24">
        <f t="shared" si="59"/>
        <v>1</v>
      </c>
      <c r="AU127" s="20">
        <v>16</v>
      </c>
      <c r="AV127" s="20">
        <v>14</v>
      </c>
      <c r="AW127" s="20">
        <v>150</v>
      </c>
      <c r="AX127" s="20">
        <v>30</v>
      </c>
      <c r="AY127" s="20">
        <v>60</v>
      </c>
      <c r="AZ127" s="20">
        <v>30</v>
      </c>
      <c r="BA127" s="20">
        <v>45</v>
      </c>
      <c r="BB127" s="26">
        <v>45</v>
      </c>
      <c r="BC127" s="13">
        <v>80.391078098999998</v>
      </c>
      <c r="BD127" s="9">
        <v>15.380074073999999</v>
      </c>
      <c r="BE127" s="9">
        <v>-19.140143250000001</v>
      </c>
      <c r="BF127" s="9">
        <v>5.6695668000000003E-3</v>
      </c>
      <c r="BG127" s="9">
        <v>-24.757709250000001</v>
      </c>
      <c r="BH127" s="9">
        <v>-7.0297159599999999</v>
      </c>
      <c r="BI127" s="9">
        <v>1.7830325254999999</v>
      </c>
      <c r="BJ127" s="9">
        <v>0.38225000440000001</v>
      </c>
      <c r="BK127" s="9">
        <v>-8.5850326730000006</v>
      </c>
      <c r="BL127" s="9">
        <v>7.8308749993999998</v>
      </c>
      <c r="BM127" s="9">
        <v>-2.382166663</v>
      </c>
      <c r="BN127" s="9">
        <v>-13.023198620000001</v>
      </c>
      <c r="BO127" s="9">
        <v>2.7539896355</v>
      </c>
      <c r="BP127" s="9">
        <v>-0.80151034399999999</v>
      </c>
      <c r="BQ127" s="9">
        <v>9.3966563005000001</v>
      </c>
      <c r="BR127" s="13">
        <v>198.73514287</v>
      </c>
      <c r="BS127" s="9">
        <v>40.907833334999999</v>
      </c>
      <c r="BT127" s="9">
        <v>-41.15219441</v>
      </c>
      <c r="BU127" s="9">
        <v>0.27029172359999998</v>
      </c>
      <c r="BV127" s="9">
        <v>-53.593439250000003</v>
      </c>
      <c r="BW127" s="9">
        <v>-16.124496529999998</v>
      </c>
      <c r="BX127" s="9">
        <v>4.8200907634999997</v>
      </c>
      <c r="BY127" s="9">
        <v>2.9197708268999998</v>
      </c>
      <c r="BZ127" s="9">
        <v>-21.86734512</v>
      </c>
      <c r="CA127" s="9">
        <v>13.451437498000001</v>
      </c>
      <c r="CB127" s="9">
        <v>-4.9291041729999998</v>
      </c>
      <c r="CC127" s="9">
        <v>-29.747040269999999</v>
      </c>
      <c r="CD127" s="9">
        <v>5.9512184928999998</v>
      </c>
      <c r="CE127" s="9">
        <v>-2.7307815569999998</v>
      </c>
      <c r="CF127" s="9">
        <v>17.852551793</v>
      </c>
      <c r="CG127" s="13">
        <v>345.24311660000001</v>
      </c>
      <c r="CH127" s="9">
        <v>87.858425917000005</v>
      </c>
      <c r="CI127" s="9">
        <v>-66.271012670000005</v>
      </c>
      <c r="CJ127" s="9">
        <v>3.2715841731999999</v>
      </c>
      <c r="CK127" s="9">
        <v>-110.8328236</v>
      </c>
      <c r="CL127" s="9">
        <v>-23.32559582</v>
      </c>
      <c r="CM127" s="9">
        <v>11.597938923999999</v>
      </c>
      <c r="CN127" s="9">
        <v>12.210354175000001</v>
      </c>
      <c r="CO127" s="9">
        <v>-52.552436710000002</v>
      </c>
      <c r="CP127" s="9">
        <v>19.381437513000002</v>
      </c>
      <c r="CQ127" s="9">
        <v>-15.22756249</v>
      </c>
      <c r="CR127" s="9">
        <v>-55.808079890000002</v>
      </c>
      <c r="CS127" s="9">
        <v>8.0830904113000006</v>
      </c>
      <c r="CT127" s="9">
        <v>-9.3177429390000004</v>
      </c>
      <c r="CU127" s="9">
        <v>48.949757061</v>
      </c>
      <c r="CV127" s="13">
        <v>16.110514628000001</v>
      </c>
      <c r="CW127" s="9">
        <v>-6.6486886109999999</v>
      </c>
      <c r="CX127" s="9">
        <v>7.8178339350000003</v>
      </c>
      <c r="CY127" s="9">
        <v>0.55497896160000004</v>
      </c>
      <c r="CZ127" s="9">
        <v>9.9479565559999994</v>
      </c>
      <c r="DA127" s="9">
        <v>-1.5263301929999999</v>
      </c>
      <c r="DB127" s="9">
        <v>-0.38434217300000001</v>
      </c>
      <c r="DC127" s="9">
        <v>0.2859098336</v>
      </c>
      <c r="DD127" s="9">
        <v>-1.6520326160000001</v>
      </c>
      <c r="DE127" s="9">
        <v>2.6523377913999999</v>
      </c>
      <c r="DF127" s="9">
        <v>1.0362045836</v>
      </c>
      <c r="DG127" s="9">
        <v>6.4252147623999996</v>
      </c>
      <c r="DH127" s="9">
        <v>-0.36279011100000003</v>
      </c>
      <c r="DI127" s="9">
        <v>-1.2422624449999999</v>
      </c>
      <c r="DJ127" s="9">
        <v>1.7483865551</v>
      </c>
    </row>
    <row r="128" spans="1:114" x14ac:dyDescent="0.15">
      <c r="Q128" s="9"/>
      <c r="R128" s="9"/>
      <c r="S128" s="9" t="s">
        <v>32</v>
      </c>
      <c r="T128" s="9" t="s">
        <v>92</v>
      </c>
      <c r="U128" s="9">
        <v>8</v>
      </c>
      <c r="V128" s="2">
        <v>0</v>
      </c>
      <c r="W128" s="9">
        <v>0.124635</v>
      </c>
      <c r="X128" s="9">
        <v>0.50334000000000001</v>
      </c>
      <c r="Y128" s="9">
        <f t="shared" si="38"/>
        <v>0.97871144821657308</v>
      </c>
      <c r="Z128" s="9">
        <f t="shared" si="39"/>
        <v>53</v>
      </c>
      <c r="AA128" s="8">
        <f t="shared" si="40"/>
        <v>60</v>
      </c>
      <c r="AB128" s="8" t="b">
        <f t="shared" si="37"/>
        <v>0</v>
      </c>
      <c r="AC128" s="25" t="str">
        <f t="shared" si="51"/>
        <v>NO</v>
      </c>
      <c r="AD128" s="21" t="str">
        <f t="shared" si="41"/>
        <v>YES</v>
      </c>
      <c r="AE128" s="8" t="str">
        <f t="shared" si="42"/>
        <v>MEDIUM</v>
      </c>
      <c r="AF128" s="8">
        <f t="shared" si="43"/>
        <v>3</v>
      </c>
      <c r="AG128" s="8">
        <f t="shared" si="44"/>
        <v>3</v>
      </c>
      <c r="AH128" s="8">
        <f t="shared" si="45"/>
        <v>3</v>
      </c>
      <c r="AI128" s="25">
        <f t="shared" si="52"/>
        <v>123</v>
      </c>
      <c r="AJ128" s="25">
        <f t="shared" si="53"/>
        <v>263</v>
      </c>
      <c r="AK128" s="25">
        <f t="shared" si="54"/>
        <v>487</v>
      </c>
      <c r="AL128" s="25">
        <f t="shared" si="55"/>
        <v>6.5</v>
      </c>
      <c r="AM128" s="21">
        <f t="shared" si="46"/>
        <v>123</v>
      </c>
      <c r="AN128" s="21">
        <f t="shared" si="47"/>
        <v>263</v>
      </c>
      <c r="AO128" s="21">
        <f t="shared" si="48"/>
        <v>487</v>
      </c>
      <c r="AP128" s="21">
        <f t="shared" si="49"/>
        <v>6.5</v>
      </c>
      <c r="AQ128" s="24">
        <f t="shared" si="56"/>
        <v>-0.5714285714285714</v>
      </c>
      <c r="AR128" s="24">
        <f t="shared" si="57"/>
        <v>-1</v>
      </c>
      <c r="AS128" s="24">
        <f t="shared" si="58"/>
        <v>0</v>
      </c>
      <c r="AT128" s="24">
        <f t="shared" si="59"/>
        <v>-1</v>
      </c>
      <c r="AU128" s="20">
        <v>16</v>
      </c>
      <c r="AV128" s="20">
        <v>14</v>
      </c>
      <c r="AW128" s="20">
        <v>150</v>
      </c>
      <c r="AX128" s="20">
        <v>30</v>
      </c>
      <c r="AY128" s="20">
        <v>60</v>
      </c>
      <c r="AZ128" s="20">
        <v>30</v>
      </c>
      <c r="BA128" s="20">
        <v>45</v>
      </c>
      <c r="BB128" s="26">
        <v>45</v>
      </c>
      <c r="BC128" s="13">
        <v>80.391078098999998</v>
      </c>
      <c r="BD128" s="9">
        <v>15.380074073999999</v>
      </c>
      <c r="BE128" s="9">
        <v>-19.140143250000001</v>
      </c>
      <c r="BF128" s="9">
        <v>5.6695668000000003E-3</v>
      </c>
      <c r="BG128" s="9">
        <v>-24.757709250000001</v>
      </c>
      <c r="BH128" s="9">
        <v>-7.0297159599999999</v>
      </c>
      <c r="BI128" s="9">
        <v>1.7830325254999999</v>
      </c>
      <c r="BJ128" s="9">
        <v>0.38225000440000001</v>
      </c>
      <c r="BK128" s="9">
        <v>-8.5850326730000006</v>
      </c>
      <c r="BL128" s="9">
        <v>7.8308749993999998</v>
      </c>
      <c r="BM128" s="9">
        <v>-2.382166663</v>
      </c>
      <c r="BN128" s="9">
        <v>-13.023198620000001</v>
      </c>
      <c r="BO128" s="9">
        <v>2.7539896355</v>
      </c>
      <c r="BP128" s="9">
        <v>-0.80151034399999999</v>
      </c>
      <c r="BQ128" s="9">
        <v>9.3966563005000001</v>
      </c>
      <c r="BR128" s="13">
        <v>198.73514287</v>
      </c>
      <c r="BS128" s="9">
        <v>40.907833334999999</v>
      </c>
      <c r="BT128" s="9">
        <v>-41.15219441</v>
      </c>
      <c r="BU128" s="9">
        <v>0.27029172359999998</v>
      </c>
      <c r="BV128" s="9">
        <v>-53.593439250000003</v>
      </c>
      <c r="BW128" s="9">
        <v>-16.124496529999998</v>
      </c>
      <c r="BX128" s="9">
        <v>4.8200907634999997</v>
      </c>
      <c r="BY128" s="9">
        <v>2.9197708268999998</v>
      </c>
      <c r="BZ128" s="9">
        <v>-21.86734512</v>
      </c>
      <c r="CA128" s="9">
        <v>13.451437498000001</v>
      </c>
      <c r="CB128" s="9">
        <v>-4.9291041729999998</v>
      </c>
      <c r="CC128" s="9">
        <v>-29.747040269999999</v>
      </c>
      <c r="CD128" s="9">
        <v>5.9512184928999998</v>
      </c>
      <c r="CE128" s="9">
        <v>-2.7307815569999998</v>
      </c>
      <c r="CF128" s="9">
        <v>17.852551793</v>
      </c>
      <c r="CG128" s="13">
        <v>345.24311660000001</v>
      </c>
      <c r="CH128" s="9">
        <v>87.858425917000005</v>
      </c>
      <c r="CI128" s="9">
        <v>-66.271012670000005</v>
      </c>
      <c r="CJ128" s="9">
        <v>3.2715841731999999</v>
      </c>
      <c r="CK128" s="9">
        <v>-110.8328236</v>
      </c>
      <c r="CL128" s="9">
        <v>-23.32559582</v>
      </c>
      <c r="CM128" s="9">
        <v>11.597938923999999</v>
      </c>
      <c r="CN128" s="9">
        <v>12.210354175000001</v>
      </c>
      <c r="CO128" s="9">
        <v>-52.552436710000002</v>
      </c>
      <c r="CP128" s="9">
        <v>19.381437513000002</v>
      </c>
      <c r="CQ128" s="9">
        <v>-15.22756249</v>
      </c>
      <c r="CR128" s="9">
        <v>-55.808079890000002</v>
      </c>
      <c r="CS128" s="9">
        <v>8.0830904113000006</v>
      </c>
      <c r="CT128" s="9">
        <v>-9.3177429390000004</v>
      </c>
      <c r="CU128" s="9">
        <v>48.949757061</v>
      </c>
      <c r="CV128" s="13">
        <v>16.110514628000001</v>
      </c>
      <c r="CW128" s="9">
        <v>-6.6486886109999999</v>
      </c>
      <c r="CX128" s="9">
        <v>7.8178339350000003</v>
      </c>
      <c r="CY128" s="9">
        <v>0.55497896160000004</v>
      </c>
      <c r="CZ128" s="9">
        <v>9.9479565559999994</v>
      </c>
      <c r="DA128" s="9">
        <v>-1.5263301929999999</v>
      </c>
      <c r="DB128" s="9">
        <v>-0.38434217300000001</v>
      </c>
      <c r="DC128" s="9">
        <v>0.2859098336</v>
      </c>
      <c r="DD128" s="9">
        <v>-1.6520326160000001</v>
      </c>
      <c r="DE128" s="9">
        <v>2.6523377913999999</v>
      </c>
      <c r="DF128" s="9">
        <v>1.0362045836</v>
      </c>
      <c r="DG128" s="9">
        <v>6.4252147623999996</v>
      </c>
      <c r="DH128" s="9">
        <v>-0.36279011100000003</v>
      </c>
      <c r="DI128" s="9">
        <v>-1.2422624449999999</v>
      </c>
      <c r="DJ128" s="9">
        <v>1.7483865551</v>
      </c>
    </row>
    <row r="129" spans="17:114" x14ac:dyDescent="0.15">
      <c r="Q129" s="9"/>
      <c r="R129" s="9"/>
      <c r="S129" s="9" t="s">
        <v>32</v>
      </c>
      <c r="T129" s="9" t="s">
        <v>92</v>
      </c>
      <c r="U129" s="9">
        <v>8</v>
      </c>
      <c r="V129" s="2">
        <v>15</v>
      </c>
      <c r="W129" s="9">
        <v>0.124635</v>
      </c>
      <c r="X129" s="9">
        <v>0.50334000000000001</v>
      </c>
      <c r="Y129" s="9">
        <f t="shared" si="38"/>
        <v>0.97871144821657308</v>
      </c>
      <c r="Z129" s="9">
        <f t="shared" si="39"/>
        <v>53</v>
      </c>
      <c r="AA129" s="8">
        <f t="shared" si="40"/>
        <v>60</v>
      </c>
      <c r="AB129" s="8" t="b">
        <f t="shared" si="37"/>
        <v>0</v>
      </c>
      <c r="AC129" s="25" t="str">
        <f t="shared" si="51"/>
        <v>NO</v>
      </c>
      <c r="AD129" s="21" t="str">
        <f t="shared" si="41"/>
        <v>YES</v>
      </c>
      <c r="AE129" s="8" t="str">
        <f t="shared" si="42"/>
        <v>FINE</v>
      </c>
      <c r="AF129" s="8">
        <f t="shared" si="43"/>
        <v>2</v>
      </c>
      <c r="AG129" s="8">
        <f t="shared" si="44"/>
        <v>2</v>
      </c>
      <c r="AH129" s="8">
        <f t="shared" si="45"/>
        <v>2</v>
      </c>
      <c r="AI129" s="25">
        <f t="shared" si="52"/>
        <v>108</v>
      </c>
      <c r="AJ129" s="25">
        <f t="shared" si="53"/>
        <v>239</v>
      </c>
      <c r="AK129" s="25">
        <f t="shared" si="54"/>
        <v>427</v>
      </c>
      <c r="AL129" s="25">
        <f t="shared" si="55"/>
        <v>8.2999999999999989</v>
      </c>
      <c r="AM129" s="21">
        <f t="shared" si="46"/>
        <v>108</v>
      </c>
      <c r="AN129" s="21">
        <f t="shared" si="47"/>
        <v>239</v>
      </c>
      <c r="AO129" s="21">
        <f t="shared" si="48"/>
        <v>427</v>
      </c>
      <c r="AP129" s="21">
        <f t="shared" si="49"/>
        <v>8.2999999999999989</v>
      </c>
      <c r="AQ129" s="24">
        <f t="shared" si="56"/>
        <v>-0.5714285714285714</v>
      </c>
      <c r="AR129" s="24">
        <f t="shared" si="57"/>
        <v>-1</v>
      </c>
      <c r="AS129" s="24">
        <f t="shared" si="58"/>
        <v>0</v>
      </c>
      <c r="AT129" s="24">
        <f t="shared" si="59"/>
        <v>-0.66666666666666663</v>
      </c>
      <c r="AU129" s="20">
        <v>16</v>
      </c>
      <c r="AV129" s="20">
        <v>14</v>
      </c>
      <c r="AW129" s="20">
        <v>150</v>
      </c>
      <c r="AX129" s="20">
        <v>30</v>
      </c>
      <c r="AY129" s="20">
        <v>60</v>
      </c>
      <c r="AZ129" s="20">
        <v>30</v>
      </c>
      <c r="BA129" s="20">
        <v>45</v>
      </c>
      <c r="BB129" s="26">
        <v>45</v>
      </c>
      <c r="BC129" s="13">
        <v>80.391078098999998</v>
      </c>
      <c r="BD129" s="9">
        <v>15.380074073999999</v>
      </c>
      <c r="BE129" s="9">
        <v>-19.140143250000001</v>
      </c>
      <c r="BF129" s="9">
        <v>5.6695668000000003E-3</v>
      </c>
      <c r="BG129" s="9">
        <v>-24.757709250000001</v>
      </c>
      <c r="BH129" s="9">
        <v>-7.0297159599999999</v>
      </c>
      <c r="BI129" s="9">
        <v>1.7830325254999999</v>
      </c>
      <c r="BJ129" s="9">
        <v>0.38225000440000001</v>
      </c>
      <c r="BK129" s="9">
        <v>-8.5850326730000006</v>
      </c>
      <c r="BL129" s="9">
        <v>7.8308749993999998</v>
      </c>
      <c r="BM129" s="9">
        <v>-2.382166663</v>
      </c>
      <c r="BN129" s="9">
        <v>-13.023198620000001</v>
      </c>
      <c r="BO129" s="9">
        <v>2.7539896355</v>
      </c>
      <c r="BP129" s="9">
        <v>-0.80151034399999999</v>
      </c>
      <c r="BQ129" s="9">
        <v>9.3966563005000001</v>
      </c>
      <c r="BR129" s="13">
        <v>198.73514287</v>
      </c>
      <c r="BS129" s="9">
        <v>40.907833334999999</v>
      </c>
      <c r="BT129" s="9">
        <v>-41.15219441</v>
      </c>
      <c r="BU129" s="9">
        <v>0.27029172359999998</v>
      </c>
      <c r="BV129" s="9">
        <v>-53.593439250000003</v>
      </c>
      <c r="BW129" s="9">
        <v>-16.124496529999998</v>
      </c>
      <c r="BX129" s="9">
        <v>4.8200907634999997</v>
      </c>
      <c r="BY129" s="9">
        <v>2.9197708268999998</v>
      </c>
      <c r="BZ129" s="9">
        <v>-21.86734512</v>
      </c>
      <c r="CA129" s="9">
        <v>13.451437498000001</v>
      </c>
      <c r="CB129" s="9">
        <v>-4.9291041729999998</v>
      </c>
      <c r="CC129" s="9">
        <v>-29.747040269999999</v>
      </c>
      <c r="CD129" s="9">
        <v>5.9512184928999998</v>
      </c>
      <c r="CE129" s="9">
        <v>-2.7307815569999998</v>
      </c>
      <c r="CF129" s="9">
        <v>17.852551793</v>
      </c>
      <c r="CG129" s="13">
        <v>345.24311660000001</v>
      </c>
      <c r="CH129" s="9">
        <v>87.858425917000005</v>
      </c>
      <c r="CI129" s="9">
        <v>-66.271012670000005</v>
      </c>
      <c r="CJ129" s="9">
        <v>3.2715841731999999</v>
      </c>
      <c r="CK129" s="9">
        <v>-110.8328236</v>
      </c>
      <c r="CL129" s="9">
        <v>-23.32559582</v>
      </c>
      <c r="CM129" s="9">
        <v>11.597938923999999</v>
      </c>
      <c r="CN129" s="9">
        <v>12.210354175000001</v>
      </c>
      <c r="CO129" s="9">
        <v>-52.552436710000002</v>
      </c>
      <c r="CP129" s="9">
        <v>19.381437513000002</v>
      </c>
      <c r="CQ129" s="9">
        <v>-15.22756249</v>
      </c>
      <c r="CR129" s="9">
        <v>-55.808079890000002</v>
      </c>
      <c r="CS129" s="9">
        <v>8.0830904113000006</v>
      </c>
      <c r="CT129" s="9">
        <v>-9.3177429390000004</v>
      </c>
      <c r="CU129" s="9">
        <v>48.949757061</v>
      </c>
      <c r="CV129" s="13">
        <v>16.110514628000001</v>
      </c>
      <c r="CW129" s="9">
        <v>-6.6486886109999999</v>
      </c>
      <c r="CX129" s="9">
        <v>7.8178339350000003</v>
      </c>
      <c r="CY129" s="9">
        <v>0.55497896160000004</v>
      </c>
      <c r="CZ129" s="9">
        <v>9.9479565559999994</v>
      </c>
      <c r="DA129" s="9">
        <v>-1.5263301929999999</v>
      </c>
      <c r="DB129" s="9">
        <v>-0.38434217300000001</v>
      </c>
      <c r="DC129" s="9">
        <v>0.2859098336</v>
      </c>
      <c r="DD129" s="9">
        <v>-1.6520326160000001</v>
      </c>
      <c r="DE129" s="9">
        <v>2.6523377913999999</v>
      </c>
      <c r="DF129" s="9">
        <v>1.0362045836</v>
      </c>
      <c r="DG129" s="9">
        <v>6.4252147623999996</v>
      </c>
      <c r="DH129" s="9">
        <v>-0.36279011100000003</v>
      </c>
      <c r="DI129" s="9">
        <v>-1.2422624449999999</v>
      </c>
      <c r="DJ129" s="9">
        <v>1.7483865551</v>
      </c>
    </row>
    <row r="130" spans="17:114" x14ac:dyDescent="0.15">
      <c r="Q130" s="9"/>
      <c r="R130" s="9"/>
      <c r="S130" s="9" t="s">
        <v>32</v>
      </c>
      <c r="T130" s="9" t="s">
        <v>92</v>
      </c>
      <c r="U130" s="9">
        <v>8</v>
      </c>
      <c r="V130" s="2">
        <v>30</v>
      </c>
      <c r="W130" s="9">
        <v>0.124635</v>
      </c>
      <c r="X130" s="9">
        <v>0.50334000000000001</v>
      </c>
      <c r="Y130" s="9">
        <f t="shared" si="38"/>
        <v>0.97871144821657308</v>
      </c>
      <c r="Z130" s="9">
        <f t="shared" si="39"/>
        <v>53</v>
      </c>
      <c r="AA130" s="8">
        <f t="shared" si="40"/>
        <v>60</v>
      </c>
      <c r="AB130" s="8" t="b">
        <f t="shared" ref="AB130:AB193" si="60">AND(AC130="YES",AD130="YES",T130=$B$2)</f>
        <v>0</v>
      </c>
      <c r="AC130" s="25" t="str">
        <f t="shared" si="51"/>
        <v>NO</v>
      </c>
      <c r="AD130" s="21" t="str">
        <f t="shared" si="41"/>
        <v>YES</v>
      </c>
      <c r="AE130" s="8" t="str">
        <f t="shared" si="42"/>
        <v>FINE</v>
      </c>
      <c r="AF130" s="8">
        <f t="shared" si="43"/>
        <v>2</v>
      </c>
      <c r="AG130" s="8">
        <f t="shared" si="44"/>
        <v>2</v>
      </c>
      <c r="AH130" s="8">
        <f t="shared" si="45"/>
        <v>2</v>
      </c>
      <c r="AI130" s="25">
        <f t="shared" si="52"/>
        <v>96</v>
      </c>
      <c r="AJ130" s="25">
        <f t="shared" si="53"/>
        <v>220</v>
      </c>
      <c r="AK130" s="25">
        <f t="shared" si="54"/>
        <v>377</v>
      </c>
      <c r="AL130" s="25">
        <f t="shared" si="55"/>
        <v>10.5</v>
      </c>
      <c r="AM130" s="21">
        <f t="shared" si="46"/>
        <v>96</v>
      </c>
      <c r="AN130" s="21">
        <f t="shared" si="47"/>
        <v>220</v>
      </c>
      <c r="AO130" s="21">
        <f t="shared" si="48"/>
        <v>377</v>
      </c>
      <c r="AP130" s="21">
        <f t="shared" si="49"/>
        <v>10.5</v>
      </c>
      <c r="AQ130" s="24">
        <f t="shared" si="56"/>
        <v>-0.5714285714285714</v>
      </c>
      <c r="AR130" s="24">
        <f t="shared" si="57"/>
        <v>-1</v>
      </c>
      <c r="AS130" s="24">
        <f t="shared" si="58"/>
        <v>0</v>
      </c>
      <c r="AT130" s="24">
        <f t="shared" si="59"/>
        <v>-0.33333333333333331</v>
      </c>
      <c r="AU130" s="20">
        <v>16</v>
      </c>
      <c r="AV130" s="20">
        <v>14</v>
      </c>
      <c r="AW130" s="20">
        <v>150</v>
      </c>
      <c r="AX130" s="20">
        <v>30</v>
      </c>
      <c r="AY130" s="20">
        <v>60</v>
      </c>
      <c r="AZ130" s="20">
        <v>30</v>
      </c>
      <c r="BA130" s="20">
        <v>45</v>
      </c>
      <c r="BB130" s="26">
        <v>45</v>
      </c>
      <c r="BC130" s="13">
        <v>80.391078098999998</v>
      </c>
      <c r="BD130" s="9">
        <v>15.380074073999999</v>
      </c>
      <c r="BE130" s="9">
        <v>-19.140143250000001</v>
      </c>
      <c r="BF130" s="9">
        <v>5.6695668000000003E-3</v>
      </c>
      <c r="BG130" s="9">
        <v>-24.757709250000001</v>
      </c>
      <c r="BH130" s="9">
        <v>-7.0297159599999999</v>
      </c>
      <c r="BI130" s="9">
        <v>1.7830325254999999</v>
      </c>
      <c r="BJ130" s="9">
        <v>0.38225000440000001</v>
      </c>
      <c r="BK130" s="9">
        <v>-8.5850326730000006</v>
      </c>
      <c r="BL130" s="9">
        <v>7.8308749993999998</v>
      </c>
      <c r="BM130" s="9">
        <v>-2.382166663</v>
      </c>
      <c r="BN130" s="9">
        <v>-13.023198620000001</v>
      </c>
      <c r="BO130" s="9">
        <v>2.7539896355</v>
      </c>
      <c r="BP130" s="9">
        <v>-0.80151034399999999</v>
      </c>
      <c r="BQ130" s="9">
        <v>9.3966563005000001</v>
      </c>
      <c r="BR130" s="13">
        <v>198.73514287</v>
      </c>
      <c r="BS130" s="9">
        <v>40.907833334999999</v>
      </c>
      <c r="BT130" s="9">
        <v>-41.15219441</v>
      </c>
      <c r="BU130" s="9">
        <v>0.27029172359999998</v>
      </c>
      <c r="BV130" s="9">
        <v>-53.593439250000003</v>
      </c>
      <c r="BW130" s="9">
        <v>-16.124496529999998</v>
      </c>
      <c r="BX130" s="9">
        <v>4.8200907634999997</v>
      </c>
      <c r="BY130" s="9">
        <v>2.9197708268999998</v>
      </c>
      <c r="BZ130" s="9">
        <v>-21.86734512</v>
      </c>
      <c r="CA130" s="9">
        <v>13.451437498000001</v>
      </c>
      <c r="CB130" s="9">
        <v>-4.9291041729999998</v>
      </c>
      <c r="CC130" s="9">
        <v>-29.747040269999999</v>
      </c>
      <c r="CD130" s="9">
        <v>5.9512184928999998</v>
      </c>
      <c r="CE130" s="9">
        <v>-2.7307815569999998</v>
      </c>
      <c r="CF130" s="9">
        <v>17.852551793</v>
      </c>
      <c r="CG130" s="13">
        <v>345.24311660000001</v>
      </c>
      <c r="CH130" s="9">
        <v>87.858425917000005</v>
      </c>
      <c r="CI130" s="9">
        <v>-66.271012670000005</v>
      </c>
      <c r="CJ130" s="9">
        <v>3.2715841731999999</v>
      </c>
      <c r="CK130" s="9">
        <v>-110.8328236</v>
      </c>
      <c r="CL130" s="9">
        <v>-23.32559582</v>
      </c>
      <c r="CM130" s="9">
        <v>11.597938923999999</v>
      </c>
      <c r="CN130" s="9">
        <v>12.210354175000001</v>
      </c>
      <c r="CO130" s="9">
        <v>-52.552436710000002</v>
      </c>
      <c r="CP130" s="9">
        <v>19.381437513000002</v>
      </c>
      <c r="CQ130" s="9">
        <v>-15.22756249</v>
      </c>
      <c r="CR130" s="9">
        <v>-55.808079890000002</v>
      </c>
      <c r="CS130" s="9">
        <v>8.0830904113000006</v>
      </c>
      <c r="CT130" s="9">
        <v>-9.3177429390000004</v>
      </c>
      <c r="CU130" s="9">
        <v>48.949757061</v>
      </c>
      <c r="CV130" s="13">
        <v>16.110514628000001</v>
      </c>
      <c r="CW130" s="9">
        <v>-6.6486886109999999</v>
      </c>
      <c r="CX130" s="9">
        <v>7.8178339350000003</v>
      </c>
      <c r="CY130" s="9">
        <v>0.55497896160000004</v>
      </c>
      <c r="CZ130" s="9">
        <v>9.9479565559999994</v>
      </c>
      <c r="DA130" s="9">
        <v>-1.5263301929999999</v>
      </c>
      <c r="DB130" s="9">
        <v>-0.38434217300000001</v>
      </c>
      <c r="DC130" s="9">
        <v>0.2859098336</v>
      </c>
      <c r="DD130" s="9">
        <v>-1.6520326160000001</v>
      </c>
      <c r="DE130" s="9">
        <v>2.6523377913999999</v>
      </c>
      <c r="DF130" s="9">
        <v>1.0362045836</v>
      </c>
      <c r="DG130" s="9">
        <v>6.4252147623999996</v>
      </c>
      <c r="DH130" s="9">
        <v>-0.36279011100000003</v>
      </c>
      <c r="DI130" s="9">
        <v>-1.2422624449999999</v>
      </c>
      <c r="DJ130" s="9">
        <v>1.7483865551</v>
      </c>
    </row>
    <row r="131" spans="17:114" x14ac:dyDescent="0.15">
      <c r="Q131" s="9"/>
      <c r="R131" s="9"/>
      <c r="S131" s="9" t="s">
        <v>32</v>
      </c>
      <c r="T131" s="9" t="s">
        <v>92</v>
      </c>
      <c r="U131" s="9">
        <v>8</v>
      </c>
      <c r="V131" s="2">
        <v>45</v>
      </c>
      <c r="W131" s="9">
        <v>0.124635</v>
      </c>
      <c r="X131" s="9">
        <v>0.50334000000000001</v>
      </c>
      <c r="Y131" s="9">
        <f t="shared" ref="Y131:Y194" si="61">W131*AA131^X131</f>
        <v>0.97871144821657308</v>
      </c>
      <c r="Z131" s="9">
        <f t="shared" ref="Z131:Z194" si="62">ROUNDUP($E$3/Y131,0)</f>
        <v>53</v>
      </c>
      <c r="AA131" s="8">
        <f t="shared" ref="AA131:AA194" si="63">$E$10</f>
        <v>60</v>
      </c>
      <c r="AB131" s="8" t="b">
        <f t="shared" si="60"/>
        <v>0</v>
      </c>
      <c r="AC131" s="25" t="str">
        <f t="shared" si="51"/>
        <v>NO</v>
      </c>
      <c r="AD131" s="21" t="str">
        <f t="shared" ref="AD131:AD194" si="64">IF(AND(Z131&lt;$B$14,Z131&gt;$B$13),"YES","NO")</f>
        <v>YES</v>
      </c>
      <c r="AE131" s="8" t="str">
        <f t="shared" ref="AE131:AE194" si="65">CHOOSE(MIN(AG131:AH131),"VERY FINE","FINE","MEDIUM","COARSE","VERY COARSE","EXT. COARSE","ULT. COARSE")</f>
        <v>FINE</v>
      </c>
      <c r="AF131" s="8">
        <f t="shared" ref="AF131:AF194" si="66">IF(AE131="ULT. COARSE",7,IF(AE131="EXT. COARSE",6,IF(AE131="VERY COARSE",5,IF(AE131="COARSE",4,IF(AE131="MEDIUM",3,IF(AE131="FINE",2,IF(AE131="VERY FINE",1)))))))</f>
        <v>2</v>
      </c>
      <c r="AG131" s="8">
        <f t="shared" ref="AG131:AG194" si="67">IF(AI131&gt;=$M$4,7,IF(AI131&gt;=$L$4,6,IF(AI131&gt;=$K$4,5,IF(AI131&gt;=$J$4,4,IF(AI131&gt;=$I$4,3,IF(AI131&gt;=$H$4,2,IF(AI131&gt;=0,1)))))))</f>
        <v>2</v>
      </c>
      <c r="AH131" s="8">
        <f t="shared" ref="AH131:AH194" si="68">IF(AJ131&gt;=$M$5,7,IF(AJ131&gt;=$L$5,6,IF(AJ131&gt;=$K$5,5,IF(AJ131&gt;=$J$5,4,IF(AJ131&gt;=$I$5,3,IF(AJ131&gt;=$H$5,2,IF(AJ131&gt;=0,1)))))))</f>
        <v>2</v>
      </c>
      <c r="AI131" s="25">
        <f t="shared" si="52"/>
        <v>86</v>
      </c>
      <c r="AJ131" s="25">
        <f t="shared" si="53"/>
        <v>204</v>
      </c>
      <c r="AK131" s="25">
        <f t="shared" si="54"/>
        <v>338</v>
      </c>
      <c r="AL131" s="25">
        <f t="shared" si="55"/>
        <v>13</v>
      </c>
      <c r="AM131" s="21">
        <f t="shared" ref="AM131:AM194" si="69">ROUNDUP(BC131+$AQ131*BD131+$AR131*BE131+BF131*$AS131+BG131*$AT131+BH131*$AQ131*$AR131+BI131*$AQ131*$AS131+BJ131*$AR131*$AS131+BK131*$AQ131*$AT131+BL131*$AR131*$AT131+BM131*$AS131*$AT131+BN131*$AQ131*$AQ131+BO131*$AR131*$AR131+BP131*$AS131*$AS131+BQ131*$AT131*$AT131,0)</f>
        <v>86</v>
      </c>
      <c r="AN131" s="21">
        <f t="shared" ref="AN131:AN194" si="70">ROUNDUP(BR131+$AQ131*BS131+$AR131*BT131+BU131*$AS131+BV131*$AT131+BW131*$AQ131*$AR131+BX131*$AQ131*$AS131+BY131*$AR131*$AS131+BZ131*$AQ131*$AT131+CA131*$AS131*$AT131+CB131*$AS131*$AT131+CC131*$AQ131*$AQ131+CD131*$AR131*$AR131+CE131*$AS131*$AS131+CF131*$AT131*$AT131,0)</f>
        <v>204</v>
      </c>
      <c r="AO131" s="21">
        <f t="shared" ref="AO131:AO194" si="71">ROUNDUP(CG131+$AQ131*CH131+$AR131*CI131+CJ131*$AS131+CK131*$AT131+CL131*$AQ131*$AR131+CM131*$AQ131*$AS131+CN131*$AR131*$AS131+CO131*$AQ131*$AT131+CP131*$AR131*$AT131+CQ131*$AS131*$AT131+CR131*$AQ131*$AQ131+CS131*$AR131*$AR131+CT131*$AS131*$AS131+CU131*$AT131*$AT131,0)</f>
        <v>338</v>
      </c>
      <c r="AP131" s="21">
        <f t="shared" ref="AP131:AP194" si="72">ROUNDUP(CV131+$AQ131*CW131+$AR131*CX131+CY131*$AS131+CZ131*$AT131+DA131*$AQ131*$AR131+DB131*$AQ131*$AS131+DC131*$AR131*$AS131+DD131*$AQ131*$AT131+DE131*$AR131*$AT131+DF131*$AS131*$AT131+DG131*$AQ131*$AQ131+DH131*$AR131*$AR131+DI131*$AS131*$AS131+DJ131*$AT131*$AT131,1)</f>
        <v>13</v>
      </c>
      <c r="AQ131" s="24">
        <f t="shared" si="56"/>
        <v>-0.5714285714285714</v>
      </c>
      <c r="AR131" s="24">
        <f t="shared" si="57"/>
        <v>-1</v>
      </c>
      <c r="AS131" s="24">
        <f t="shared" si="58"/>
        <v>0</v>
      </c>
      <c r="AT131" s="24">
        <f t="shared" si="59"/>
        <v>0</v>
      </c>
      <c r="AU131" s="20">
        <v>16</v>
      </c>
      <c r="AV131" s="20">
        <v>14</v>
      </c>
      <c r="AW131" s="20">
        <v>150</v>
      </c>
      <c r="AX131" s="20">
        <v>30</v>
      </c>
      <c r="AY131" s="20">
        <v>60</v>
      </c>
      <c r="AZ131" s="20">
        <v>30</v>
      </c>
      <c r="BA131" s="20">
        <v>45</v>
      </c>
      <c r="BB131" s="26">
        <v>45</v>
      </c>
      <c r="BC131" s="13">
        <v>80.391078098999998</v>
      </c>
      <c r="BD131" s="9">
        <v>15.380074073999999</v>
      </c>
      <c r="BE131" s="9">
        <v>-19.140143250000001</v>
      </c>
      <c r="BF131" s="9">
        <v>5.6695668000000003E-3</v>
      </c>
      <c r="BG131" s="9">
        <v>-24.757709250000001</v>
      </c>
      <c r="BH131" s="9">
        <v>-7.0297159599999999</v>
      </c>
      <c r="BI131" s="9">
        <v>1.7830325254999999</v>
      </c>
      <c r="BJ131" s="9">
        <v>0.38225000440000001</v>
      </c>
      <c r="BK131" s="9">
        <v>-8.5850326730000006</v>
      </c>
      <c r="BL131" s="9">
        <v>7.8308749993999998</v>
      </c>
      <c r="BM131" s="9">
        <v>-2.382166663</v>
      </c>
      <c r="BN131" s="9">
        <v>-13.023198620000001</v>
      </c>
      <c r="BO131" s="9">
        <v>2.7539896355</v>
      </c>
      <c r="BP131" s="9">
        <v>-0.80151034399999999</v>
      </c>
      <c r="BQ131" s="9">
        <v>9.3966563005000001</v>
      </c>
      <c r="BR131" s="13">
        <v>198.73514287</v>
      </c>
      <c r="BS131" s="9">
        <v>40.907833334999999</v>
      </c>
      <c r="BT131" s="9">
        <v>-41.15219441</v>
      </c>
      <c r="BU131" s="9">
        <v>0.27029172359999998</v>
      </c>
      <c r="BV131" s="9">
        <v>-53.593439250000003</v>
      </c>
      <c r="BW131" s="9">
        <v>-16.124496529999998</v>
      </c>
      <c r="BX131" s="9">
        <v>4.8200907634999997</v>
      </c>
      <c r="BY131" s="9">
        <v>2.9197708268999998</v>
      </c>
      <c r="BZ131" s="9">
        <v>-21.86734512</v>
      </c>
      <c r="CA131" s="9">
        <v>13.451437498000001</v>
      </c>
      <c r="CB131" s="9">
        <v>-4.9291041729999998</v>
      </c>
      <c r="CC131" s="9">
        <v>-29.747040269999999</v>
      </c>
      <c r="CD131" s="9">
        <v>5.9512184928999998</v>
      </c>
      <c r="CE131" s="9">
        <v>-2.7307815569999998</v>
      </c>
      <c r="CF131" s="9">
        <v>17.852551793</v>
      </c>
      <c r="CG131" s="13">
        <v>345.24311660000001</v>
      </c>
      <c r="CH131" s="9">
        <v>87.858425917000005</v>
      </c>
      <c r="CI131" s="9">
        <v>-66.271012670000005</v>
      </c>
      <c r="CJ131" s="9">
        <v>3.2715841731999999</v>
      </c>
      <c r="CK131" s="9">
        <v>-110.8328236</v>
      </c>
      <c r="CL131" s="9">
        <v>-23.32559582</v>
      </c>
      <c r="CM131" s="9">
        <v>11.597938923999999</v>
      </c>
      <c r="CN131" s="9">
        <v>12.210354175000001</v>
      </c>
      <c r="CO131" s="9">
        <v>-52.552436710000002</v>
      </c>
      <c r="CP131" s="9">
        <v>19.381437513000002</v>
      </c>
      <c r="CQ131" s="9">
        <v>-15.22756249</v>
      </c>
      <c r="CR131" s="9">
        <v>-55.808079890000002</v>
      </c>
      <c r="CS131" s="9">
        <v>8.0830904113000006</v>
      </c>
      <c r="CT131" s="9">
        <v>-9.3177429390000004</v>
      </c>
      <c r="CU131" s="9">
        <v>48.949757061</v>
      </c>
      <c r="CV131" s="13">
        <v>16.110514628000001</v>
      </c>
      <c r="CW131" s="9">
        <v>-6.6486886109999999</v>
      </c>
      <c r="CX131" s="9">
        <v>7.8178339350000003</v>
      </c>
      <c r="CY131" s="9">
        <v>0.55497896160000004</v>
      </c>
      <c r="CZ131" s="9">
        <v>9.9479565559999994</v>
      </c>
      <c r="DA131" s="9">
        <v>-1.5263301929999999</v>
      </c>
      <c r="DB131" s="9">
        <v>-0.38434217300000001</v>
      </c>
      <c r="DC131" s="9">
        <v>0.2859098336</v>
      </c>
      <c r="DD131" s="9">
        <v>-1.6520326160000001</v>
      </c>
      <c r="DE131" s="9">
        <v>2.6523377913999999</v>
      </c>
      <c r="DF131" s="9">
        <v>1.0362045836</v>
      </c>
      <c r="DG131" s="9">
        <v>6.4252147623999996</v>
      </c>
      <c r="DH131" s="9">
        <v>-0.36279011100000003</v>
      </c>
      <c r="DI131" s="9">
        <v>-1.2422624449999999</v>
      </c>
      <c r="DJ131" s="9">
        <v>1.7483865551</v>
      </c>
    </row>
    <row r="132" spans="17:114" x14ac:dyDescent="0.15">
      <c r="Q132" s="9"/>
      <c r="R132" s="9"/>
      <c r="S132" s="9" t="s">
        <v>32</v>
      </c>
      <c r="T132" s="9" t="s">
        <v>92</v>
      </c>
      <c r="U132" s="9">
        <v>8</v>
      </c>
      <c r="V132" s="2">
        <v>60</v>
      </c>
      <c r="W132" s="9">
        <v>0.124635</v>
      </c>
      <c r="X132" s="9">
        <v>0.50334000000000001</v>
      </c>
      <c r="Y132" s="9">
        <f t="shared" si="61"/>
        <v>0.97871144821657308</v>
      </c>
      <c r="Z132" s="9">
        <f t="shared" si="62"/>
        <v>53</v>
      </c>
      <c r="AA132" s="8">
        <f t="shared" si="63"/>
        <v>60</v>
      </c>
      <c r="AB132" s="8" t="b">
        <f t="shared" si="60"/>
        <v>0</v>
      </c>
      <c r="AC132" s="25" t="str">
        <f t="shared" si="51"/>
        <v>NO</v>
      </c>
      <c r="AD132" s="21" t="str">
        <f t="shared" si="64"/>
        <v>YES</v>
      </c>
      <c r="AE132" s="8" t="str">
        <f t="shared" si="65"/>
        <v>FINE</v>
      </c>
      <c r="AF132" s="8">
        <f t="shared" si="66"/>
        <v>2</v>
      </c>
      <c r="AG132" s="8">
        <f t="shared" si="67"/>
        <v>2</v>
      </c>
      <c r="AH132" s="8">
        <f t="shared" si="68"/>
        <v>2</v>
      </c>
      <c r="AI132" s="25">
        <f t="shared" si="52"/>
        <v>78</v>
      </c>
      <c r="AJ132" s="25">
        <f t="shared" si="53"/>
        <v>192</v>
      </c>
      <c r="AK132" s="25">
        <f t="shared" si="54"/>
        <v>310</v>
      </c>
      <c r="AL132" s="25">
        <f t="shared" si="55"/>
        <v>15.9</v>
      </c>
      <c r="AM132" s="21">
        <f t="shared" si="69"/>
        <v>78</v>
      </c>
      <c r="AN132" s="21">
        <f t="shared" si="70"/>
        <v>192</v>
      </c>
      <c r="AO132" s="21">
        <f t="shared" si="71"/>
        <v>310</v>
      </c>
      <c r="AP132" s="21">
        <f t="shared" si="72"/>
        <v>15.9</v>
      </c>
      <c r="AQ132" s="24">
        <f t="shared" si="56"/>
        <v>-0.5714285714285714</v>
      </c>
      <c r="AR132" s="24">
        <f t="shared" si="57"/>
        <v>-1</v>
      </c>
      <c r="AS132" s="24">
        <f t="shared" si="58"/>
        <v>0</v>
      </c>
      <c r="AT132" s="24">
        <f t="shared" si="59"/>
        <v>0.33333333333333331</v>
      </c>
      <c r="AU132" s="20">
        <v>16</v>
      </c>
      <c r="AV132" s="20">
        <v>14</v>
      </c>
      <c r="AW132" s="20">
        <v>150</v>
      </c>
      <c r="AX132" s="20">
        <v>30</v>
      </c>
      <c r="AY132" s="20">
        <v>60</v>
      </c>
      <c r="AZ132" s="20">
        <v>30</v>
      </c>
      <c r="BA132" s="20">
        <v>45</v>
      </c>
      <c r="BB132" s="26">
        <v>45</v>
      </c>
      <c r="BC132" s="13">
        <v>80.391078098999998</v>
      </c>
      <c r="BD132" s="9">
        <v>15.380074073999999</v>
      </c>
      <c r="BE132" s="9">
        <v>-19.140143250000001</v>
      </c>
      <c r="BF132" s="9">
        <v>5.6695668000000003E-3</v>
      </c>
      <c r="BG132" s="9">
        <v>-24.757709250000001</v>
      </c>
      <c r="BH132" s="9">
        <v>-7.0297159599999999</v>
      </c>
      <c r="BI132" s="9">
        <v>1.7830325254999999</v>
      </c>
      <c r="BJ132" s="9">
        <v>0.38225000440000001</v>
      </c>
      <c r="BK132" s="9">
        <v>-8.5850326730000006</v>
      </c>
      <c r="BL132" s="9">
        <v>7.8308749993999998</v>
      </c>
      <c r="BM132" s="9">
        <v>-2.382166663</v>
      </c>
      <c r="BN132" s="9">
        <v>-13.023198620000001</v>
      </c>
      <c r="BO132" s="9">
        <v>2.7539896355</v>
      </c>
      <c r="BP132" s="9">
        <v>-0.80151034399999999</v>
      </c>
      <c r="BQ132" s="9">
        <v>9.3966563005000001</v>
      </c>
      <c r="BR132" s="13">
        <v>198.73514287</v>
      </c>
      <c r="BS132" s="9">
        <v>40.907833334999999</v>
      </c>
      <c r="BT132" s="9">
        <v>-41.15219441</v>
      </c>
      <c r="BU132" s="9">
        <v>0.27029172359999998</v>
      </c>
      <c r="BV132" s="9">
        <v>-53.593439250000003</v>
      </c>
      <c r="BW132" s="9">
        <v>-16.124496529999998</v>
      </c>
      <c r="BX132" s="9">
        <v>4.8200907634999997</v>
      </c>
      <c r="BY132" s="9">
        <v>2.9197708268999998</v>
      </c>
      <c r="BZ132" s="9">
        <v>-21.86734512</v>
      </c>
      <c r="CA132" s="9">
        <v>13.451437498000001</v>
      </c>
      <c r="CB132" s="9">
        <v>-4.9291041729999998</v>
      </c>
      <c r="CC132" s="9">
        <v>-29.747040269999999</v>
      </c>
      <c r="CD132" s="9">
        <v>5.9512184928999998</v>
      </c>
      <c r="CE132" s="9">
        <v>-2.7307815569999998</v>
      </c>
      <c r="CF132" s="9">
        <v>17.852551793</v>
      </c>
      <c r="CG132" s="13">
        <v>345.24311660000001</v>
      </c>
      <c r="CH132" s="9">
        <v>87.858425917000005</v>
      </c>
      <c r="CI132" s="9">
        <v>-66.271012670000005</v>
      </c>
      <c r="CJ132" s="9">
        <v>3.2715841731999999</v>
      </c>
      <c r="CK132" s="9">
        <v>-110.8328236</v>
      </c>
      <c r="CL132" s="9">
        <v>-23.32559582</v>
      </c>
      <c r="CM132" s="9">
        <v>11.597938923999999</v>
      </c>
      <c r="CN132" s="9">
        <v>12.210354175000001</v>
      </c>
      <c r="CO132" s="9">
        <v>-52.552436710000002</v>
      </c>
      <c r="CP132" s="9">
        <v>19.381437513000002</v>
      </c>
      <c r="CQ132" s="9">
        <v>-15.22756249</v>
      </c>
      <c r="CR132" s="9">
        <v>-55.808079890000002</v>
      </c>
      <c r="CS132" s="9">
        <v>8.0830904113000006</v>
      </c>
      <c r="CT132" s="9">
        <v>-9.3177429390000004</v>
      </c>
      <c r="CU132" s="9">
        <v>48.949757061</v>
      </c>
      <c r="CV132" s="13">
        <v>16.110514628000001</v>
      </c>
      <c r="CW132" s="9">
        <v>-6.6486886109999999</v>
      </c>
      <c r="CX132" s="9">
        <v>7.8178339350000003</v>
      </c>
      <c r="CY132" s="9">
        <v>0.55497896160000004</v>
      </c>
      <c r="CZ132" s="9">
        <v>9.9479565559999994</v>
      </c>
      <c r="DA132" s="9">
        <v>-1.5263301929999999</v>
      </c>
      <c r="DB132" s="9">
        <v>-0.38434217300000001</v>
      </c>
      <c r="DC132" s="9">
        <v>0.2859098336</v>
      </c>
      <c r="DD132" s="9">
        <v>-1.6520326160000001</v>
      </c>
      <c r="DE132" s="9">
        <v>2.6523377913999999</v>
      </c>
      <c r="DF132" s="9">
        <v>1.0362045836</v>
      </c>
      <c r="DG132" s="9">
        <v>6.4252147623999996</v>
      </c>
      <c r="DH132" s="9">
        <v>-0.36279011100000003</v>
      </c>
      <c r="DI132" s="9">
        <v>-1.2422624449999999</v>
      </c>
      <c r="DJ132" s="9">
        <v>1.7483865551</v>
      </c>
    </row>
    <row r="133" spans="17:114" x14ac:dyDescent="0.15">
      <c r="Q133" s="9"/>
      <c r="R133" s="9"/>
      <c r="S133" s="9" t="s">
        <v>32</v>
      </c>
      <c r="T133" s="9" t="s">
        <v>92</v>
      </c>
      <c r="U133" s="9">
        <v>8</v>
      </c>
      <c r="V133" s="2">
        <v>75</v>
      </c>
      <c r="W133" s="9">
        <v>0.124635</v>
      </c>
      <c r="X133" s="9">
        <v>0.50334000000000001</v>
      </c>
      <c r="Y133" s="9">
        <f t="shared" si="61"/>
        <v>0.97871144821657308</v>
      </c>
      <c r="Z133" s="9">
        <f t="shared" si="62"/>
        <v>53</v>
      </c>
      <c r="AA133" s="8">
        <f t="shared" si="63"/>
        <v>60</v>
      </c>
      <c r="AB133" s="8" t="b">
        <f t="shared" si="60"/>
        <v>0</v>
      </c>
      <c r="AC133" s="25" t="str">
        <f t="shared" si="51"/>
        <v>NO</v>
      </c>
      <c r="AD133" s="21" t="str">
        <f t="shared" si="64"/>
        <v>YES</v>
      </c>
      <c r="AE133" s="8" t="str">
        <f t="shared" si="65"/>
        <v>FINE</v>
      </c>
      <c r="AF133" s="8">
        <f t="shared" si="66"/>
        <v>2</v>
      </c>
      <c r="AG133" s="8">
        <f t="shared" si="67"/>
        <v>2</v>
      </c>
      <c r="AH133" s="8">
        <f t="shared" si="68"/>
        <v>2</v>
      </c>
      <c r="AI133" s="25">
        <f t="shared" si="52"/>
        <v>71</v>
      </c>
      <c r="AJ133" s="25">
        <f t="shared" si="53"/>
        <v>185</v>
      </c>
      <c r="AK133" s="25">
        <f t="shared" si="54"/>
        <v>293</v>
      </c>
      <c r="AL133" s="25">
        <f t="shared" si="55"/>
        <v>19.3</v>
      </c>
      <c r="AM133" s="21">
        <f t="shared" si="69"/>
        <v>71</v>
      </c>
      <c r="AN133" s="21">
        <f t="shared" si="70"/>
        <v>185</v>
      </c>
      <c r="AO133" s="21">
        <f t="shared" si="71"/>
        <v>293</v>
      </c>
      <c r="AP133" s="21">
        <f t="shared" si="72"/>
        <v>19.3</v>
      </c>
      <c r="AQ133" s="24">
        <f t="shared" si="56"/>
        <v>-0.5714285714285714</v>
      </c>
      <c r="AR133" s="24">
        <f t="shared" si="57"/>
        <v>-1</v>
      </c>
      <c r="AS133" s="24">
        <f t="shared" si="58"/>
        <v>0</v>
      </c>
      <c r="AT133" s="24">
        <f t="shared" si="59"/>
        <v>0.66666666666666663</v>
      </c>
      <c r="AU133" s="20">
        <v>16</v>
      </c>
      <c r="AV133" s="20">
        <v>14</v>
      </c>
      <c r="AW133" s="20">
        <v>150</v>
      </c>
      <c r="AX133" s="20">
        <v>30</v>
      </c>
      <c r="AY133" s="20">
        <v>60</v>
      </c>
      <c r="AZ133" s="20">
        <v>30</v>
      </c>
      <c r="BA133" s="20">
        <v>45</v>
      </c>
      <c r="BB133" s="26">
        <v>45</v>
      </c>
      <c r="BC133" s="13">
        <v>80.391078098999998</v>
      </c>
      <c r="BD133" s="9">
        <v>15.380074073999999</v>
      </c>
      <c r="BE133" s="9">
        <v>-19.140143250000001</v>
      </c>
      <c r="BF133" s="9">
        <v>5.6695668000000003E-3</v>
      </c>
      <c r="BG133" s="9">
        <v>-24.757709250000001</v>
      </c>
      <c r="BH133" s="9">
        <v>-7.0297159599999999</v>
      </c>
      <c r="BI133" s="9">
        <v>1.7830325254999999</v>
      </c>
      <c r="BJ133" s="9">
        <v>0.38225000440000001</v>
      </c>
      <c r="BK133" s="9">
        <v>-8.5850326730000006</v>
      </c>
      <c r="BL133" s="9">
        <v>7.8308749993999998</v>
      </c>
      <c r="BM133" s="9">
        <v>-2.382166663</v>
      </c>
      <c r="BN133" s="9">
        <v>-13.023198620000001</v>
      </c>
      <c r="BO133" s="9">
        <v>2.7539896355</v>
      </c>
      <c r="BP133" s="9">
        <v>-0.80151034399999999</v>
      </c>
      <c r="BQ133" s="9">
        <v>9.3966563005000001</v>
      </c>
      <c r="BR133" s="13">
        <v>198.73514287</v>
      </c>
      <c r="BS133" s="9">
        <v>40.907833334999999</v>
      </c>
      <c r="BT133" s="9">
        <v>-41.15219441</v>
      </c>
      <c r="BU133" s="9">
        <v>0.27029172359999998</v>
      </c>
      <c r="BV133" s="9">
        <v>-53.593439250000003</v>
      </c>
      <c r="BW133" s="9">
        <v>-16.124496529999998</v>
      </c>
      <c r="BX133" s="9">
        <v>4.8200907634999997</v>
      </c>
      <c r="BY133" s="9">
        <v>2.9197708268999998</v>
      </c>
      <c r="BZ133" s="9">
        <v>-21.86734512</v>
      </c>
      <c r="CA133" s="9">
        <v>13.451437498000001</v>
      </c>
      <c r="CB133" s="9">
        <v>-4.9291041729999998</v>
      </c>
      <c r="CC133" s="9">
        <v>-29.747040269999999</v>
      </c>
      <c r="CD133" s="9">
        <v>5.9512184928999998</v>
      </c>
      <c r="CE133" s="9">
        <v>-2.7307815569999998</v>
      </c>
      <c r="CF133" s="9">
        <v>17.852551793</v>
      </c>
      <c r="CG133" s="13">
        <v>345.24311660000001</v>
      </c>
      <c r="CH133" s="9">
        <v>87.858425917000005</v>
      </c>
      <c r="CI133" s="9">
        <v>-66.271012670000005</v>
      </c>
      <c r="CJ133" s="9">
        <v>3.2715841731999999</v>
      </c>
      <c r="CK133" s="9">
        <v>-110.8328236</v>
      </c>
      <c r="CL133" s="9">
        <v>-23.32559582</v>
      </c>
      <c r="CM133" s="9">
        <v>11.597938923999999</v>
      </c>
      <c r="CN133" s="9">
        <v>12.210354175000001</v>
      </c>
      <c r="CO133" s="9">
        <v>-52.552436710000002</v>
      </c>
      <c r="CP133" s="9">
        <v>19.381437513000002</v>
      </c>
      <c r="CQ133" s="9">
        <v>-15.22756249</v>
      </c>
      <c r="CR133" s="9">
        <v>-55.808079890000002</v>
      </c>
      <c r="CS133" s="9">
        <v>8.0830904113000006</v>
      </c>
      <c r="CT133" s="9">
        <v>-9.3177429390000004</v>
      </c>
      <c r="CU133" s="9">
        <v>48.949757061</v>
      </c>
      <c r="CV133" s="13">
        <v>16.110514628000001</v>
      </c>
      <c r="CW133" s="9">
        <v>-6.6486886109999999</v>
      </c>
      <c r="CX133" s="9">
        <v>7.8178339350000003</v>
      </c>
      <c r="CY133" s="9">
        <v>0.55497896160000004</v>
      </c>
      <c r="CZ133" s="9">
        <v>9.9479565559999994</v>
      </c>
      <c r="DA133" s="9">
        <v>-1.5263301929999999</v>
      </c>
      <c r="DB133" s="9">
        <v>-0.38434217300000001</v>
      </c>
      <c r="DC133" s="9">
        <v>0.2859098336</v>
      </c>
      <c r="DD133" s="9">
        <v>-1.6520326160000001</v>
      </c>
      <c r="DE133" s="9">
        <v>2.6523377913999999</v>
      </c>
      <c r="DF133" s="9">
        <v>1.0362045836</v>
      </c>
      <c r="DG133" s="9">
        <v>6.4252147623999996</v>
      </c>
      <c r="DH133" s="9">
        <v>-0.36279011100000003</v>
      </c>
      <c r="DI133" s="9">
        <v>-1.2422624449999999</v>
      </c>
      <c r="DJ133" s="9">
        <v>1.7483865551</v>
      </c>
    </row>
    <row r="134" spans="17:114" x14ac:dyDescent="0.15">
      <c r="Q134" s="9"/>
      <c r="R134" s="9"/>
      <c r="S134" s="9" t="s">
        <v>32</v>
      </c>
      <c r="T134" s="9" t="s">
        <v>92</v>
      </c>
      <c r="U134" s="9">
        <v>8</v>
      </c>
      <c r="V134" s="2">
        <v>90</v>
      </c>
      <c r="W134" s="9">
        <v>0.124635</v>
      </c>
      <c r="X134" s="9">
        <v>0.50334000000000001</v>
      </c>
      <c r="Y134" s="9">
        <f t="shared" si="61"/>
        <v>0.97871144821657308</v>
      </c>
      <c r="Z134" s="9">
        <f t="shared" si="62"/>
        <v>53</v>
      </c>
      <c r="AA134" s="8">
        <f t="shared" si="63"/>
        <v>60</v>
      </c>
      <c r="AB134" s="8" t="b">
        <f t="shared" si="60"/>
        <v>0</v>
      </c>
      <c r="AC134" s="25" t="str">
        <f t="shared" si="51"/>
        <v>NO</v>
      </c>
      <c r="AD134" s="21" t="str">
        <f t="shared" si="64"/>
        <v>YES</v>
      </c>
      <c r="AE134" s="8" t="str">
        <f t="shared" si="65"/>
        <v>FINE</v>
      </c>
      <c r="AF134" s="8">
        <f t="shared" si="66"/>
        <v>2</v>
      </c>
      <c r="AG134" s="8">
        <f t="shared" si="67"/>
        <v>2</v>
      </c>
      <c r="AH134" s="8">
        <f t="shared" si="68"/>
        <v>2</v>
      </c>
      <c r="AI134" s="25">
        <f t="shared" si="52"/>
        <v>67</v>
      </c>
      <c r="AJ134" s="25">
        <f t="shared" si="53"/>
        <v>181</v>
      </c>
      <c r="AK134" s="25">
        <f t="shared" si="54"/>
        <v>287</v>
      </c>
      <c r="AL134" s="25">
        <f t="shared" si="55"/>
        <v>23</v>
      </c>
      <c r="AM134" s="21">
        <f t="shared" si="69"/>
        <v>67</v>
      </c>
      <c r="AN134" s="21">
        <f t="shared" si="70"/>
        <v>181</v>
      </c>
      <c r="AO134" s="21">
        <f t="shared" si="71"/>
        <v>287</v>
      </c>
      <c r="AP134" s="21">
        <f t="shared" si="72"/>
        <v>23</v>
      </c>
      <c r="AQ134" s="24">
        <f t="shared" si="56"/>
        <v>-0.5714285714285714</v>
      </c>
      <c r="AR134" s="24">
        <f t="shared" si="57"/>
        <v>-1</v>
      </c>
      <c r="AS134" s="24">
        <f t="shared" si="58"/>
        <v>0</v>
      </c>
      <c r="AT134" s="24">
        <f t="shared" si="59"/>
        <v>1</v>
      </c>
      <c r="AU134" s="20">
        <v>16</v>
      </c>
      <c r="AV134" s="20">
        <v>14</v>
      </c>
      <c r="AW134" s="20">
        <v>150</v>
      </c>
      <c r="AX134" s="20">
        <v>30</v>
      </c>
      <c r="AY134" s="20">
        <v>60</v>
      </c>
      <c r="AZ134" s="20">
        <v>30</v>
      </c>
      <c r="BA134" s="20">
        <v>45</v>
      </c>
      <c r="BB134" s="26">
        <v>45</v>
      </c>
      <c r="BC134" s="13">
        <v>80.391078098999998</v>
      </c>
      <c r="BD134" s="9">
        <v>15.380074073999999</v>
      </c>
      <c r="BE134" s="9">
        <v>-19.140143250000001</v>
      </c>
      <c r="BF134" s="9">
        <v>5.6695668000000003E-3</v>
      </c>
      <c r="BG134" s="9">
        <v>-24.757709250000001</v>
      </c>
      <c r="BH134" s="9">
        <v>-7.0297159599999999</v>
      </c>
      <c r="BI134" s="9">
        <v>1.7830325254999999</v>
      </c>
      <c r="BJ134" s="9">
        <v>0.38225000440000001</v>
      </c>
      <c r="BK134" s="9">
        <v>-8.5850326730000006</v>
      </c>
      <c r="BL134" s="9">
        <v>7.8308749993999998</v>
      </c>
      <c r="BM134" s="9">
        <v>-2.382166663</v>
      </c>
      <c r="BN134" s="9">
        <v>-13.023198620000001</v>
      </c>
      <c r="BO134" s="9">
        <v>2.7539896355</v>
      </c>
      <c r="BP134" s="9">
        <v>-0.80151034399999999</v>
      </c>
      <c r="BQ134" s="9">
        <v>9.3966563005000001</v>
      </c>
      <c r="BR134" s="13">
        <v>198.73514287</v>
      </c>
      <c r="BS134" s="9">
        <v>40.907833334999999</v>
      </c>
      <c r="BT134" s="9">
        <v>-41.15219441</v>
      </c>
      <c r="BU134" s="9">
        <v>0.27029172359999998</v>
      </c>
      <c r="BV134" s="9">
        <v>-53.593439250000003</v>
      </c>
      <c r="BW134" s="9">
        <v>-16.124496529999998</v>
      </c>
      <c r="BX134" s="9">
        <v>4.8200907634999997</v>
      </c>
      <c r="BY134" s="9">
        <v>2.9197708268999998</v>
      </c>
      <c r="BZ134" s="9">
        <v>-21.86734512</v>
      </c>
      <c r="CA134" s="9">
        <v>13.451437498000001</v>
      </c>
      <c r="CB134" s="9">
        <v>-4.9291041729999998</v>
      </c>
      <c r="CC134" s="9">
        <v>-29.747040269999999</v>
      </c>
      <c r="CD134" s="9">
        <v>5.9512184928999998</v>
      </c>
      <c r="CE134" s="9">
        <v>-2.7307815569999998</v>
      </c>
      <c r="CF134" s="9">
        <v>17.852551793</v>
      </c>
      <c r="CG134" s="13">
        <v>345.24311660000001</v>
      </c>
      <c r="CH134" s="9">
        <v>87.858425917000005</v>
      </c>
      <c r="CI134" s="9">
        <v>-66.271012670000005</v>
      </c>
      <c r="CJ134" s="9">
        <v>3.2715841731999999</v>
      </c>
      <c r="CK134" s="9">
        <v>-110.8328236</v>
      </c>
      <c r="CL134" s="9">
        <v>-23.32559582</v>
      </c>
      <c r="CM134" s="9">
        <v>11.597938923999999</v>
      </c>
      <c r="CN134" s="9">
        <v>12.210354175000001</v>
      </c>
      <c r="CO134" s="9">
        <v>-52.552436710000002</v>
      </c>
      <c r="CP134" s="9">
        <v>19.381437513000002</v>
      </c>
      <c r="CQ134" s="9">
        <v>-15.22756249</v>
      </c>
      <c r="CR134" s="9">
        <v>-55.808079890000002</v>
      </c>
      <c r="CS134" s="9">
        <v>8.0830904113000006</v>
      </c>
      <c r="CT134" s="9">
        <v>-9.3177429390000004</v>
      </c>
      <c r="CU134" s="9">
        <v>48.949757061</v>
      </c>
      <c r="CV134" s="13">
        <v>16.110514628000001</v>
      </c>
      <c r="CW134" s="9">
        <v>-6.6486886109999999</v>
      </c>
      <c r="CX134" s="9">
        <v>7.8178339350000003</v>
      </c>
      <c r="CY134" s="9">
        <v>0.55497896160000004</v>
      </c>
      <c r="CZ134" s="9">
        <v>9.9479565559999994</v>
      </c>
      <c r="DA134" s="9">
        <v>-1.5263301929999999</v>
      </c>
      <c r="DB134" s="9">
        <v>-0.38434217300000001</v>
      </c>
      <c r="DC134" s="9">
        <v>0.2859098336</v>
      </c>
      <c r="DD134" s="9">
        <v>-1.6520326160000001</v>
      </c>
      <c r="DE134" s="9">
        <v>2.6523377913999999</v>
      </c>
      <c r="DF134" s="9">
        <v>1.0362045836</v>
      </c>
      <c r="DG134" s="9">
        <v>6.4252147623999996</v>
      </c>
      <c r="DH134" s="9">
        <v>-0.36279011100000003</v>
      </c>
      <c r="DI134" s="9">
        <v>-1.2422624449999999</v>
      </c>
      <c r="DJ134" s="9">
        <v>1.7483865551</v>
      </c>
    </row>
    <row r="135" spans="17:114" x14ac:dyDescent="0.15">
      <c r="Q135" s="9"/>
      <c r="R135" s="9"/>
      <c r="S135" s="9" t="s">
        <v>32</v>
      </c>
      <c r="T135" s="9" t="s">
        <v>92</v>
      </c>
      <c r="U135" s="9">
        <v>10</v>
      </c>
      <c r="V135" s="2">
        <v>0</v>
      </c>
      <c r="W135" s="9">
        <v>0.14959</v>
      </c>
      <c r="X135" s="9">
        <v>0.51898</v>
      </c>
      <c r="Y135" s="9">
        <f t="shared" si="61"/>
        <v>1.2523551271066937</v>
      </c>
      <c r="Z135" s="9">
        <f t="shared" si="62"/>
        <v>41</v>
      </c>
      <c r="AA135" s="8">
        <f t="shared" si="63"/>
        <v>60</v>
      </c>
      <c r="AB135" s="8" t="b">
        <f t="shared" si="60"/>
        <v>0</v>
      </c>
      <c r="AC135" s="25" t="str">
        <f t="shared" si="51"/>
        <v>NO</v>
      </c>
      <c r="AD135" s="21" t="str">
        <f t="shared" si="64"/>
        <v>YES</v>
      </c>
      <c r="AE135" s="8" t="str">
        <f t="shared" si="65"/>
        <v>MEDIUM</v>
      </c>
      <c r="AF135" s="8">
        <f t="shared" si="66"/>
        <v>3</v>
      </c>
      <c r="AG135" s="8">
        <f t="shared" si="67"/>
        <v>3</v>
      </c>
      <c r="AH135" s="8">
        <f t="shared" si="68"/>
        <v>3</v>
      </c>
      <c r="AI135" s="25">
        <f t="shared" si="52"/>
        <v>129</v>
      </c>
      <c r="AJ135" s="25">
        <f t="shared" si="53"/>
        <v>279</v>
      </c>
      <c r="AK135" s="25">
        <f t="shared" si="54"/>
        <v>519</v>
      </c>
      <c r="AL135" s="25">
        <f t="shared" si="55"/>
        <v>5.0999999999999996</v>
      </c>
      <c r="AM135" s="21">
        <f t="shared" si="69"/>
        <v>129</v>
      </c>
      <c r="AN135" s="21">
        <f t="shared" si="70"/>
        <v>279</v>
      </c>
      <c r="AO135" s="21">
        <f t="shared" si="71"/>
        <v>519</v>
      </c>
      <c r="AP135" s="21">
        <f t="shared" si="72"/>
        <v>5.0999999999999996</v>
      </c>
      <c r="AQ135" s="24">
        <f t="shared" si="56"/>
        <v>-0.42857142857142855</v>
      </c>
      <c r="AR135" s="24">
        <f t="shared" si="57"/>
        <v>-1</v>
      </c>
      <c r="AS135" s="24">
        <f t="shared" si="58"/>
        <v>0</v>
      </c>
      <c r="AT135" s="24">
        <f t="shared" si="59"/>
        <v>-1</v>
      </c>
      <c r="AU135" s="20">
        <v>16</v>
      </c>
      <c r="AV135" s="20">
        <v>14</v>
      </c>
      <c r="AW135" s="20">
        <v>150</v>
      </c>
      <c r="AX135" s="20">
        <v>30</v>
      </c>
      <c r="AY135" s="20">
        <v>60</v>
      </c>
      <c r="AZ135" s="20">
        <v>30</v>
      </c>
      <c r="BA135" s="20">
        <v>45</v>
      </c>
      <c r="BB135" s="26">
        <v>45</v>
      </c>
      <c r="BC135" s="13">
        <v>80.391078098999998</v>
      </c>
      <c r="BD135" s="9">
        <v>15.380074073999999</v>
      </c>
      <c r="BE135" s="9">
        <v>-19.140143250000001</v>
      </c>
      <c r="BF135" s="9">
        <v>5.6695668000000003E-3</v>
      </c>
      <c r="BG135" s="9">
        <v>-24.757709250000001</v>
      </c>
      <c r="BH135" s="9">
        <v>-7.0297159599999999</v>
      </c>
      <c r="BI135" s="9">
        <v>1.7830325254999999</v>
      </c>
      <c r="BJ135" s="9">
        <v>0.38225000440000001</v>
      </c>
      <c r="BK135" s="9">
        <v>-8.5850326730000006</v>
      </c>
      <c r="BL135" s="9">
        <v>7.8308749993999998</v>
      </c>
      <c r="BM135" s="9">
        <v>-2.382166663</v>
      </c>
      <c r="BN135" s="9">
        <v>-13.023198620000001</v>
      </c>
      <c r="BO135" s="9">
        <v>2.7539896355</v>
      </c>
      <c r="BP135" s="9">
        <v>-0.80151034399999999</v>
      </c>
      <c r="BQ135" s="9">
        <v>9.3966563005000001</v>
      </c>
      <c r="BR135" s="13">
        <v>198.73514287</v>
      </c>
      <c r="BS135" s="9">
        <v>40.907833334999999</v>
      </c>
      <c r="BT135" s="9">
        <v>-41.15219441</v>
      </c>
      <c r="BU135" s="9">
        <v>0.27029172359999998</v>
      </c>
      <c r="BV135" s="9">
        <v>-53.593439250000003</v>
      </c>
      <c r="BW135" s="9">
        <v>-16.124496529999998</v>
      </c>
      <c r="BX135" s="9">
        <v>4.8200907634999997</v>
      </c>
      <c r="BY135" s="9">
        <v>2.9197708268999998</v>
      </c>
      <c r="BZ135" s="9">
        <v>-21.86734512</v>
      </c>
      <c r="CA135" s="9">
        <v>13.451437498000001</v>
      </c>
      <c r="CB135" s="9">
        <v>-4.9291041729999998</v>
      </c>
      <c r="CC135" s="9">
        <v>-29.747040269999999</v>
      </c>
      <c r="CD135" s="9">
        <v>5.9512184928999998</v>
      </c>
      <c r="CE135" s="9">
        <v>-2.7307815569999998</v>
      </c>
      <c r="CF135" s="9">
        <v>17.852551793</v>
      </c>
      <c r="CG135" s="13">
        <v>345.24311660000001</v>
      </c>
      <c r="CH135" s="9">
        <v>87.858425917000005</v>
      </c>
      <c r="CI135" s="9">
        <v>-66.271012670000005</v>
      </c>
      <c r="CJ135" s="9">
        <v>3.2715841731999999</v>
      </c>
      <c r="CK135" s="9">
        <v>-110.8328236</v>
      </c>
      <c r="CL135" s="9">
        <v>-23.32559582</v>
      </c>
      <c r="CM135" s="9">
        <v>11.597938923999999</v>
      </c>
      <c r="CN135" s="9">
        <v>12.210354175000001</v>
      </c>
      <c r="CO135" s="9">
        <v>-52.552436710000002</v>
      </c>
      <c r="CP135" s="9">
        <v>19.381437513000002</v>
      </c>
      <c r="CQ135" s="9">
        <v>-15.22756249</v>
      </c>
      <c r="CR135" s="9">
        <v>-55.808079890000002</v>
      </c>
      <c r="CS135" s="9">
        <v>8.0830904113000006</v>
      </c>
      <c r="CT135" s="9">
        <v>-9.3177429390000004</v>
      </c>
      <c r="CU135" s="9">
        <v>48.949757061</v>
      </c>
      <c r="CV135" s="13">
        <v>16.110514628000001</v>
      </c>
      <c r="CW135" s="9">
        <v>-6.6486886109999999</v>
      </c>
      <c r="CX135" s="9">
        <v>7.8178339350000003</v>
      </c>
      <c r="CY135" s="9">
        <v>0.55497896160000004</v>
      </c>
      <c r="CZ135" s="9">
        <v>9.9479565559999994</v>
      </c>
      <c r="DA135" s="9">
        <v>-1.5263301929999999</v>
      </c>
      <c r="DB135" s="9">
        <v>-0.38434217300000001</v>
      </c>
      <c r="DC135" s="9">
        <v>0.2859098336</v>
      </c>
      <c r="DD135" s="9">
        <v>-1.6520326160000001</v>
      </c>
      <c r="DE135" s="9">
        <v>2.6523377913999999</v>
      </c>
      <c r="DF135" s="9">
        <v>1.0362045836</v>
      </c>
      <c r="DG135" s="9">
        <v>6.4252147623999996</v>
      </c>
      <c r="DH135" s="9">
        <v>-0.36279011100000003</v>
      </c>
      <c r="DI135" s="9">
        <v>-1.2422624449999999</v>
      </c>
      <c r="DJ135" s="9">
        <v>1.7483865551</v>
      </c>
    </row>
    <row r="136" spans="17:114" x14ac:dyDescent="0.15">
      <c r="Q136" s="9"/>
      <c r="R136" s="9"/>
      <c r="S136" s="9" t="s">
        <v>32</v>
      </c>
      <c r="T136" s="9" t="s">
        <v>92</v>
      </c>
      <c r="U136" s="9">
        <v>10</v>
      </c>
      <c r="V136" s="2">
        <v>15</v>
      </c>
      <c r="W136" s="9">
        <v>0.14959</v>
      </c>
      <c r="X136" s="9">
        <v>0.51898</v>
      </c>
      <c r="Y136" s="9">
        <f t="shared" si="61"/>
        <v>1.2523551271066937</v>
      </c>
      <c r="Z136" s="9">
        <f t="shared" si="62"/>
        <v>41</v>
      </c>
      <c r="AA136" s="8">
        <f t="shared" si="63"/>
        <v>60</v>
      </c>
      <c r="AB136" s="8" t="b">
        <f t="shared" si="60"/>
        <v>0</v>
      </c>
      <c r="AC136" s="25" t="str">
        <f t="shared" si="51"/>
        <v>NO</v>
      </c>
      <c r="AD136" s="21" t="str">
        <f t="shared" si="64"/>
        <v>YES</v>
      </c>
      <c r="AE136" s="8" t="str">
        <f t="shared" si="65"/>
        <v>MEDIUM</v>
      </c>
      <c r="AF136" s="8">
        <f t="shared" si="66"/>
        <v>3</v>
      </c>
      <c r="AG136" s="8">
        <f t="shared" si="67"/>
        <v>3</v>
      </c>
      <c r="AH136" s="8">
        <f t="shared" si="68"/>
        <v>3</v>
      </c>
      <c r="AI136" s="25">
        <f t="shared" si="52"/>
        <v>114</v>
      </c>
      <c r="AJ136" s="25">
        <f t="shared" si="53"/>
        <v>254</v>
      </c>
      <c r="AK136" s="25">
        <f t="shared" si="54"/>
        <v>456</v>
      </c>
      <c r="AL136" s="25">
        <f t="shared" si="55"/>
        <v>6.8</v>
      </c>
      <c r="AM136" s="21">
        <f t="shared" si="69"/>
        <v>114</v>
      </c>
      <c r="AN136" s="21">
        <f t="shared" si="70"/>
        <v>254</v>
      </c>
      <c r="AO136" s="21">
        <f t="shared" si="71"/>
        <v>456</v>
      </c>
      <c r="AP136" s="21">
        <f t="shared" si="72"/>
        <v>6.8</v>
      </c>
      <c r="AQ136" s="24">
        <f t="shared" si="56"/>
        <v>-0.42857142857142855</v>
      </c>
      <c r="AR136" s="24">
        <f t="shared" si="57"/>
        <v>-1</v>
      </c>
      <c r="AS136" s="24">
        <f t="shared" si="58"/>
        <v>0</v>
      </c>
      <c r="AT136" s="24">
        <f t="shared" si="59"/>
        <v>-0.66666666666666663</v>
      </c>
      <c r="AU136" s="20">
        <v>16</v>
      </c>
      <c r="AV136" s="20">
        <v>14</v>
      </c>
      <c r="AW136" s="20">
        <v>150</v>
      </c>
      <c r="AX136" s="20">
        <v>30</v>
      </c>
      <c r="AY136" s="20">
        <v>60</v>
      </c>
      <c r="AZ136" s="20">
        <v>30</v>
      </c>
      <c r="BA136" s="20">
        <v>45</v>
      </c>
      <c r="BB136" s="26">
        <v>45</v>
      </c>
      <c r="BC136" s="13">
        <v>80.391078098999998</v>
      </c>
      <c r="BD136" s="9">
        <v>15.380074073999999</v>
      </c>
      <c r="BE136" s="9">
        <v>-19.140143250000001</v>
      </c>
      <c r="BF136" s="9">
        <v>5.6695668000000003E-3</v>
      </c>
      <c r="BG136" s="9">
        <v>-24.757709250000001</v>
      </c>
      <c r="BH136" s="9">
        <v>-7.0297159599999999</v>
      </c>
      <c r="BI136" s="9">
        <v>1.7830325254999999</v>
      </c>
      <c r="BJ136" s="9">
        <v>0.38225000440000001</v>
      </c>
      <c r="BK136" s="9">
        <v>-8.5850326730000006</v>
      </c>
      <c r="BL136" s="9">
        <v>7.8308749993999998</v>
      </c>
      <c r="BM136" s="9">
        <v>-2.382166663</v>
      </c>
      <c r="BN136" s="9">
        <v>-13.023198620000001</v>
      </c>
      <c r="BO136" s="9">
        <v>2.7539896355</v>
      </c>
      <c r="BP136" s="9">
        <v>-0.80151034399999999</v>
      </c>
      <c r="BQ136" s="9">
        <v>9.3966563005000001</v>
      </c>
      <c r="BR136" s="13">
        <v>198.73514287</v>
      </c>
      <c r="BS136" s="9">
        <v>40.907833334999999</v>
      </c>
      <c r="BT136" s="9">
        <v>-41.15219441</v>
      </c>
      <c r="BU136" s="9">
        <v>0.27029172359999998</v>
      </c>
      <c r="BV136" s="9">
        <v>-53.593439250000003</v>
      </c>
      <c r="BW136" s="9">
        <v>-16.124496529999998</v>
      </c>
      <c r="BX136" s="9">
        <v>4.8200907634999997</v>
      </c>
      <c r="BY136" s="9">
        <v>2.9197708268999998</v>
      </c>
      <c r="BZ136" s="9">
        <v>-21.86734512</v>
      </c>
      <c r="CA136" s="9">
        <v>13.451437498000001</v>
      </c>
      <c r="CB136" s="9">
        <v>-4.9291041729999998</v>
      </c>
      <c r="CC136" s="9">
        <v>-29.747040269999999</v>
      </c>
      <c r="CD136" s="9">
        <v>5.9512184928999998</v>
      </c>
      <c r="CE136" s="9">
        <v>-2.7307815569999998</v>
      </c>
      <c r="CF136" s="9">
        <v>17.852551793</v>
      </c>
      <c r="CG136" s="13">
        <v>345.24311660000001</v>
      </c>
      <c r="CH136" s="9">
        <v>87.858425917000005</v>
      </c>
      <c r="CI136" s="9">
        <v>-66.271012670000005</v>
      </c>
      <c r="CJ136" s="9">
        <v>3.2715841731999999</v>
      </c>
      <c r="CK136" s="9">
        <v>-110.8328236</v>
      </c>
      <c r="CL136" s="9">
        <v>-23.32559582</v>
      </c>
      <c r="CM136" s="9">
        <v>11.597938923999999</v>
      </c>
      <c r="CN136" s="9">
        <v>12.210354175000001</v>
      </c>
      <c r="CO136" s="9">
        <v>-52.552436710000002</v>
      </c>
      <c r="CP136" s="9">
        <v>19.381437513000002</v>
      </c>
      <c r="CQ136" s="9">
        <v>-15.22756249</v>
      </c>
      <c r="CR136" s="9">
        <v>-55.808079890000002</v>
      </c>
      <c r="CS136" s="9">
        <v>8.0830904113000006</v>
      </c>
      <c r="CT136" s="9">
        <v>-9.3177429390000004</v>
      </c>
      <c r="CU136" s="9">
        <v>48.949757061</v>
      </c>
      <c r="CV136" s="13">
        <v>16.110514628000001</v>
      </c>
      <c r="CW136" s="9">
        <v>-6.6486886109999999</v>
      </c>
      <c r="CX136" s="9">
        <v>7.8178339350000003</v>
      </c>
      <c r="CY136" s="9">
        <v>0.55497896160000004</v>
      </c>
      <c r="CZ136" s="9">
        <v>9.9479565559999994</v>
      </c>
      <c r="DA136" s="9">
        <v>-1.5263301929999999</v>
      </c>
      <c r="DB136" s="9">
        <v>-0.38434217300000001</v>
      </c>
      <c r="DC136" s="9">
        <v>0.2859098336</v>
      </c>
      <c r="DD136" s="9">
        <v>-1.6520326160000001</v>
      </c>
      <c r="DE136" s="9">
        <v>2.6523377913999999</v>
      </c>
      <c r="DF136" s="9">
        <v>1.0362045836</v>
      </c>
      <c r="DG136" s="9">
        <v>6.4252147623999996</v>
      </c>
      <c r="DH136" s="9">
        <v>-0.36279011100000003</v>
      </c>
      <c r="DI136" s="9">
        <v>-1.2422624449999999</v>
      </c>
      <c r="DJ136" s="9">
        <v>1.7483865551</v>
      </c>
    </row>
    <row r="137" spans="17:114" x14ac:dyDescent="0.15">
      <c r="Q137" s="9"/>
      <c r="R137" s="9"/>
      <c r="S137" s="9" t="s">
        <v>32</v>
      </c>
      <c r="T137" s="9" t="s">
        <v>92</v>
      </c>
      <c r="U137" s="9">
        <v>10</v>
      </c>
      <c r="V137" s="2">
        <v>30</v>
      </c>
      <c r="W137" s="9">
        <v>0.14959</v>
      </c>
      <c r="X137" s="9">
        <v>0.51898</v>
      </c>
      <c r="Y137" s="9">
        <f t="shared" si="61"/>
        <v>1.2523551271066937</v>
      </c>
      <c r="Z137" s="9">
        <f t="shared" si="62"/>
        <v>41</v>
      </c>
      <c r="AA137" s="8">
        <f t="shared" si="63"/>
        <v>60</v>
      </c>
      <c r="AB137" s="8" t="b">
        <f t="shared" si="60"/>
        <v>0</v>
      </c>
      <c r="AC137" s="25" t="str">
        <f t="shared" si="51"/>
        <v>NO</v>
      </c>
      <c r="AD137" s="21" t="str">
        <f t="shared" si="64"/>
        <v>YES</v>
      </c>
      <c r="AE137" s="8" t="str">
        <f t="shared" si="65"/>
        <v>FINE</v>
      </c>
      <c r="AF137" s="8">
        <f t="shared" si="66"/>
        <v>2</v>
      </c>
      <c r="AG137" s="8">
        <f t="shared" si="67"/>
        <v>2</v>
      </c>
      <c r="AH137" s="8">
        <f t="shared" si="68"/>
        <v>2</v>
      </c>
      <c r="AI137" s="25">
        <f t="shared" si="52"/>
        <v>101</v>
      </c>
      <c r="AJ137" s="25">
        <f t="shared" si="53"/>
        <v>233</v>
      </c>
      <c r="AK137" s="25">
        <f t="shared" si="54"/>
        <v>404</v>
      </c>
      <c r="AL137" s="25">
        <f t="shared" si="55"/>
        <v>8.9</v>
      </c>
      <c r="AM137" s="21">
        <f t="shared" si="69"/>
        <v>101</v>
      </c>
      <c r="AN137" s="21">
        <f t="shared" si="70"/>
        <v>233</v>
      </c>
      <c r="AO137" s="21">
        <f t="shared" si="71"/>
        <v>404</v>
      </c>
      <c r="AP137" s="21">
        <f t="shared" si="72"/>
        <v>8.9</v>
      </c>
      <c r="AQ137" s="24">
        <f t="shared" si="56"/>
        <v>-0.42857142857142855</v>
      </c>
      <c r="AR137" s="24">
        <f t="shared" si="57"/>
        <v>-1</v>
      </c>
      <c r="AS137" s="24">
        <f t="shared" si="58"/>
        <v>0</v>
      </c>
      <c r="AT137" s="24">
        <f t="shared" si="59"/>
        <v>-0.33333333333333331</v>
      </c>
      <c r="AU137" s="20">
        <v>16</v>
      </c>
      <c r="AV137" s="20">
        <v>14</v>
      </c>
      <c r="AW137" s="20">
        <v>150</v>
      </c>
      <c r="AX137" s="20">
        <v>30</v>
      </c>
      <c r="AY137" s="20">
        <v>60</v>
      </c>
      <c r="AZ137" s="20">
        <v>30</v>
      </c>
      <c r="BA137" s="20">
        <v>45</v>
      </c>
      <c r="BB137" s="26">
        <v>45</v>
      </c>
      <c r="BC137" s="13">
        <v>80.391078098999998</v>
      </c>
      <c r="BD137" s="9">
        <v>15.380074073999999</v>
      </c>
      <c r="BE137" s="9">
        <v>-19.140143250000001</v>
      </c>
      <c r="BF137" s="9">
        <v>5.6695668000000003E-3</v>
      </c>
      <c r="BG137" s="9">
        <v>-24.757709250000001</v>
      </c>
      <c r="BH137" s="9">
        <v>-7.0297159599999999</v>
      </c>
      <c r="BI137" s="9">
        <v>1.7830325254999999</v>
      </c>
      <c r="BJ137" s="9">
        <v>0.38225000440000001</v>
      </c>
      <c r="BK137" s="9">
        <v>-8.5850326730000006</v>
      </c>
      <c r="BL137" s="9">
        <v>7.8308749993999998</v>
      </c>
      <c r="BM137" s="9">
        <v>-2.382166663</v>
      </c>
      <c r="BN137" s="9">
        <v>-13.023198620000001</v>
      </c>
      <c r="BO137" s="9">
        <v>2.7539896355</v>
      </c>
      <c r="BP137" s="9">
        <v>-0.80151034399999999</v>
      </c>
      <c r="BQ137" s="9">
        <v>9.3966563005000001</v>
      </c>
      <c r="BR137" s="13">
        <v>198.73514287</v>
      </c>
      <c r="BS137" s="9">
        <v>40.907833334999999</v>
      </c>
      <c r="BT137" s="9">
        <v>-41.15219441</v>
      </c>
      <c r="BU137" s="9">
        <v>0.27029172359999998</v>
      </c>
      <c r="BV137" s="9">
        <v>-53.593439250000003</v>
      </c>
      <c r="BW137" s="9">
        <v>-16.124496529999998</v>
      </c>
      <c r="BX137" s="9">
        <v>4.8200907634999997</v>
      </c>
      <c r="BY137" s="9">
        <v>2.9197708268999998</v>
      </c>
      <c r="BZ137" s="9">
        <v>-21.86734512</v>
      </c>
      <c r="CA137" s="9">
        <v>13.451437498000001</v>
      </c>
      <c r="CB137" s="9">
        <v>-4.9291041729999998</v>
      </c>
      <c r="CC137" s="9">
        <v>-29.747040269999999</v>
      </c>
      <c r="CD137" s="9">
        <v>5.9512184928999998</v>
      </c>
      <c r="CE137" s="9">
        <v>-2.7307815569999998</v>
      </c>
      <c r="CF137" s="9">
        <v>17.852551793</v>
      </c>
      <c r="CG137" s="13">
        <v>345.24311660000001</v>
      </c>
      <c r="CH137" s="9">
        <v>87.858425917000005</v>
      </c>
      <c r="CI137" s="9">
        <v>-66.271012670000005</v>
      </c>
      <c r="CJ137" s="9">
        <v>3.2715841731999999</v>
      </c>
      <c r="CK137" s="9">
        <v>-110.8328236</v>
      </c>
      <c r="CL137" s="9">
        <v>-23.32559582</v>
      </c>
      <c r="CM137" s="9">
        <v>11.597938923999999</v>
      </c>
      <c r="CN137" s="9">
        <v>12.210354175000001</v>
      </c>
      <c r="CO137" s="9">
        <v>-52.552436710000002</v>
      </c>
      <c r="CP137" s="9">
        <v>19.381437513000002</v>
      </c>
      <c r="CQ137" s="9">
        <v>-15.22756249</v>
      </c>
      <c r="CR137" s="9">
        <v>-55.808079890000002</v>
      </c>
      <c r="CS137" s="9">
        <v>8.0830904113000006</v>
      </c>
      <c r="CT137" s="9">
        <v>-9.3177429390000004</v>
      </c>
      <c r="CU137" s="9">
        <v>48.949757061</v>
      </c>
      <c r="CV137" s="13">
        <v>16.110514628000001</v>
      </c>
      <c r="CW137" s="9">
        <v>-6.6486886109999999</v>
      </c>
      <c r="CX137" s="9">
        <v>7.8178339350000003</v>
      </c>
      <c r="CY137" s="9">
        <v>0.55497896160000004</v>
      </c>
      <c r="CZ137" s="9">
        <v>9.9479565559999994</v>
      </c>
      <c r="DA137" s="9">
        <v>-1.5263301929999999</v>
      </c>
      <c r="DB137" s="9">
        <v>-0.38434217300000001</v>
      </c>
      <c r="DC137" s="9">
        <v>0.2859098336</v>
      </c>
      <c r="DD137" s="9">
        <v>-1.6520326160000001</v>
      </c>
      <c r="DE137" s="9">
        <v>2.6523377913999999</v>
      </c>
      <c r="DF137" s="9">
        <v>1.0362045836</v>
      </c>
      <c r="DG137" s="9">
        <v>6.4252147623999996</v>
      </c>
      <c r="DH137" s="9">
        <v>-0.36279011100000003</v>
      </c>
      <c r="DI137" s="9">
        <v>-1.2422624449999999</v>
      </c>
      <c r="DJ137" s="9">
        <v>1.7483865551</v>
      </c>
    </row>
    <row r="138" spans="17:114" x14ac:dyDescent="0.15">
      <c r="Q138" s="9"/>
      <c r="R138" s="9"/>
      <c r="S138" s="9" t="s">
        <v>32</v>
      </c>
      <c r="T138" s="9" t="s">
        <v>92</v>
      </c>
      <c r="U138" s="9">
        <v>10</v>
      </c>
      <c r="V138" s="2">
        <v>45</v>
      </c>
      <c r="W138" s="9">
        <v>0.14959</v>
      </c>
      <c r="X138" s="9">
        <v>0.51898</v>
      </c>
      <c r="Y138" s="9">
        <f t="shared" si="61"/>
        <v>1.2523551271066937</v>
      </c>
      <c r="Z138" s="9">
        <f t="shared" si="62"/>
        <v>41</v>
      </c>
      <c r="AA138" s="8">
        <f t="shared" si="63"/>
        <v>60</v>
      </c>
      <c r="AB138" s="8" t="b">
        <f t="shared" si="60"/>
        <v>0</v>
      </c>
      <c r="AC138" s="25" t="str">
        <f t="shared" si="51"/>
        <v>NO</v>
      </c>
      <c r="AD138" s="21" t="str">
        <f t="shared" si="64"/>
        <v>YES</v>
      </c>
      <c r="AE138" s="8" t="str">
        <f t="shared" si="65"/>
        <v>FINE</v>
      </c>
      <c r="AF138" s="8">
        <f t="shared" si="66"/>
        <v>2</v>
      </c>
      <c r="AG138" s="8">
        <f t="shared" si="67"/>
        <v>2</v>
      </c>
      <c r="AH138" s="8">
        <f t="shared" si="68"/>
        <v>2</v>
      </c>
      <c r="AI138" s="25">
        <f t="shared" si="52"/>
        <v>91</v>
      </c>
      <c r="AJ138" s="25">
        <f t="shared" si="53"/>
        <v>216</v>
      </c>
      <c r="AK138" s="25">
        <f t="shared" si="54"/>
        <v>362</v>
      </c>
      <c r="AL138" s="25">
        <f t="shared" si="55"/>
        <v>11.4</v>
      </c>
      <c r="AM138" s="21">
        <f t="shared" si="69"/>
        <v>91</v>
      </c>
      <c r="AN138" s="21">
        <f t="shared" si="70"/>
        <v>216</v>
      </c>
      <c r="AO138" s="21">
        <f t="shared" si="71"/>
        <v>362</v>
      </c>
      <c r="AP138" s="21">
        <f t="shared" si="72"/>
        <v>11.4</v>
      </c>
      <c r="AQ138" s="24">
        <f t="shared" si="56"/>
        <v>-0.42857142857142855</v>
      </c>
      <c r="AR138" s="24">
        <f t="shared" si="57"/>
        <v>-1</v>
      </c>
      <c r="AS138" s="24">
        <f t="shared" si="58"/>
        <v>0</v>
      </c>
      <c r="AT138" s="24">
        <f t="shared" si="59"/>
        <v>0</v>
      </c>
      <c r="AU138" s="20">
        <v>16</v>
      </c>
      <c r="AV138" s="20">
        <v>14</v>
      </c>
      <c r="AW138" s="20">
        <v>150</v>
      </c>
      <c r="AX138" s="20">
        <v>30</v>
      </c>
      <c r="AY138" s="20">
        <v>60</v>
      </c>
      <c r="AZ138" s="20">
        <v>30</v>
      </c>
      <c r="BA138" s="20">
        <v>45</v>
      </c>
      <c r="BB138" s="26">
        <v>45</v>
      </c>
      <c r="BC138" s="13">
        <v>80.391078098999998</v>
      </c>
      <c r="BD138" s="9">
        <v>15.380074073999999</v>
      </c>
      <c r="BE138" s="9">
        <v>-19.140143250000001</v>
      </c>
      <c r="BF138" s="9">
        <v>5.6695668000000003E-3</v>
      </c>
      <c r="BG138" s="9">
        <v>-24.757709250000001</v>
      </c>
      <c r="BH138" s="9">
        <v>-7.0297159599999999</v>
      </c>
      <c r="BI138" s="9">
        <v>1.7830325254999999</v>
      </c>
      <c r="BJ138" s="9">
        <v>0.38225000440000001</v>
      </c>
      <c r="BK138" s="9">
        <v>-8.5850326730000006</v>
      </c>
      <c r="BL138" s="9">
        <v>7.8308749993999998</v>
      </c>
      <c r="BM138" s="9">
        <v>-2.382166663</v>
      </c>
      <c r="BN138" s="9">
        <v>-13.023198620000001</v>
      </c>
      <c r="BO138" s="9">
        <v>2.7539896355</v>
      </c>
      <c r="BP138" s="9">
        <v>-0.80151034399999999</v>
      </c>
      <c r="BQ138" s="9">
        <v>9.3966563005000001</v>
      </c>
      <c r="BR138" s="13">
        <v>198.73514287</v>
      </c>
      <c r="BS138" s="9">
        <v>40.907833334999999</v>
      </c>
      <c r="BT138" s="9">
        <v>-41.15219441</v>
      </c>
      <c r="BU138" s="9">
        <v>0.27029172359999998</v>
      </c>
      <c r="BV138" s="9">
        <v>-53.593439250000003</v>
      </c>
      <c r="BW138" s="9">
        <v>-16.124496529999998</v>
      </c>
      <c r="BX138" s="9">
        <v>4.8200907634999997</v>
      </c>
      <c r="BY138" s="9">
        <v>2.9197708268999998</v>
      </c>
      <c r="BZ138" s="9">
        <v>-21.86734512</v>
      </c>
      <c r="CA138" s="9">
        <v>13.451437498000001</v>
      </c>
      <c r="CB138" s="9">
        <v>-4.9291041729999998</v>
      </c>
      <c r="CC138" s="9">
        <v>-29.747040269999999</v>
      </c>
      <c r="CD138" s="9">
        <v>5.9512184928999998</v>
      </c>
      <c r="CE138" s="9">
        <v>-2.7307815569999998</v>
      </c>
      <c r="CF138" s="9">
        <v>17.852551793</v>
      </c>
      <c r="CG138" s="13">
        <v>345.24311660000001</v>
      </c>
      <c r="CH138" s="9">
        <v>87.858425917000005</v>
      </c>
      <c r="CI138" s="9">
        <v>-66.271012670000005</v>
      </c>
      <c r="CJ138" s="9">
        <v>3.2715841731999999</v>
      </c>
      <c r="CK138" s="9">
        <v>-110.8328236</v>
      </c>
      <c r="CL138" s="9">
        <v>-23.32559582</v>
      </c>
      <c r="CM138" s="9">
        <v>11.597938923999999</v>
      </c>
      <c r="CN138" s="9">
        <v>12.210354175000001</v>
      </c>
      <c r="CO138" s="9">
        <v>-52.552436710000002</v>
      </c>
      <c r="CP138" s="9">
        <v>19.381437513000002</v>
      </c>
      <c r="CQ138" s="9">
        <v>-15.22756249</v>
      </c>
      <c r="CR138" s="9">
        <v>-55.808079890000002</v>
      </c>
      <c r="CS138" s="9">
        <v>8.0830904113000006</v>
      </c>
      <c r="CT138" s="9">
        <v>-9.3177429390000004</v>
      </c>
      <c r="CU138" s="9">
        <v>48.949757061</v>
      </c>
      <c r="CV138" s="13">
        <v>16.110514628000001</v>
      </c>
      <c r="CW138" s="9">
        <v>-6.6486886109999999</v>
      </c>
      <c r="CX138" s="9">
        <v>7.8178339350000003</v>
      </c>
      <c r="CY138" s="9">
        <v>0.55497896160000004</v>
      </c>
      <c r="CZ138" s="9">
        <v>9.9479565559999994</v>
      </c>
      <c r="DA138" s="9">
        <v>-1.5263301929999999</v>
      </c>
      <c r="DB138" s="9">
        <v>-0.38434217300000001</v>
      </c>
      <c r="DC138" s="9">
        <v>0.2859098336</v>
      </c>
      <c r="DD138" s="9">
        <v>-1.6520326160000001</v>
      </c>
      <c r="DE138" s="9">
        <v>2.6523377913999999</v>
      </c>
      <c r="DF138" s="9">
        <v>1.0362045836</v>
      </c>
      <c r="DG138" s="9">
        <v>6.4252147623999996</v>
      </c>
      <c r="DH138" s="9">
        <v>-0.36279011100000003</v>
      </c>
      <c r="DI138" s="9">
        <v>-1.2422624449999999</v>
      </c>
      <c r="DJ138" s="9">
        <v>1.7483865551</v>
      </c>
    </row>
    <row r="139" spans="17:114" x14ac:dyDescent="0.15">
      <c r="Q139" s="9"/>
      <c r="R139" s="9"/>
      <c r="S139" s="9" t="s">
        <v>32</v>
      </c>
      <c r="T139" s="9" t="s">
        <v>92</v>
      </c>
      <c r="U139" s="9">
        <v>10</v>
      </c>
      <c r="V139" s="2">
        <v>60</v>
      </c>
      <c r="W139" s="9">
        <v>0.14959</v>
      </c>
      <c r="X139" s="9">
        <v>0.51898</v>
      </c>
      <c r="Y139" s="9">
        <f t="shared" si="61"/>
        <v>1.2523551271066937</v>
      </c>
      <c r="Z139" s="9">
        <f t="shared" si="62"/>
        <v>41</v>
      </c>
      <c r="AA139" s="8">
        <f t="shared" si="63"/>
        <v>60</v>
      </c>
      <c r="AB139" s="8" t="b">
        <f t="shared" si="60"/>
        <v>0</v>
      </c>
      <c r="AC139" s="25" t="str">
        <f t="shared" si="51"/>
        <v>NO</v>
      </c>
      <c r="AD139" s="21" t="str">
        <f t="shared" si="64"/>
        <v>YES</v>
      </c>
      <c r="AE139" s="8" t="str">
        <f t="shared" si="65"/>
        <v>FINE</v>
      </c>
      <c r="AF139" s="8">
        <f t="shared" si="66"/>
        <v>2</v>
      </c>
      <c r="AG139" s="8">
        <f t="shared" si="67"/>
        <v>2</v>
      </c>
      <c r="AH139" s="8">
        <f t="shared" si="68"/>
        <v>2</v>
      </c>
      <c r="AI139" s="25">
        <f t="shared" si="52"/>
        <v>82</v>
      </c>
      <c r="AJ139" s="25">
        <f t="shared" si="53"/>
        <v>204</v>
      </c>
      <c r="AK139" s="25">
        <f t="shared" si="54"/>
        <v>332</v>
      </c>
      <c r="AL139" s="25">
        <f t="shared" si="55"/>
        <v>14.2</v>
      </c>
      <c r="AM139" s="21">
        <f t="shared" si="69"/>
        <v>82</v>
      </c>
      <c r="AN139" s="21">
        <f t="shared" si="70"/>
        <v>204</v>
      </c>
      <c r="AO139" s="21">
        <f t="shared" si="71"/>
        <v>332</v>
      </c>
      <c r="AP139" s="21">
        <f t="shared" si="72"/>
        <v>14.2</v>
      </c>
      <c r="AQ139" s="24">
        <f t="shared" si="56"/>
        <v>-0.42857142857142855</v>
      </c>
      <c r="AR139" s="24">
        <f t="shared" si="57"/>
        <v>-1</v>
      </c>
      <c r="AS139" s="24">
        <f t="shared" si="58"/>
        <v>0</v>
      </c>
      <c r="AT139" s="24">
        <f t="shared" si="59"/>
        <v>0.33333333333333331</v>
      </c>
      <c r="AU139" s="20">
        <v>16</v>
      </c>
      <c r="AV139" s="20">
        <v>14</v>
      </c>
      <c r="AW139" s="20">
        <v>150</v>
      </c>
      <c r="AX139" s="20">
        <v>30</v>
      </c>
      <c r="AY139" s="20">
        <v>60</v>
      </c>
      <c r="AZ139" s="20">
        <v>30</v>
      </c>
      <c r="BA139" s="20">
        <v>45</v>
      </c>
      <c r="BB139" s="26">
        <v>45</v>
      </c>
      <c r="BC139" s="13">
        <v>80.391078098999998</v>
      </c>
      <c r="BD139" s="9">
        <v>15.380074073999999</v>
      </c>
      <c r="BE139" s="9">
        <v>-19.140143250000001</v>
      </c>
      <c r="BF139" s="9">
        <v>5.6695668000000003E-3</v>
      </c>
      <c r="BG139" s="9">
        <v>-24.757709250000001</v>
      </c>
      <c r="BH139" s="9">
        <v>-7.0297159599999999</v>
      </c>
      <c r="BI139" s="9">
        <v>1.7830325254999999</v>
      </c>
      <c r="BJ139" s="9">
        <v>0.38225000440000001</v>
      </c>
      <c r="BK139" s="9">
        <v>-8.5850326730000006</v>
      </c>
      <c r="BL139" s="9">
        <v>7.8308749993999998</v>
      </c>
      <c r="BM139" s="9">
        <v>-2.382166663</v>
      </c>
      <c r="BN139" s="9">
        <v>-13.023198620000001</v>
      </c>
      <c r="BO139" s="9">
        <v>2.7539896355</v>
      </c>
      <c r="BP139" s="9">
        <v>-0.80151034399999999</v>
      </c>
      <c r="BQ139" s="9">
        <v>9.3966563005000001</v>
      </c>
      <c r="BR139" s="13">
        <v>198.73514287</v>
      </c>
      <c r="BS139" s="9">
        <v>40.907833334999999</v>
      </c>
      <c r="BT139" s="9">
        <v>-41.15219441</v>
      </c>
      <c r="BU139" s="9">
        <v>0.27029172359999998</v>
      </c>
      <c r="BV139" s="9">
        <v>-53.593439250000003</v>
      </c>
      <c r="BW139" s="9">
        <v>-16.124496529999998</v>
      </c>
      <c r="BX139" s="9">
        <v>4.8200907634999997</v>
      </c>
      <c r="BY139" s="9">
        <v>2.9197708268999998</v>
      </c>
      <c r="BZ139" s="9">
        <v>-21.86734512</v>
      </c>
      <c r="CA139" s="9">
        <v>13.451437498000001</v>
      </c>
      <c r="CB139" s="9">
        <v>-4.9291041729999998</v>
      </c>
      <c r="CC139" s="9">
        <v>-29.747040269999999</v>
      </c>
      <c r="CD139" s="9">
        <v>5.9512184928999998</v>
      </c>
      <c r="CE139" s="9">
        <v>-2.7307815569999998</v>
      </c>
      <c r="CF139" s="9">
        <v>17.852551793</v>
      </c>
      <c r="CG139" s="13">
        <v>345.24311660000001</v>
      </c>
      <c r="CH139" s="9">
        <v>87.858425917000005</v>
      </c>
      <c r="CI139" s="9">
        <v>-66.271012670000005</v>
      </c>
      <c r="CJ139" s="9">
        <v>3.2715841731999999</v>
      </c>
      <c r="CK139" s="9">
        <v>-110.8328236</v>
      </c>
      <c r="CL139" s="9">
        <v>-23.32559582</v>
      </c>
      <c r="CM139" s="9">
        <v>11.597938923999999</v>
      </c>
      <c r="CN139" s="9">
        <v>12.210354175000001</v>
      </c>
      <c r="CO139" s="9">
        <v>-52.552436710000002</v>
      </c>
      <c r="CP139" s="9">
        <v>19.381437513000002</v>
      </c>
      <c r="CQ139" s="9">
        <v>-15.22756249</v>
      </c>
      <c r="CR139" s="9">
        <v>-55.808079890000002</v>
      </c>
      <c r="CS139" s="9">
        <v>8.0830904113000006</v>
      </c>
      <c r="CT139" s="9">
        <v>-9.3177429390000004</v>
      </c>
      <c r="CU139" s="9">
        <v>48.949757061</v>
      </c>
      <c r="CV139" s="13">
        <v>16.110514628000001</v>
      </c>
      <c r="CW139" s="9">
        <v>-6.6486886109999999</v>
      </c>
      <c r="CX139" s="9">
        <v>7.8178339350000003</v>
      </c>
      <c r="CY139" s="9">
        <v>0.55497896160000004</v>
      </c>
      <c r="CZ139" s="9">
        <v>9.9479565559999994</v>
      </c>
      <c r="DA139" s="9">
        <v>-1.5263301929999999</v>
      </c>
      <c r="DB139" s="9">
        <v>-0.38434217300000001</v>
      </c>
      <c r="DC139" s="9">
        <v>0.2859098336</v>
      </c>
      <c r="DD139" s="9">
        <v>-1.6520326160000001</v>
      </c>
      <c r="DE139" s="9">
        <v>2.6523377913999999</v>
      </c>
      <c r="DF139" s="9">
        <v>1.0362045836</v>
      </c>
      <c r="DG139" s="9">
        <v>6.4252147623999996</v>
      </c>
      <c r="DH139" s="9">
        <v>-0.36279011100000003</v>
      </c>
      <c r="DI139" s="9">
        <v>-1.2422624449999999</v>
      </c>
      <c r="DJ139" s="9">
        <v>1.7483865551</v>
      </c>
    </row>
    <row r="140" spans="17:114" x14ac:dyDescent="0.15">
      <c r="Q140" s="9"/>
      <c r="R140" s="9"/>
      <c r="S140" s="9" t="s">
        <v>32</v>
      </c>
      <c r="T140" s="9" t="s">
        <v>92</v>
      </c>
      <c r="U140" s="9">
        <v>10</v>
      </c>
      <c r="V140" s="2">
        <v>75</v>
      </c>
      <c r="W140" s="9">
        <v>0.14959</v>
      </c>
      <c r="X140" s="9">
        <v>0.51898</v>
      </c>
      <c r="Y140" s="9">
        <f t="shared" si="61"/>
        <v>1.2523551271066937</v>
      </c>
      <c r="Z140" s="9">
        <f t="shared" si="62"/>
        <v>41</v>
      </c>
      <c r="AA140" s="8">
        <f t="shared" si="63"/>
        <v>60</v>
      </c>
      <c r="AB140" s="8" t="b">
        <f t="shared" si="60"/>
        <v>0</v>
      </c>
      <c r="AC140" s="25" t="str">
        <f t="shared" si="51"/>
        <v>NO</v>
      </c>
      <c r="AD140" s="21" t="str">
        <f t="shared" si="64"/>
        <v>YES</v>
      </c>
      <c r="AE140" s="8" t="str">
        <f t="shared" si="65"/>
        <v>FINE</v>
      </c>
      <c r="AF140" s="8">
        <f t="shared" si="66"/>
        <v>2</v>
      </c>
      <c r="AG140" s="8">
        <f t="shared" si="67"/>
        <v>2</v>
      </c>
      <c r="AH140" s="8">
        <f t="shared" si="68"/>
        <v>2</v>
      </c>
      <c r="AI140" s="25">
        <f t="shared" si="52"/>
        <v>76</v>
      </c>
      <c r="AJ140" s="25">
        <f t="shared" si="53"/>
        <v>195</v>
      </c>
      <c r="AK140" s="25">
        <f t="shared" si="54"/>
        <v>312</v>
      </c>
      <c r="AL140" s="25">
        <f t="shared" si="55"/>
        <v>17.5</v>
      </c>
      <c r="AM140" s="21">
        <f t="shared" si="69"/>
        <v>76</v>
      </c>
      <c r="AN140" s="21">
        <f t="shared" si="70"/>
        <v>195</v>
      </c>
      <c r="AO140" s="21">
        <f t="shared" si="71"/>
        <v>312</v>
      </c>
      <c r="AP140" s="21">
        <f t="shared" si="72"/>
        <v>17.5</v>
      </c>
      <c r="AQ140" s="24">
        <f t="shared" si="56"/>
        <v>-0.42857142857142855</v>
      </c>
      <c r="AR140" s="24">
        <f t="shared" si="57"/>
        <v>-1</v>
      </c>
      <c r="AS140" s="24">
        <f t="shared" si="58"/>
        <v>0</v>
      </c>
      <c r="AT140" s="24">
        <f t="shared" si="59"/>
        <v>0.66666666666666663</v>
      </c>
      <c r="AU140" s="20">
        <v>16</v>
      </c>
      <c r="AV140" s="20">
        <v>14</v>
      </c>
      <c r="AW140" s="20">
        <v>150</v>
      </c>
      <c r="AX140" s="20">
        <v>30</v>
      </c>
      <c r="AY140" s="20">
        <v>60</v>
      </c>
      <c r="AZ140" s="20">
        <v>30</v>
      </c>
      <c r="BA140" s="20">
        <v>45</v>
      </c>
      <c r="BB140" s="26">
        <v>45</v>
      </c>
      <c r="BC140" s="13">
        <v>80.391078098999998</v>
      </c>
      <c r="BD140" s="9">
        <v>15.380074073999999</v>
      </c>
      <c r="BE140" s="9">
        <v>-19.140143250000001</v>
      </c>
      <c r="BF140" s="9">
        <v>5.6695668000000003E-3</v>
      </c>
      <c r="BG140" s="9">
        <v>-24.757709250000001</v>
      </c>
      <c r="BH140" s="9">
        <v>-7.0297159599999999</v>
      </c>
      <c r="BI140" s="9">
        <v>1.7830325254999999</v>
      </c>
      <c r="BJ140" s="9">
        <v>0.38225000440000001</v>
      </c>
      <c r="BK140" s="9">
        <v>-8.5850326730000006</v>
      </c>
      <c r="BL140" s="9">
        <v>7.8308749993999998</v>
      </c>
      <c r="BM140" s="9">
        <v>-2.382166663</v>
      </c>
      <c r="BN140" s="9">
        <v>-13.023198620000001</v>
      </c>
      <c r="BO140" s="9">
        <v>2.7539896355</v>
      </c>
      <c r="BP140" s="9">
        <v>-0.80151034399999999</v>
      </c>
      <c r="BQ140" s="9">
        <v>9.3966563005000001</v>
      </c>
      <c r="BR140" s="13">
        <v>198.73514287</v>
      </c>
      <c r="BS140" s="9">
        <v>40.907833334999999</v>
      </c>
      <c r="BT140" s="9">
        <v>-41.15219441</v>
      </c>
      <c r="BU140" s="9">
        <v>0.27029172359999998</v>
      </c>
      <c r="BV140" s="9">
        <v>-53.593439250000003</v>
      </c>
      <c r="BW140" s="9">
        <v>-16.124496529999998</v>
      </c>
      <c r="BX140" s="9">
        <v>4.8200907634999997</v>
      </c>
      <c r="BY140" s="9">
        <v>2.9197708268999998</v>
      </c>
      <c r="BZ140" s="9">
        <v>-21.86734512</v>
      </c>
      <c r="CA140" s="9">
        <v>13.451437498000001</v>
      </c>
      <c r="CB140" s="9">
        <v>-4.9291041729999998</v>
      </c>
      <c r="CC140" s="9">
        <v>-29.747040269999999</v>
      </c>
      <c r="CD140" s="9">
        <v>5.9512184928999998</v>
      </c>
      <c r="CE140" s="9">
        <v>-2.7307815569999998</v>
      </c>
      <c r="CF140" s="9">
        <v>17.852551793</v>
      </c>
      <c r="CG140" s="13">
        <v>345.24311660000001</v>
      </c>
      <c r="CH140" s="9">
        <v>87.858425917000005</v>
      </c>
      <c r="CI140" s="9">
        <v>-66.271012670000005</v>
      </c>
      <c r="CJ140" s="9">
        <v>3.2715841731999999</v>
      </c>
      <c r="CK140" s="9">
        <v>-110.8328236</v>
      </c>
      <c r="CL140" s="9">
        <v>-23.32559582</v>
      </c>
      <c r="CM140" s="9">
        <v>11.597938923999999</v>
      </c>
      <c r="CN140" s="9">
        <v>12.210354175000001</v>
      </c>
      <c r="CO140" s="9">
        <v>-52.552436710000002</v>
      </c>
      <c r="CP140" s="9">
        <v>19.381437513000002</v>
      </c>
      <c r="CQ140" s="9">
        <v>-15.22756249</v>
      </c>
      <c r="CR140" s="9">
        <v>-55.808079890000002</v>
      </c>
      <c r="CS140" s="9">
        <v>8.0830904113000006</v>
      </c>
      <c r="CT140" s="9">
        <v>-9.3177429390000004</v>
      </c>
      <c r="CU140" s="9">
        <v>48.949757061</v>
      </c>
      <c r="CV140" s="13">
        <v>16.110514628000001</v>
      </c>
      <c r="CW140" s="9">
        <v>-6.6486886109999999</v>
      </c>
      <c r="CX140" s="9">
        <v>7.8178339350000003</v>
      </c>
      <c r="CY140" s="9">
        <v>0.55497896160000004</v>
      </c>
      <c r="CZ140" s="9">
        <v>9.9479565559999994</v>
      </c>
      <c r="DA140" s="9">
        <v>-1.5263301929999999</v>
      </c>
      <c r="DB140" s="9">
        <v>-0.38434217300000001</v>
      </c>
      <c r="DC140" s="9">
        <v>0.2859098336</v>
      </c>
      <c r="DD140" s="9">
        <v>-1.6520326160000001</v>
      </c>
      <c r="DE140" s="9">
        <v>2.6523377913999999</v>
      </c>
      <c r="DF140" s="9">
        <v>1.0362045836</v>
      </c>
      <c r="DG140" s="9">
        <v>6.4252147623999996</v>
      </c>
      <c r="DH140" s="9">
        <v>-0.36279011100000003</v>
      </c>
      <c r="DI140" s="9">
        <v>-1.2422624449999999</v>
      </c>
      <c r="DJ140" s="9">
        <v>1.7483865551</v>
      </c>
    </row>
    <row r="141" spans="17:114" x14ac:dyDescent="0.15">
      <c r="Q141" s="9"/>
      <c r="R141" s="9"/>
      <c r="S141" s="9" t="s">
        <v>32</v>
      </c>
      <c r="T141" s="9" t="s">
        <v>92</v>
      </c>
      <c r="U141" s="9">
        <v>10</v>
      </c>
      <c r="V141" s="2">
        <v>90</v>
      </c>
      <c r="W141" s="9">
        <v>0.14959</v>
      </c>
      <c r="X141" s="9">
        <v>0.51898</v>
      </c>
      <c r="Y141" s="9">
        <f t="shared" si="61"/>
        <v>1.2523551271066937</v>
      </c>
      <c r="Z141" s="9">
        <f t="shared" si="62"/>
        <v>41</v>
      </c>
      <c r="AA141" s="8">
        <f t="shared" si="63"/>
        <v>60</v>
      </c>
      <c r="AB141" s="8" t="b">
        <f t="shared" si="60"/>
        <v>0</v>
      </c>
      <c r="AC141" s="25" t="str">
        <f t="shared" si="51"/>
        <v>NO</v>
      </c>
      <c r="AD141" s="21" t="str">
        <f t="shared" si="64"/>
        <v>YES</v>
      </c>
      <c r="AE141" s="8" t="str">
        <f t="shared" si="65"/>
        <v>FINE</v>
      </c>
      <c r="AF141" s="8">
        <f t="shared" si="66"/>
        <v>2</v>
      </c>
      <c r="AG141" s="8">
        <f t="shared" si="67"/>
        <v>2</v>
      </c>
      <c r="AH141" s="8">
        <f t="shared" si="68"/>
        <v>2</v>
      </c>
      <c r="AI141" s="25">
        <f t="shared" si="52"/>
        <v>71</v>
      </c>
      <c r="AJ141" s="25">
        <f t="shared" si="53"/>
        <v>190</v>
      </c>
      <c r="AK141" s="25">
        <f t="shared" si="54"/>
        <v>303</v>
      </c>
      <c r="AL141" s="25">
        <f t="shared" si="55"/>
        <v>21.1</v>
      </c>
      <c r="AM141" s="21">
        <f t="shared" si="69"/>
        <v>71</v>
      </c>
      <c r="AN141" s="21">
        <f t="shared" si="70"/>
        <v>190</v>
      </c>
      <c r="AO141" s="21">
        <f t="shared" si="71"/>
        <v>303</v>
      </c>
      <c r="AP141" s="21">
        <f t="shared" si="72"/>
        <v>21.1</v>
      </c>
      <c r="AQ141" s="24">
        <f t="shared" si="56"/>
        <v>-0.42857142857142855</v>
      </c>
      <c r="AR141" s="24">
        <f t="shared" si="57"/>
        <v>-1</v>
      </c>
      <c r="AS141" s="24">
        <f t="shared" si="58"/>
        <v>0</v>
      </c>
      <c r="AT141" s="24">
        <f t="shared" si="59"/>
        <v>1</v>
      </c>
      <c r="AU141" s="20">
        <v>16</v>
      </c>
      <c r="AV141" s="20">
        <v>14</v>
      </c>
      <c r="AW141" s="20">
        <v>150</v>
      </c>
      <c r="AX141" s="20">
        <v>30</v>
      </c>
      <c r="AY141" s="20">
        <v>60</v>
      </c>
      <c r="AZ141" s="20">
        <v>30</v>
      </c>
      <c r="BA141" s="20">
        <v>45</v>
      </c>
      <c r="BB141" s="26">
        <v>45</v>
      </c>
      <c r="BC141" s="13">
        <v>80.391078098999998</v>
      </c>
      <c r="BD141" s="9">
        <v>15.380074073999999</v>
      </c>
      <c r="BE141" s="9">
        <v>-19.140143250000001</v>
      </c>
      <c r="BF141" s="9">
        <v>5.6695668000000003E-3</v>
      </c>
      <c r="BG141" s="9">
        <v>-24.757709250000001</v>
      </c>
      <c r="BH141" s="9">
        <v>-7.0297159599999999</v>
      </c>
      <c r="BI141" s="9">
        <v>1.7830325254999999</v>
      </c>
      <c r="BJ141" s="9">
        <v>0.38225000440000001</v>
      </c>
      <c r="BK141" s="9">
        <v>-8.5850326730000006</v>
      </c>
      <c r="BL141" s="9">
        <v>7.8308749993999998</v>
      </c>
      <c r="BM141" s="9">
        <v>-2.382166663</v>
      </c>
      <c r="BN141" s="9">
        <v>-13.023198620000001</v>
      </c>
      <c r="BO141" s="9">
        <v>2.7539896355</v>
      </c>
      <c r="BP141" s="9">
        <v>-0.80151034399999999</v>
      </c>
      <c r="BQ141" s="9">
        <v>9.3966563005000001</v>
      </c>
      <c r="BR141" s="13">
        <v>198.73514287</v>
      </c>
      <c r="BS141" s="9">
        <v>40.907833334999999</v>
      </c>
      <c r="BT141" s="9">
        <v>-41.15219441</v>
      </c>
      <c r="BU141" s="9">
        <v>0.27029172359999998</v>
      </c>
      <c r="BV141" s="9">
        <v>-53.593439250000003</v>
      </c>
      <c r="BW141" s="9">
        <v>-16.124496529999998</v>
      </c>
      <c r="BX141" s="9">
        <v>4.8200907634999997</v>
      </c>
      <c r="BY141" s="9">
        <v>2.9197708268999998</v>
      </c>
      <c r="BZ141" s="9">
        <v>-21.86734512</v>
      </c>
      <c r="CA141" s="9">
        <v>13.451437498000001</v>
      </c>
      <c r="CB141" s="9">
        <v>-4.9291041729999998</v>
      </c>
      <c r="CC141" s="9">
        <v>-29.747040269999999</v>
      </c>
      <c r="CD141" s="9">
        <v>5.9512184928999998</v>
      </c>
      <c r="CE141" s="9">
        <v>-2.7307815569999998</v>
      </c>
      <c r="CF141" s="9">
        <v>17.852551793</v>
      </c>
      <c r="CG141" s="13">
        <v>345.24311660000001</v>
      </c>
      <c r="CH141" s="9">
        <v>87.858425917000005</v>
      </c>
      <c r="CI141" s="9">
        <v>-66.271012670000005</v>
      </c>
      <c r="CJ141" s="9">
        <v>3.2715841731999999</v>
      </c>
      <c r="CK141" s="9">
        <v>-110.8328236</v>
      </c>
      <c r="CL141" s="9">
        <v>-23.32559582</v>
      </c>
      <c r="CM141" s="9">
        <v>11.597938923999999</v>
      </c>
      <c r="CN141" s="9">
        <v>12.210354175000001</v>
      </c>
      <c r="CO141" s="9">
        <v>-52.552436710000002</v>
      </c>
      <c r="CP141" s="9">
        <v>19.381437513000002</v>
      </c>
      <c r="CQ141" s="9">
        <v>-15.22756249</v>
      </c>
      <c r="CR141" s="9">
        <v>-55.808079890000002</v>
      </c>
      <c r="CS141" s="9">
        <v>8.0830904113000006</v>
      </c>
      <c r="CT141" s="9">
        <v>-9.3177429390000004</v>
      </c>
      <c r="CU141" s="9">
        <v>48.949757061</v>
      </c>
      <c r="CV141" s="13">
        <v>16.110514628000001</v>
      </c>
      <c r="CW141" s="9">
        <v>-6.6486886109999999</v>
      </c>
      <c r="CX141" s="9">
        <v>7.8178339350000003</v>
      </c>
      <c r="CY141" s="9">
        <v>0.55497896160000004</v>
      </c>
      <c r="CZ141" s="9">
        <v>9.9479565559999994</v>
      </c>
      <c r="DA141" s="9">
        <v>-1.5263301929999999</v>
      </c>
      <c r="DB141" s="9">
        <v>-0.38434217300000001</v>
      </c>
      <c r="DC141" s="9">
        <v>0.2859098336</v>
      </c>
      <c r="DD141" s="9">
        <v>-1.6520326160000001</v>
      </c>
      <c r="DE141" s="9">
        <v>2.6523377913999999</v>
      </c>
      <c r="DF141" s="9">
        <v>1.0362045836</v>
      </c>
      <c r="DG141" s="9">
        <v>6.4252147623999996</v>
      </c>
      <c r="DH141" s="9">
        <v>-0.36279011100000003</v>
      </c>
      <c r="DI141" s="9">
        <v>-1.2422624449999999</v>
      </c>
      <c r="DJ141" s="9">
        <v>1.7483865551</v>
      </c>
    </row>
    <row r="142" spans="17:114" x14ac:dyDescent="0.15">
      <c r="Q142" s="9"/>
      <c r="R142" s="9"/>
      <c r="S142" s="9" t="s">
        <v>32</v>
      </c>
      <c r="T142" s="9" t="s">
        <v>92</v>
      </c>
      <c r="U142" s="9">
        <v>12</v>
      </c>
      <c r="V142" s="2">
        <v>0</v>
      </c>
      <c r="W142" s="9">
        <v>0.179398</v>
      </c>
      <c r="X142" s="9">
        <v>0.51883800000000002</v>
      </c>
      <c r="Y142" s="9">
        <f t="shared" si="61"/>
        <v>1.501032292307888</v>
      </c>
      <c r="Z142" s="9">
        <f t="shared" si="62"/>
        <v>34</v>
      </c>
      <c r="AA142" s="8">
        <f t="shared" si="63"/>
        <v>60</v>
      </c>
      <c r="AB142" s="8" t="b">
        <f t="shared" si="60"/>
        <v>0</v>
      </c>
      <c r="AC142" s="25" t="str">
        <f t="shared" si="51"/>
        <v>NO</v>
      </c>
      <c r="AD142" s="21" t="str">
        <f t="shared" si="64"/>
        <v>YES</v>
      </c>
      <c r="AE142" s="8" t="str">
        <f t="shared" si="65"/>
        <v>MEDIUM</v>
      </c>
      <c r="AF142" s="8">
        <f t="shared" si="66"/>
        <v>3</v>
      </c>
      <c r="AG142" s="8">
        <f t="shared" si="67"/>
        <v>3</v>
      </c>
      <c r="AH142" s="8">
        <f t="shared" si="68"/>
        <v>3</v>
      </c>
      <c r="AI142" s="25">
        <f t="shared" si="52"/>
        <v>135</v>
      </c>
      <c r="AJ142" s="25">
        <f t="shared" si="53"/>
        <v>293</v>
      </c>
      <c r="AK142" s="25">
        <f t="shared" si="54"/>
        <v>548</v>
      </c>
      <c r="AL142" s="25">
        <f t="shared" si="55"/>
        <v>3.9</v>
      </c>
      <c r="AM142" s="21">
        <f t="shared" si="69"/>
        <v>135</v>
      </c>
      <c r="AN142" s="21">
        <f t="shared" si="70"/>
        <v>293</v>
      </c>
      <c r="AO142" s="21">
        <f t="shared" si="71"/>
        <v>548</v>
      </c>
      <c r="AP142" s="21">
        <f t="shared" si="72"/>
        <v>3.9</v>
      </c>
      <c r="AQ142" s="24">
        <f t="shared" si="56"/>
        <v>-0.2857142857142857</v>
      </c>
      <c r="AR142" s="24">
        <f t="shared" si="57"/>
        <v>-1</v>
      </c>
      <c r="AS142" s="24">
        <f t="shared" si="58"/>
        <v>0</v>
      </c>
      <c r="AT142" s="24">
        <f t="shared" si="59"/>
        <v>-1</v>
      </c>
      <c r="AU142" s="20">
        <v>16</v>
      </c>
      <c r="AV142" s="20">
        <v>14</v>
      </c>
      <c r="AW142" s="20">
        <v>150</v>
      </c>
      <c r="AX142" s="20">
        <v>30</v>
      </c>
      <c r="AY142" s="20">
        <v>60</v>
      </c>
      <c r="AZ142" s="20">
        <v>30</v>
      </c>
      <c r="BA142" s="20">
        <v>45</v>
      </c>
      <c r="BB142" s="26">
        <v>45</v>
      </c>
      <c r="BC142" s="13">
        <v>80.391078098999998</v>
      </c>
      <c r="BD142" s="9">
        <v>15.380074073999999</v>
      </c>
      <c r="BE142" s="9">
        <v>-19.140143250000001</v>
      </c>
      <c r="BF142" s="9">
        <v>5.6695668000000003E-3</v>
      </c>
      <c r="BG142" s="9">
        <v>-24.757709250000001</v>
      </c>
      <c r="BH142" s="9">
        <v>-7.0297159599999999</v>
      </c>
      <c r="BI142" s="9">
        <v>1.7830325254999999</v>
      </c>
      <c r="BJ142" s="9">
        <v>0.38225000440000001</v>
      </c>
      <c r="BK142" s="9">
        <v>-8.5850326730000006</v>
      </c>
      <c r="BL142" s="9">
        <v>7.8308749993999998</v>
      </c>
      <c r="BM142" s="9">
        <v>-2.382166663</v>
      </c>
      <c r="BN142" s="9">
        <v>-13.023198620000001</v>
      </c>
      <c r="BO142" s="9">
        <v>2.7539896355</v>
      </c>
      <c r="BP142" s="9">
        <v>-0.80151034399999999</v>
      </c>
      <c r="BQ142" s="9">
        <v>9.3966563005000001</v>
      </c>
      <c r="BR142" s="13">
        <v>198.73514287</v>
      </c>
      <c r="BS142" s="9">
        <v>40.907833334999999</v>
      </c>
      <c r="BT142" s="9">
        <v>-41.15219441</v>
      </c>
      <c r="BU142" s="9">
        <v>0.27029172359999998</v>
      </c>
      <c r="BV142" s="9">
        <v>-53.593439250000003</v>
      </c>
      <c r="BW142" s="9">
        <v>-16.124496529999998</v>
      </c>
      <c r="BX142" s="9">
        <v>4.8200907634999997</v>
      </c>
      <c r="BY142" s="9">
        <v>2.9197708268999998</v>
      </c>
      <c r="BZ142" s="9">
        <v>-21.86734512</v>
      </c>
      <c r="CA142" s="9">
        <v>13.451437498000001</v>
      </c>
      <c r="CB142" s="9">
        <v>-4.9291041729999998</v>
      </c>
      <c r="CC142" s="9">
        <v>-29.747040269999999</v>
      </c>
      <c r="CD142" s="9">
        <v>5.9512184928999998</v>
      </c>
      <c r="CE142" s="9">
        <v>-2.7307815569999998</v>
      </c>
      <c r="CF142" s="9">
        <v>17.852551793</v>
      </c>
      <c r="CG142" s="13">
        <v>345.24311660000001</v>
      </c>
      <c r="CH142" s="9">
        <v>87.858425917000005</v>
      </c>
      <c r="CI142" s="9">
        <v>-66.271012670000005</v>
      </c>
      <c r="CJ142" s="9">
        <v>3.2715841731999999</v>
      </c>
      <c r="CK142" s="9">
        <v>-110.8328236</v>
      </c>
      <c r="CL142" s="9">
        <v>-23.32559582</v>
      </c>
      <c r="CM142" s="9">
        <v>11.597938923999999</v>
      </c>
      <c r="CN142" s="9">
        <v>12.210354175000001</v>
      </c>
      <c r="CO142" s="9">
        <v>-52.552436710000002</v>
      </c>
      <c r="CP142" s="9">
        <v>19.381437513000002</v>
      </c>
      <c r="CQ142" s="9">
        <v>-15.22756249</v>
      </c>
      <c r="CR142" s="9">
        <v>-55.808079890000002</v>
      </c>
      <c r="CS142" s="9">
        <v>8.0830904113000006</v>
      </c>
      <c r="CT142" s="9">
        <v>-9.3177429390000004</v>
      </c>
      <c r="CU142" s="9">
        <v>48.949757061</v>
      </c>
      <c r="CV142" s="13">
        <v>16.110514628000001</v>
      </c>
      <c r="CW142" s="9">
        <v>-6.6486886109999999</v>
      </c>
      <c r="CX142" s="9">
        <v>7.8178339350000003</v>
      </c>
      <c r="CY142" s="9">
        <v>0.55497896160000004</v>
      </c>
      <c r="CZ142" s="9">
        <v>9.9479565559999994</v>
      </c>
      <c r="DA142" s="9">
        <v>-1.5263301929999999</v>
      </c>
      <c r="DB142" s="9">
        <v>-0.38434217300000001</v>
      </c>
      <c r="DC142" s="9">
        <v>0.2859098336</v>
      </c>
      <c r="DD142" s="9">
        <v>-1.6520326160000001</v>
      </c>
      <c r="DE142" s="9">
        <v>2.6523377913999999</v>
      </c>
      <c r="DF142" s="9">
        <v>1.0362045836</v>
      </c>
      <c r="DG142" s="9">
        <v>6.4252147623999996</v>
      </c>
      <c r="DH142" s="9">
        <v>-0.36279011100000003</v>
      </c>
      <c r="DI142" s="9">
        <v>-1.2422624449999999</v>
      </c>
      <c r="DJ142" s="9">
        <v>1.7483865551</v>
      </c>
    </row>
    <row r="143" spans="17:114" x14ac:dyDescent="0.15">
      <c r="Q143" s="9"/>
      <c r="R143" s="9"/>
      <c r="S143" s="9" t="s">
        <v>32</v>
      </c>
      <c r="T143" s="9" t="s">
        <v>92</v>
      </c>
      <c r="U143" s="9">
        <v>12</v>
      </c>
      <c r="V143" s="2">
        <v>15</v>
      </c>
      <c r="W143" s="9">
        <v>0.179398</v>
      </c>
      <c r="X143" s="9">
        <v>0.51883800000000002</v>
      </c>
      <c r="Y143" s="9">
        <f t="shared" si="61"/>
        <v>1.501032292307888</v>
      </c>
      <c r="Z143" s="9">
        <f t="shared" si="62"/>
        <v>34</v>
      </c>
      <c r="AA143" s="8">
        <f t="shared" si="63"/>
        <v>60</v>
      </c>
      <c r="AB143" s="8" t="b">
        <f t="shared" si="60"/>
        <v>0</v>
      </c>
      <c r="AC143" s="25" t="str">
        <f t="shared" si="51"/>
        <v>NO</v>
      </c>
      <c r="AD143" s="21" t="str">
        <f t="shared" si="64"/>
        <v>YES</v>
      </c>
      <c r="AE143" s="8" t="str">
        <f t="shared" si="65"/>
        <v>MEDIUM</v>
      </c>
      <c r="AF143" s="8">
        <f t="shared" si="66"/>
        <v>3</v>
      </c>
      <c r="AG143" s="8">
        <f t="shared" si="67"/>
        <v>3</v>
      </c>
      <c r="AH143" s="8">
        <f t="shared" si="68"/>
        <v>3</v>
      </c>
      <c r="AI143" s="25">
        <f t="shared" si="52"/>
        <v>120</v>
      </c>
      <c r="AJ143" s="25">
        <f t="shared" si="53"/>
        <v>267</v>
      </c>
      <c r="AK143" s="25">
        <f t="shared" si="54"/>
        <v>482</v>
      </c>
      <c r="AL143" s="25">
        <f t="shared" si="55"/>
        <v>5.6</v>
      </c>
      <c r="AM143" s="21">
        <f t="shared" si="69"/>
        <v>120</v>
      </c>
      <c r="AN143" s="21">
        <f t="shared" si="70"/>
        <v>267</v>
      </c>
      <c r="AO143" s="21">
        <f t="shared" si="71"/>
        <v>482</v>
      </c>
      <c r="AP143" s="21">
        <f t="shared" si="72"/>
        <v>5.6</v>
      </c>
      <c r="AQ143" s="24">
        <f t="shared" si="56"/>
        <v>-0.2857142857142857</v>
      </c>
      <c r="AR143" s="24">
        <f t="shared" si="57"/>
        <v>-1</v>
      </c>
      <c r="AS143" s="24">
        <f t="shared" si="58"/>
        <v>0</v>
      </c>
      <c r="AT143" s="24">
        <f t="shared" si="59"/>
        <v>-0.66666666666666663</v>
      </c>
      <c r="AU143" s="20">
        <v>16</v>
      </c>
      <c r="AV143" s="20">
        <v>14</v>
      </c>
      <c r="AW143" s="20">
        <v>150</v>
      </c>
      <c r="AX143" s="20">
        <v>30</v>
      </c>
      <c r="AY143" s="20">
        <v>60</v>
      </c>
      <c r="AZ143" s="20">
        <v>30</v>
      </c>
      <c r="BA143" s="20">
        <v>45</v>
      </c>
      <c r="BB143" s="26">
        <v>45</v>
      </c>
      <c r="BC143" s="13">
        <v>80.391078098999998</v>
      </c>
      <c r="BD143" s="9">
        <v>15.380074073999999</v>
      </c>
      <c r="BE143" s="9">
        <v>-19.140143250000001</v>
      </c>
      <c r="BF143" s="9">
        <v>5.6695668000000003E-3</v>
      </c>
      <c r="BG143" s="9">
        <v>-24.757709250000001</v>
      </c>
      <c r="BH143" s="9">
        <v>-7.0297159599999999</v>
      </c>
      <c r="BI143" s="9">
        <v>1.7830325254999999</v>
      </c>
      <c r="BJ143" s="9">
        <v>0.38225000440000001</v>
      </c>
      <c r="BK143" s="9">
        <v>-8.5850326730000006</v>
      </c>
      <c r="BL143" s="9">
        <v>7.8308749993999998</v>
      </c>
      <c r="BM143" s="9">
        <v>-2.382166663</v>
      </c>
      <c r="BN143" s="9">
        <v>-13.023198620000001</v>
      </c>
      <c r="BO143" s="9">
        <v>2.7539896355</v>
      </c>
      <c r="BP143" s="9">
        <v>-0.80151034399999999</v>
      </c>
      <c r="BQ143" s="9">
        <v>9.3966563005000001</v>
      </c>
      <c r="BR143" s="13">
        <v>198.73514287</v>
      </c>
      <c r="BS143" s="9">
        <v>40.907833334999999</v>
      </c>
      <c r="BT143" s="9">
        <v>-41.15219441</v>
      </c>
      <c r="BU143" s="9">
        <v>0.27029172359999998</v>
      </c>
      <c r="BV143" s="9">
        <v>-53.593439250000003</v>
      </c>
      <c r="BW143" s="9">
        <v>-16.124496529999998</v>
      </c>
      <c r="BX143" s="9">
        <v>4.8200907634999997</v>
      </c>
      <c r="BY143" s="9">
        <v>2.9197708268999998</v>
      </c>
      <c r="BZ143" s="9">
        <v>-21.86734512</v>
      </c>
      <c r="CA143" s="9">
        <v>13.451437498000001</v>
      </c>
      <c r="CB143" s="9">
        <v>-4.9291041729999998</v>
      </c>
      <c r="CC143" s="9">
        <v>-29.747040269999999</v>
      </c>
      <c r="CD143" s="9">
        <v>5.9512184928999998</v>
      </c>
      <c r="CE143" s="9">
        <v>-2.7307815569999998</v>
      </c>
      <c r="CF143" s="9">
        <v>17.852551793</v>
      </c>
      <c r="CG143" s="13">
        <v>345.24311660000001</v>
      </c>
      <c r="CH143" s="9">
        <v>87.858425917000005</v>
      </c>
      <c r="CI143" s="9">
        <v>-66.271012670000005</v>
      </c>
      <c r="CJ143" s="9">
        <v>3.2715841731999999</v>
      </c>
      <c r="CK143" s="9">
        <v>-110.8328236</v>
      </c>
      <c r="CL143" s="9">
        <v>-23.32559582</v>
      </c>
      <c r="CM143" s="9">
        <v>11.597938923999999</v>
      </c>
      <c r="CN143" s="9">
        <v>12.210354175000001</v>
      </c>
      <c r="CO143" s="9">
        <v>-52.552436710000002</v>
      </c>
      <c r="CP143" s="9">
        <v>19.381437513000002</v>
      </c>
      <c r="CQ143" s="9">
        <v>-15.22756249</v>
      </c>
      <c r="CR143" s="9">
        <v>-55.808079890000002</v>
      </c>
      <c r="CS143" s="9">
        <v>8.0830904113000006</v>
      </c>
      <c r="CT143" s="9">
        <v>-9.3177429390000004</v>
      </c>
      <c r="CU143" s="9">
        <v>48.949757061</v>
      </c>
      <c r="CV143" s="13">
        <v>16.110514628000001</v>
      </c>
      <c r="CW143" s="9">
        <v>-6.6486886109999999</v>
      </c>
      <c r="CX143" s="9">
        <v>7.8178339350000003</v>
      </c>
      <c r="CY143" s="9">
        <v>0.55497896160000004</v>
      </c>
      <c r="CZ143" s="9">
        <v>9.9479565559999994</v>
      </c>
      <c r="DA143" s="9">
        <v>-1.5263301929999999</v>
      </c>
      <c r="DB143" s="9">
        <v>-0.38434217300000001</v>
      </c>
      <c r="DC143" s="9">
        <v>0.2859098336</v>
      </c>
      <c r="DD143" s="9">
        <v>-1.6520326160000001</v>
      </c>
      <c r="DE143" s="9">
        <v>2.6523377913999999</v>
      </c>
      <c r="DF143" s="9">
        <v>1.0362045836</v>
      </c>
      <c r="DG143" s="9">
        <v>6.4252147623999996</v>
      </c>
      <c r="DH143" s="9">
        <v>-0.36279011100000003</v>
      </c>
      <c r="DI143" s="9">
        <v>-1.2422624449999999</v>
      </c>
      <c r="DJ143" s="9">
        <v>1.7483865551</v>
      </c>
    </row>
    <row r="144" spans="17:114" x14ac:dyDescent="0.15">
      <c r="Q144" s="9"/>
      <c r="R144" s="9"/>
      <c r="S144" s="9" t="s">
        <v>32</v>
      </c>
      <c r="T144" s="9" t="s">
        <v>92</v>
      </c>
      <c r="U144" s="9">
        <v>12</v>
      </c>
      <c r="V144" s="2">
        <v>30</v>
      </c>
      <c r="W144" s="9">
        <v>0.179398</v>
      </c>
      <c r="X144" s="9">
        <v>0.51883800000000002</v>
      </c>
      <c r="Y144" s="9">
        <f t="shared" si="61"/>
        <v>1.501032292307888</v>
      </c>
      <c r="Z144" s="9">
        <f t="shared" si="62"/>
        <v>34</v>
      </c>
      <c r="AA144" s="8">
        <f t="shared" si="63"/>
        <v>60</v>
      </c>
      <c r="AB144" s="8" t="b">
        <f t="shared" si="60"/>
        <v>0</v>
      </c>
      <c r="AC144" s="25" t="str">
        <f t="shared" si="51"/>
        <v>NO</v>
      </c>
      <c r="AD144" s="21" t="str">
        <f t="shared" si="64"/>
        <v>YES</v>
      </c>
      <c r="AE144" s="8" t="str">
        <f t="shared" si="65"/>
        <v>FINE</v>
      </c>
      <c r="AF144" s="8">
        <f t="shared" si="66"/>
        <v>2</v>
      </c>
      <c r="AG144" s="8">
        <f t="shared" si="67"/>
        <v>2</v>
      </c>
      <c r="AH144" s="8">
        <f t="shared" si="68"/>
        <v>2</v>
      </c>
      <c r="AI144" s="25">
        <f t="shared" si="52"/>
        <v>106</v>
      </c>
      <c r="AJ144" s="25">
        <f t="shared" si="53"/>
        <v>245</v>
      </c>
      <c r="AK144" s="25">
        <f t="shared" si="54"/>
        <v>428</v>
      </c>
      <c r="AL144" s="25">
        <f t="shared" si="55"/>
        <v>7.6</v>
      </c>
      <c r="AM144" s="21">
        <f t="shared" si="69"/>
        <v>106</v>
      </c>
      <c r="AN144" s="21">
        <f t="shared" si="70"/>
        <v>245</v>
      </c>
      <c r="AO144" s="21">
        <f t="shared" si="71"/>
        <v>428</v>
      </c>
      <c r="AP144" s="21">
        <f t="shared" si="72"/>
        <v>7.6</v>
      </c>
      <c r="AQ144" s="24">
        <f t="shared" si="56"/>
        <v>-0.2857142857142857</v>
      </c>
      <c r="AR144" s="24">
        <f t="shared" si="57"/>
        <v>-1</v>
      </c>
      <c r="AS144" s="24">
        <f t="shared" si="58"/>
        <v>0</v>
      </c>
      <c r="AT144" s="24">
        <f t="shared" si="59"/>
        <v>-0.33333333333333331</v>
      </c>
      <c r="AU144" s="20">
        <v>16</v>
      </c>
      <c r="AV144" s="20">
        <v>14</v>
      </c>
      <c r="AW144" s="20">
        <v>150</v>
      </c>
      <c r="AX144" s="20">
        <v>30</v>
      </c>
      <c r="AY144" s="20">
        <v>60</v>
      </c>
      <c r="AZ144" s="20">
        <v>30</v>
      </c>
      <c r="BA144" s="20">
        <v>45</v>
      </c>
      <c r="BB144" s="26">
        <v>45</v>
      </c>
      <c r="BC144" s="13">
        <v>80.391078098999998</v>
      </c>
      <c r="BD144" s="9">
        <v>15.380074073999999</v>
      </c>
      <c r="BE144" s="9">
        <v>-19.140143250000001</v>
      </c>
      <c r="BF144" s="9">
        <v>5.6695668000000003E-3</v>
      </c>
      <c r="BG144" s="9">
        <v>-24.757709250000001</v>
      </c>
      <c r="BH144" s="9">
        <v>-7.0297159599999999</v>
      </c>
      <c r="BI144" s="9">
        <v>1.7830325254999999</v>
      </c>
      <c r="BJ144" s="9">
        <v>0.38225000440000001</v>
      </c>
      <c r="BK144" s="9">
        <v>-8.5850326730000006</v>
      </c>
      <c r="BL144" s="9">
        <v>7.8308749993999998</v>
      </c>
      <c r="BM144" s="9">
        <v>-2.382166663</v>
      </c>
      <c r="BN144" s="9">
        <v>-13.023198620000001</v>
      </c>
      <c r="BO144" s="9">
        <v>2.7539896355</v>
      </c>
      <c r="BP144" s="9">
        <v>-0.80151034399999999</v>
      </c>
      <c r="BQ144" s="9">
        <v>9.3966563005000001</v>
      </c>
      <c r="BR144" s="13">
        <v>198.73514287</v>
      </c>
      <c r="BS144" s="9">
        <v>40.907833334999999</v>
      </c>
      <c r="BT144" s="9">
        <v>-41.15219441</v>
      </c>
      <c r="BU144" s="9">
        <v>0.27029172359999998</v>
      </c>
      <c r="BV144" s="9">
        <v>-53.593439250000003</v>
      </c>
      <c r="BW144" s="9">
        <v>-16.124496529999998</v>
      </c>
      <c r="BX144" s="9">
        <v>4.8200907634999997</v>
      </c>
      <c r="BY144" s="9">
        <v>2.9197708268999998</v>
      </c>
      <c r="BZ144" s="9">
        <v>-21.86734512</v>
      </c>
      <c r="CA144" s="9">
        <v>13.451437498000001</v>
      </c>
      <c r="CB144" s="9">
        <v>-4.9291041729999998</v>
      </c>
      <c r="CC144" s="9">
        <v>-29.747040269999999</v>
      </c>
      <c r="CD144" s="9">
        <v>5.9512184928999998</v>
      </c>
      <c r="CE144" s="9">
        <v>-2.7307815569999998</v>
      </c>
      <c r="CF144" s="9">
        <v>17.852551793</v>
      </c>
      <c r="CG144" s="13">
        <v>345.24311660000001</v>
      </c>
      <c r="CH144" s="9">
        <v>87.858425917000005</v>
      </c>
      <c r="CI144" s="9">
        <v>-66.271012670000005</v>
      </c>
      <c r="CJ144" s="9">
        <v>3.2715841731999999</v>
      </c>
      <c r="CK144" s="9">
        <v>-110.8328236</v>
      </c>
      <c r="CL144" s="9">
        <v>-23.32559582</v>
      </c>
      <c r="CM144" s="9">
        <v>11.597938923999999</v>
      </c>
      <c r="CN144" s="9">
        <v>12.210354175000001</v>
      </c>
      <c r="CO144" s="9">
        <v>-52.552436710000002</v>
      </c>
      <c r="CP144" s="9">
        <v>19.381437513000002</v>
      </c>
      <c r="CQ144" s="9">
        <v>-15.22756249</v>
      </c>
      <c r="CR144" s="9">
        <v>-55.808079890000002</v>
      </c>
      <c r="CS144" s="9">
        <v>8.0830904113000006</v>
      </c>
      <c r="CT144" s="9">
        <v>-9.3177429390000004</v>
      </c>
      <c r="CU144" s="9">
        <v>48.949757061</v>
      </c>
      <c r="CV144" s="13">
        <v>16.110514628000001</v>
      </c>
      <c r="CW144" s="9">
        <v>-6.6486886109999999</v>
      </c>
      <c r="CX144" s="9">
        <v>7.8178339350000003</v>
      </c>
      <c r="CY144" s="9">
        <v>0.55497896160000004</v>
      </c>
      <c r="CZ144" s="9">
        <v>9.9479565559999994</v>
      </c>
      <c r="DA144" s="9">
        <v>-1.5263301929999999</v>
      </c>
      <c r="DB144" s="9">
        <v>-0.38434217300000001</v>
      </c>
      <c r="DC144" s="9">
        <v>0.2859098336</v>
      </c>
      <c r="DD144" s="9">
        <v>-1.6520326160000001</v>
      </c>
      <c r="DE144" s="9">
        <v>2.6523377913999999</v>
      </c>
      <c r="DF144" s="9">
        <v>1.0362045836</v>
      </c>
      <c r="DG144" s="9">
        <v>6.4252147623999996</v>
      </c>
      <c r="DH144" s="9">
        <v>-0.36279011100000003</v>
      </c>
      <c r="DI144" s="9">
        <v>-1.2422624449999999</v>
      </c>
      <c r="DJ144" s="9">
        <v>1.7483865551</v>
      </c>
    </row>
    <row r="145" spans="17:114" x14ac:dyDescent="0.15">
      <c r="Q145" s="9"/>
      <c r="R145" s="9"/>
      <c r="S145" s="9" t="s">
        <v>32</v>
      </c>
      <c r="T145" s="9" t="s">
        <v>92</v>
      </c>
      <c r="U145" s="9">
        <v>12</v>
      </c>
      <c r="V145" s="2">
        <v>45</v>
      </c>
      <c r="W145" s="9">
        <v>0.179398</v>
      </c>
      <c r="X145" s="9">
        <v>0.51883800000000002</v>
      </c>
      <c r="Y145" s="9">
        <f t="shared" si="61"/>
        <v>1.501032292307888</v>
      </c>
      <c r="Z145" s="9">
        <f t="shared" si="62"/>
        <v>34</v>
      </c>
      <c r="AA145" s="8">
        <f t="shared" si="63"/>
        <v>60</v>
      </c>
      <c r="AB145" s="8" t="b">
        <f t="shared" si="60"/>
        <v>0</v>
      </c>
      <c r="AC145" s="25" t="str">
        <f t="shared" si="51"/>
        <v>NO</v>
      </c>
      <c r="AD145" s="21" t="str">
        <f t="shared" si="64"/>
        <v>YES</v>
      </c>
      <c r="AE145" s="8" t="str">
        <f t="shared" si="65"/>
        <v>FINE</v>
      </c>
      <c r="AF145" s="8">
        <f t="shared" si="66"/>
        <v>2</v>
      </c>
      <c r="AG145" s="8">
        <f t="shared" si="67"/>
        <v>2</v>
      </c>
      <c r="AH145" s="8">
        <f t="shared" si="68"/>
        <v>2</v>
      </c>
      <c r="AI145" s="25">
        <f t="shared" si="52"/>
        <v>95</v>
      </c>
      <c r="AJ145" s="25">
        <f t="shared" si="53"/>
        <v>228</v>
      </c>
      <c r="AK145" s="25">
        <f t="shared" si="54"/>
        <v>384</v>
      </c>
      <c r="AL145" s="25">
        <f t="shared" si="55"/>
        <v>10</v>
      </c>
      <c r="AM145" s="21">
        <f t="shared" si="69"/>
        <v>95</v>
      </c>
      <c r="AN145" s="21">
        <f t="shared" si="70"/>
        <v>228</v>
      </c>
      <c r="AO145" s="21">
        <f t="shared" si="71"/>
        <v>384</v>
      </c>
      <c r="AP145" s="21">
        <f t="shared" si="72"/>
        <v>10</v>
      </c>
      <c r="AQ145" s="24">
        <f t="shared" si="56"/>
        <v>-0.2857142857142857</v>
      </c>
      <c r="AR145" s="24">
        <f t="shared" si="57"/>
        <v>-1</v>
      </c>
      <c r="AS145" s="24">
        <f t="shared" si="58"/>
        <v>0</v>
      </c>
      <c r="AT145" s="24">
        <f t="shared" si="59"/>
        <v>0</v>
      </c>
      <c r="AU145" s="20">
        <v>16</v>
      </c>
      <c r="AV145" s="20">
        <v>14</v>
      </c>
      <c r="AW145" s="20">
        <v>150</v>
      </c>
      <c r="AX145" s="20">
        <v>30</v>
      </c>
      <c r="AY145" s="20">
        <v>60</v>
      </c>
      <c r="AZ145" s="20">
        <v>30</v>
      </c>
      <c r="BA145" s="20">
        <v>45</v>
      </c>
      <c r="BB145" s="26">
        <v>45</v>
      </c>
      <c r="BC145" s="13">
        <v>80.391078098999998</v>
      </c>
      <c r="BD145" s="9">
        <v>15.380074073999999</v>
      </c>
      <c r="BE145" s="9">
        <v>-19.140143250000001</v>
      </c>
      <c r="BF145" s="9">
        <v>5.6695668000000003E-3</v>
      </c>
      <c r="BG145" s="9">
        <v>-24.757709250000001</v>
      </c>
      <c r="BH145" s="9">
        <v>-7.0297159599999999</v>
      </c>
      <c r="BI145" s="9">
        <v>1.7830325254999999</v>
      </c>
      <c r="BJ145" s="9">
        <v>0.38225000440000001</v>
      </c>
      <c r="BK145" s="9">
        <v>-8.5850326730000006</v>
      </c>
      <c r="BL145" s="9">
        <v>7.8308749993999998</v>
      </c>
      <c r="BM145" s="9">
        <v>-2.382166663</v>
      </c>
      <c r="BN145" s="9">
        <v>-13.023198620000001</v>
      </c>
      <c r="BO145" s="9">
        <v>2.7539896355</v>
      </c>
      <c r="BP145" s="9">
        <v>-0.80151034399999999</v>
      </c>
      <c r="BQ145" s="9">
        <v>9.3966563005000001</v>
      </c>
      <c r="BR145" s="13">
        <v>198.73514287</v>
      </c>
      <c r="BS145" s="9">
        <v>40.907833334999999</v>
      </c>
      <c r="BT145" s="9">
        <v>-41.15219441</v>
      </c>
      <c r="BU145" s="9">
        <v>0.27029172359999998</v>
      </c>
      <c r="BV145" s="9">
        <v>-53.593439250000003</v>
      </c>
      <c r="BW145" s="9">
        <v>-16.124496529999998</v>
      </c>
      <c r="BX145" s="9">
        <v>4.8200907634999997</v>
      </c>
      <c r="BY145" s="9">
        <v>2.9197708268999998</v>
      </c>
      <c r="BZ145" s="9">
        <v>-21.86734512</v>
      </c>
      <c r="CA145" s="9">
        <v>13.451437498000001</v>
      </c>
      <c r="CB145" s="9">
        <v>-4.9291041729999998</v>
      </c>
      <c r="CC145" s="9">
        <v>-29.747040269999999</v>
      </c>
      <c r="CD145" s="9">
        <v>5.9512184928999998</v>
      </c>
      <c r="CE145" s="9">
        <v>-2.7307815569999998</v>
      </c>
      <c r="CF145" s="9">
        <v>17.852551793</v>
      </c>
      <c r="CG145" s="13">
        <v>345.24311660000001</v>
      </c>
      <c r="CH145" s="9">
        <v>87.858425917000005</v>
      </c>
      <c r="CI145" s="9">
        <v>-66.271012670000005</v>
      </c>
      <c r="CJ145" s="9">
        <v>3.2715841731999999</v>
      </c>
      <c r="CK145" s="9">
        <v>-110.8328236</v>
      </c>
      <c r="CL145" s="9">
        <v>-23.32559582</v>
      </c>
      <c r="CM145" s="9">
        <v>11.597938923999999</v>
      </c>
      <c r="CN145" s="9">
        <v>12.210354175000001</v>
      </c>
      <c r="CO145" s="9">
        <v>-52.552436710000002</v>
      </c>
      <c r="CP145" s="9">
        <v>19.381437513000002</v>
      </c>
      <c r="CQ145" s="9">
        <v>-15.22756249</v>
      </c>
      <c r="CR145" s="9">
        <v>-55.808079890000002</v>
      </c>
      <c r="CS145" s="9">
        <v>8.0830904113000006</v>
      </c>
      <c r="CT145" s="9">
        <v>-9.3177429390000004</v>
      </c>
      <c r="CU145" s="9">
        <v>48.949757061</v>
      </c>
      <c r="CV145" s="13">
        <v>16.110514628000001</v>
      </c>
      <c r="CW145" s="9">
        <v>-6.6486886109999999</v>
      </c>
      <c r="CX145" s="9">
        <v>7.8178339350000003</v>
      </c>
      <c r="CY145" s="9">
        <v>0.55497896160000004</v>
      </c>
      <c r="CZ145" s="9">
        <v>9.9479565559999994</v>
      </c>
      <c r="DA145" s="9">
        <v>-1.5263301929999999</v>
      </c>
      <c r="DB145" s="9">
        <v>-0.38434217300000001</v>
      </c>
      <c r="DC145" s="9">
        <v>0.2859098336</v>
      </c>
      <c r="DD145" s="9">
        <v>-1.6520326160000001</v>
      </c>
      <c r="DE145" s="9">
        <v>2.6523377913999999</v>
      </c>
      <c r="DF145" s="9">
        <v>1.0362045836</v>
      </c>
      <c r="DG145" s="9">
        <v>6.4252147623999996</v>
      </c>
      <c r="DH145" s="9">
        <v>-0.36279011100000003</v>
      </c>
      <c r="DI145" s="9">
        <v>-1.2422624449999999</v>
      </c>
      <c r="DJ145" s="9">
        <v>1.7483865551</v>
      </c>
    </row>
    <row r="146" spans="17:114" x14ac:dyDescent="0.15">
      <c r="Q146" s="9"/>
      <c r="R146" s="9"/>
      <c r="S146" s="9" t="s">
        <v>32</v>
      </c>
      <c r="T146" s="9" t="s">
        <v>92</v>
      </c>
      <c r="U146" s="9">
        <v>12</v>
      </c>
      <c r="V146" s="2">
        <v>60</v>
      </c>
      <c r="W146" s="9">
        <v>0.179398</v>
      </c>
      <c r="X146" s="9">
        <v>0.51883800000000002</v>
      </c>
      <c r="Y146" s="9">
        <f t="shared" si="61"/>
        <v>1.501032292307888</v>
      </c>
      <c r="Z146" s="9">
        <f t="shared" si="62"/>
        <v>34</v>
      </c>
      <c r="AA146" s="8">
        <f t="shared" si="63"/>
        <v>60</v>
      </c>
      <c r="AB146" s="8" t="b">
        <f t="shared" si="60"/>
        <v>0</v>
      </c>
      <c r="AC146" s="25" t="str">
        <f t="shared" si="51"/>
        <v>NO</v>
      </c>
      <c r="AD146" s="21" t="str">
        <f t="shared" si="64"/>
        <v>YES</v>
      </c>
      <c r="AE146" s="8" t="str">
        <f t="shared" si="65"/>
        <v>FINE</v>
      </c>
      <c r="AF146" s="8">
        <f t="shared" si="66"/>
        <v>2</v>
      </c>
      <c r="AG146" s="8">
        <f t="shared" si="67"/>
        <v>2</v>
      </c>
      <c r="AH146" s="8">
        <f t="shared" si="68"/>
        <v>2</v>
      </c>
      <c r="AI146" s="25">
        <f t="shared" si="52"/>
        <v>86</v>
      </c>
      <c r="AJ146" s="25">
        <f t="shared" si="53"/>
        <v>214</v>
      </c>
      <c r="AK146" s="25">
        <f t="shared" si="54"/>
        <v>351</v>
      </c>
      <c r="AL146" s="25">
        <f t="shared" si="55"/>
        <v>12.799999999999999</v>
      </c>
      <c r="AM146" s="21">
        <f t="shared" si="69"/>
        <v>86</v>
      </c>
      <c r="AN146" s="21">
        <f t="shared" si="70"/>
        <v>214</v>
      </c>
      <c r="AO146" s="21">
        <f t="shared" si="71"/>
        <v>351</v>
      </c>
      <c r="AP146" s="21">
        <f t="shared" si="72"/>
        <v>12.799999999999999</v>
      </c>
      <c r="AQ146" s="24">
        <f t="shared" si="56"/>
        <v>-0.2857142857142857</v>
      </c>
      <c r="AR146" s="24">
        <f t="shared" si="57"/>
        <v>-1</v>
      </c>
      <c r="AS146" s="24">
        <f t="shared" si="58"/>
        <v>0</v>
      </c>
      <c r="AT146" s="24">
        <f t="shared" si="59"/>
        <v>0.33333333333333331</v>
      </c>
      <c r="AU146" s="20">
        <v>16</v>
      </c>
      <c r="AV146" s="20">
        <v>14</v>
      </c>
      <c r="AW146" s="20">
        <v>150</v>
      </c>
      <c r="AX146" s="20">
        <v>30</v>
      </c>
      <c r="AY146" s="20">
        <v>60</v>
      </c>
      <c r="AZ146" s="20">
        <v>30</v>
      </c>
      <c r="BA146" s="20">
        <v>45</v>
      </c>
      <c r="BB146" s="26">
        <v>45</v>
      </c>
      <c r="BC146" s="13">
        <v>80.391078098999998</v>
      </c>
      <c r="BD146" s="9">
        <v>15.380074073999999</v>
      </c>
      <c r="BE146" s="9">
        <v>-19.140143250000001</v>
      </c>
      <c r="BF146" s="9">
        <v>5.6695668000000003E-3</v>
      </c>
      <c r="BG146" s="9">
        <v>-24.757709250000001</v>
      </c>
      <c r="BH146" s="9">
        <v>-7.0297159599999999</v>
      </c>
      <c r="BI146" s="9">
        <v>1.7830325254999999</v>
      </c>
      <c r="BJ146" s="9">
        <v>0.38225000440000001</v>
      </c>
      <c r="BK146" s="9">
        <v>-8.5850326730000006</v>
      </c>
      <c r="BL146" s="9">
        <v>7.8308749993999998</v>
      </c>
      <c r="BM146" s="9">
        <v>-2.382166663</v>
      </c>
      <c r="BN146" s="9">
        <v>-13.023198620000001</v>
      </c>
      <c r="BO146" s="9">
        <v>2.7539896355</v>
      </c>
      <c r="BP146" s="9">
        <v>-0.80151034399999999</v>
      </c>
      <c r="BQ146" s="9">
        <v>9.3966563005000001</v>
      </c>
      <c r="BR146" s="13">
        <v>198.73514287</v>
      </c>
      <c r="BS146" s="9">
        <v>40.907833334999999</v>
      </c>
      <c r="BT146" s="9">
        <v>-41.15219441</v>
      </c>
      <c r="BU146" s="9">
        <v>0.27029172359999998</v>
      </c>
      <c r="BV146" s="9">
        <v>-53.593439250000003</v>
      </c>
      <c r="BW146" s="9">
        <v>-16.124496529999998</v>
      </c>
      <c r="BX146" s="9">
        <v>4.8200907634999997</v>
      </c>
      <c r="BY146" s="9">
        <v>2.9197708268999998</v>
      </c>
      <c r="BZ146" s="9">
        <v>-21.86734512</v>
      </c>
      <c r="CA146" s="9">
        <v>13.451437498000001</v>
      </c>
      <c r="CB146" s="9">
        <v>-4.9291041729999998</v>
      </c>
      <c r="CC146" s="9">
        <v>-29.747040269999999</v>
      </c>
      <c r="CD146" s="9">
        <v>5.9512184928999998</v>
      </c>
      <c r="CE146" s="9">
        <v>-2.7307815569999998</v>
      </c>
      <c r="CF146" s="9">
        <v>17.852551793</v>
      </c>
      <c r="CG146" s="13">
        <v>345.24311660000001</v>
      </c>
      <c r="CH146" s="9">
        <v>87.858425917000005</v>
      </c>
      <c r="CI146" s="9">
        <v>-66.271012670000005</v>
      </c>
      <c r="CJ146" s="9">
        <v>3.2715841731999999</v>
      </c>
      <c r="CK146" s="9">
        <v>-110.8328236</v>
      </c>
      <c r="CL146" s="9">
        <v>-23.32559582</v>
      </c>
      <c r="CM146" s="9">
        <v>11.597938923999999</v>
      </c>
      <c r="CN146" s="9">
        <v>12.210354175000001</v>
      </c>
      <c r="CO146" s="9">
        <v>-52.552436710000002</v>
      </c>
      <c r="CP146" s="9">
        <v>19.381437513000002</v>
      </c>
      <c r="CQ146" s="9">
        <v>-15.22756249</v>
      </c>
      <c r="CR146" s="9">
        <v>-55.808079890000002</v>
      </c>
      <c r="CS146" s="9">
        <v>8.0830904113000006</v>
      </c>
      <c r="CT146" s="9">
        <v>-9.3177429390000004</v>
      </c>
      <c r="CU146" s="9">
        <v>48.949757061</v>
      </c>
      <c r="CV146" s="13">
        <v>16.110514628000001</v>
      </c>
      <c r="CW146" s="9">
        <v>-6.6486886109999999</v>
      </c>
      <c r="CX146" s="9">
        <v>7.8178339350000003</v>
      </c>
      <c r="CY146" s="9">
        <v>0.55497896160000004</v>
      </c>
      <c r="CZ146" s="9">
        <v>9.9479565559999994</v>
      </c>
      <c r="DA146" s="9">
        <v>-1.5263301929999999</v>
      </c>
      <c r="DB146" s="9">
        <v>-0.38434217300000001</v>
      </c>
      <c r="DC146" s="9">
        <v>0.2859098336</v>
      </c>
      <c r="DD146" s="9">
        <v>-1.6520326160000001</v>
      </c>
      <c r="DE146" s="9">
        <v>2.6523377913999999</v>
      </c>
      <c r="DF146" s="9">
        <v>1.0362045836</v>
      </c>
      <c r="DG146" s="9">
        <v>6.4252147623999996</v>
      </c>
      <c r="DH146" s="9">
        <v>-0.36279011100000003</v>
      </c>
      <c r="DI146" s="9">
        <v>-1.2422624449999999</v>
      </c>
      <c r="DJ146" s="9">
        <v>1.7483865551</v>
      </c>
    </row>
    <row r="147" spans="17:114" x14ac:dyDescent="0.15">
      <c r="Q147" s="9"/>
      <c r="R147" s="9"/>
      <c r="S147" s="9" t="s">
        <v>32</v>
      </c>
      <c r="T147" s="9" t="s">
        <v>92</v>
      </c>
      <c r="U147" s="9">
        <v>12</v>
      </c>
      <c r="V147" s="2">
        <v>75</v>
      </c>
      <c r="W147" s="9">
        <v>0.179398</v>
      </c>
      <c r="X147" s="9">
        <v>0.51883800000000002</v>
      </c>
      <c r="Y147" s="9">
        <f t="shared" si="61"/>
        <v>1.501032292307888</v>
      </c>
      <c r="Z147" s="9">
        <f t="shared" si="62"/>
        <v>34</v>
      </c>
      <c r="AA147" s="8">
        <f t="shared" si="63"/>
        <v>60</v>
      </c>
      <c r="AB147" s="8" t="b">
        <f t="shared" si="60"/>
        <v>0</v>
      </c>
      <c r="AC147" s="25" t="str">
        <f t="shared" si="51"/>
        <v>NO</v>
      </c>
      <c r="AD147" s="21" t="str">
        <f t="shared" si="64"/>
        <v>YES</v>
      </c>
      <c r="AE147" s="8" t="str">
        <f t="shared" si="65"/>
        <v>FINE</v>
      </c>
      <c r="AF147" s="8">
        <f t="shared" si="66"/>
        <v>2</v>
      </c>
      <c r="AG147" s="8">
        <f t="shared" si="67"/>
        <v>2</v>
      </c>
      <c r="AH147" s="8">
        <f t="shared" si="68"/>
        <v>2</v>
      </c>
      <c r="AI147" s="25">
        <f t="shared" si="52"/>
        <v>79</v>
      </c>
      <c r="AJ147" s="25">
        <f t="shared" si="53"/>
        <v>204</v>
      </c>
      <c r="AK147" s="25">
        <f t="shared" si="54"/>
        <v>329</v>
      </c>
      <c r="AL147" s="25">
        <f t="shared" si="55"/>
        <v>15.9</v>
      </c>
      <c r="AM147" s="21">
        <f t="shared" si="69"/>
        <v>79</v>
      </c>
      <c r="AN147" s="21">
        <f t="shared" si="70"/>
        <v>204</v>
      </c>
      <c r="AO147" s="21">
        <f t="shared" si="71"/>
        <v>329</v>
      </c>
      <c r="AP147" s="21">
        <f t="shared" si="72"/>
        <v>15.9</v>
      </c>
      <c r="AQ147" s="24">
        <f t="shared" si="56"/>
        <v>-0.2857142857142857</v>
      </c>
      <c r="AR147" s="24">
        <f t="shared" si="57"/>
        <v>-1</v>
      </c>
      <c r="AS147" s="24">
        <f t="shared" si="58"/>
        <v>0</v>
      </c>
      <c r="AT147" s="24">
        <f t="shared" si="59"/>
        <v>0.66666666666666663</v>
      </c>
      <c r="AU147" s="20">
        <v>16</v>
      </c>
      <c r="AV147" s="20">
        <v>14</v>
      </c>
      <c r="AW147" s="20">
        <v>150</v>
      </c>
      <c r="AX147" s="20">
        <v>30</v>
      </c>
      <c r="AY147" s="20">
        <v>60</v>
      </c>
      <c r="AZ147" s="20">
        <v>30</v>
      </c>
      <c r="BA147" s="20">
        <v>45</v>
      </c>
      <c r="BB147" s="26">
        <v>45</v>
      </c>
      <c r="BC147" s="13">
        <v>80.391078098999998</v>
      </c>
      <c r="BD147" s="9">
        <v>15.380074073999999</v>
      </c>
      <c r="BE147" s="9">
        <v>-19.140143250000001</v>
      </c>
      <c r="BF147" s="9">
        <v>5.6695668000000003E-3</v>
      </c>
      <c r="BG147" s="9">
        <v>-24.757709250000001</v>
      </c>
      <c r="BH147" s="9">
        <v>-7.0297159599999999</v>
      </c>
      <c r="BI147" s="9">
        <v>1.7830325254999999</v>
      </c>
      <c r="BJ147" s="9">
        <v>0.38225000440000001</v>
      </c>
      <c r="BK147" s="9">
        <v>-8.5850326730000006</v>
      </c>
      <c r="BL147" s="9">
        <v>7.8308749993999998</v>
      </c>
      <c r="BM147" s="9">
        <v>-2.382166663</v>
      </c>
      <c r="BN147" s="9">
        <v>-13.023198620000001</v>
      </c>
      <c r="BO147" s="9">
        <v>2.7539896355</v>
      </c>
      <c r="BP147" s="9">
        <v>-0.80151034399999999</v>
      </c>
      <c r="BQ147" s="9">
        <v>9.3966563005000001</v>
      </c>
      <c r="BR147" s="13">
        <v>198.73514287</v>
      </c>
      <c r="BS147" s="9">
        <v>40.907833334999999</v>
      </c>
      <c r="BT147" s="9">
        <v>-41.15219441</v>
      </c>
      <c r="BU147" s="9">
        <v>0.27029172359999998</v>
      </c>
      <c r="BV147" s="9">
        <v>-53.593439250000003</v>
      </c>
      <c r="BW147" s="9">
        <v>-16.124496529999998</v>
      </c>
      <c r="BX147" s="9">
        <v>4.8200907634999997</v>
      </c>
      <c r="BY147" s="9">
        <v>2.9197708268999998</v>
      </c>
      <c r="BZ147" s="9">
        <v>-21.86734512</v>
      </c>
      <c r="CA147" s="9">
        <v>13.451437498000001</v>
      </c>
      <c r="CB147" s="9">
        <v>-4.9291041729999998</v>
      </c>
      <c r="CC147" s="9">
        <v>-29.747040269999999</v>
      </c>
      <c r="CD147" s="9">
        <v>5.9512184928999998</v>
      </c>
      <c r="CE147" s="9">
        <v>-2.7307815569999998</v>
      </c>
      <c r="CF147" s="9">
        <v>17.852551793</v>
      </c>
      <c r="CG147" s="13">
        <v>345.24311660000001</v>
      </c>
      <c r="CH147" s="9">
        <v>87.858425917000005</v>
      </c>
      <c r="CI147" s="9">
        <v>-66.271012670000005</v>
      </c>
      <c r="CJ147" s="9">
        <v>3.2715841731999999</v>
      </c>
      <c r="CK147" s="9">
        <v>-110.8328236</v>
      </c>
      <c r="CL147" s="9">
        <v>-23.32559582</v>
      </c>
      <c r="CM147" s="9">
        <v>11.597938923999999</v>
      </c>
      <c r="CN147" s="9">
        <v>12.210354175000001</v>
      </c>
      <c r="CO147" s="9">
        <v>-52.552436710000002</v>
      </c>
      <c r="CP147" s="9">
        <v>19.381437513000002</v>
      </c>
      <c r="CQ147" s="9">
        <v>-15.22756249</v>
      </c>
      <c r="CR147" s="9">
        <v>-55.808079890000002</v>
      </c>
      <c r="CS147" s="9">
        <v>8.0830904113000006</v>
      </c>
      <c r="CT147" s="9">
        <v>-9.3177429390000004</v>
      </c>
      <c r="CU147" s="9">
        <v>48.949757061</v>
      </c>
      <c r="CV147" s="13">
        <v>16.110514628000001</v>
      </c>
      <c r="CW147" s="9">
        <v>-6.6486886109999999</v>
      </c>
      <c r="CX147" s="9">
        <v>7.8178339350000003</v>
      </c>
      <c r="CY147" s="9">
        <v>0.55497896160000004</v>
      </c>
      <c r="CZ147" s="9">
        <v>9.9479565559999994</v>
      </c>
      <c r="DA147" s="9">
        <v>-1.5263301929999999</v>
      </c>
      <c r="DB147" s="9">
        <v>-0.38434217300000001</v>
      </c>
      <c r="DC147" s="9">
        <v>0.2859098336</v>
      </c>
      <c r="DD147" s="9">
        <v>-1.6520326160000001</v>
      </c>
      <c r="DE147" s="9">
        <v>2.6523377913999999</v>
      </c>
      <c r="DF147" s="9">
        <v>1.0362045836</v>
      </c>
      <c r="DG147" s="9">
        <v>6.4252147623999996</v>
      </c>
      <c r="DH147" s="9">
        <v>-0.36279011100000003</v>
      </c>
      <c r="DI147" s="9">
        <v>-1.2422624449999999</v>
      </c>
      <c r="DJ147" s="9">
        <v>1.7483865551</v>
      </c>
    </row>
    <row r="148" spans="17:114" x14ac:dyDescent="0.15">
      <c r="S148" s="9" t="s">
        <v>32</v>
      </c>
      <c r="T148" s="9" t="s">
        <v>92</v>
      </c>
      <c r="U148" s="9">
        <v>12</v>
      </c>
      <c r="V148" s="2">
        <v>90</v>
      </c>
      <c r="W148" s="9">
        <v>0.179398</v>
      </c>
      <c r="X148" s="9">
        <v>0.51883800000000002</v>
      </c>
      <c r="Y148" s="9">
        <f t="shared" si="61"/>
        <v>1.501032292307888</v>
      </c>
      <c r="Z148" s="9">
        <f t="shared" si="62"/>
        <v>34</v>
      </c>
      <c r="AA148" s="8">
        <f t="shared" si="63"/>
        <v>60</v>
      </c>
      <c r="AB148" s="8" t="b">
        <f t="shared" si="60"/>
        <v>0</v>
      </c>
      <c r="AC148" s="25" t="str">
        <f t="shared" si="51"/>
        <v>NO</v>
      </c>
      <c r="AD148" s="21" t="str">
        <f t="shared" si="64"/>
        <v>YES</v>
      </c>
      <c r="AE148" s="8" t="str">
        <f t="shared" si="65"/>
        <v>FINE</v>
      </c>
      <c r="AF148" s="8">
        <f t="shared" si="66"/>
        <v>2</v>
      </c>
      <c r="AG148" s="8">
        <f t="shared" si="67"/>
        <v>2</v>
      </c>
      <c r="AH148" s="8">
        <f t="shared" si="68"/>
        <v>2</v>
      </c>
      <c r="AI148" s="25">
        <f t="shared" si="52"/>
        <v>75</v>
      </c>
      <c r="AJ148" s="25">
        <f t="shared" si="53"/>
        <v>198</v>
      </c>
      <c r="AK148" s="25">
        <f t="shared" si="54"/>
        <v>318</v>
      </c>
      <c r="AL148" s="25">
        <f t="shared" si="55"/>
        <v>19.5</v>
      </c>
      <c r="AM148" s="21">
        <f t="shared" si="69"/>
        <v>75</v>
      </c>
      <c r="AN148" s="21">
        <f t="shared" si="70"/>
        <v>198</v>
      </c>
      <c r="AO148" s="21">
        <f t="shared" si="71"/>
        <v>318</v>
      </c>
      <c r="AP148" s="21">
        <f t="shared" si="72"/>
        <v>19.5</v>
      </c>
      <c r="AQ148" s="24">
        <f t="shared" si="56"/>
        <v>-0.2857142857142857</v>
      </c>
      <c r="AR148" s="24">
        <f t="shared" si="57"/>
        <v>-1</v>
      </c>
      <c r="AS148" s="24">
        <f t="shared" si="58"/>
        <v>0</v>
      </c>
      <c r="AT148" s="24">
        <f t="shared" si="59"/>
        <v>1</v>
      </c>
      <c r="AU148" s="20">
        <v>16</v>
      </c>
      <c r="AV148" s="20">
        <v>14</v>
      </c>
      <c r="AW148" s="20">
        <v>150</v>
      </c>
      <c r="AX148" s="20">
        <v>30</v>
      </c>
      <c r="AY148" s="20">
        <v>60</v>
      </c>
      <c r="AZ148" s="20">
        <v>30</v>
      </c>
      <c r="BA148" s="20">
        <v>45</v>
      </c>
      <c r="BB148" s="26">
        <v>45</v>
      </c>
      <c r="BC148" s="13">
        <v>80.391078098999998</v>
      </c>
      <c r="BD148" s="9">
        <v>15.380074073999999</v>
      </c>
      <c r="BE148" s="9">
        <v>-19.140143250000001</v>
      </c>
      <c r="BF148" s="9">
        <v>5.6695668000000003E-3</v>
      </c>
      <c r="BG148" s="9">
        <v>-24.757709250000001</v>
      </c>
      <c r="BH148" s="9">
        <v>-7.0297159599999999</v>
      </c>
      <c r="BI148" s="9">
        <v>1.7830325254999999</v>
      </c>
      <c r="BJ148" s="9">
        <v>0.38225000440000001</v>
      </c>
      <c r="BK148" s="9">
        <v>-8.5850326730000006</v>
      </c>
      <c r="BL148" s="9">
        <v>7.8308749993999998</v>
      </c>
      <c r="BM148" s="9">
        <v>-2.382166663</v>
      </c>
      <c r="BN148" s="9">
        <v>-13.023198620000001</v>
      </c>
      <c r="BO148" s="9">
        <v>2.7539896355</v>
      </c>
      <c r="BP148" s="9">
        <v>-0.80151034399999999</v>
      </c>
      <c r="BQ148" s="9">
        <v>9.3966563005000001</v>
      </c>
      <c r="BR148" s="13">
        <v>198.73514287</v>
      </c>
      <c r="BS148" s="9">
        <v>40.907833334999999</v>
      </c>
      <c r="BT148" s="9">
        <v>-41.15219441</v>
      </c>
      <c r="BU148" s="9">
        <v>0.27029172359999998</v>
      </c>
      <c r="BV148" s="9">
        <v>-53.593439250000003</v>
      </c>
      <c r="BW148" s="9">
        <v>-16.124496529999998</v>
      </c>
      <c r="BX148" s="9">
        <v>4.8200907634999997</v>
      </c>
      <c r="BY148" s="9">
        <v>2.9197708268999998</v>
      </c>
      <c r="BZ148" s="9">
        <v>-21.86734512</v>
      </c>
      <c r="CA148" s="9">
        <v>13.451437498000001</v>
      </c>
      <c r="CB148" s="9">
        <v>-4.9291041729999998</v>
      </c>
      <c r="CC148" s="9">
        <v>-29.747040269999999</v>
      </c>
      <c r="CD148" s="9">
        <v>5.9512184928999998</v>
      </c>
      <c r="CE148" s="9">
        <v>-2.7307815569999998</v>
      </c>
      <c r="CF148" s="9">
        <v>17.852551793</v>
      </c>
      <c r="CG148" s="13">
        <v>345.24311660000001</v>
      </c>
      <c r="CH148" s="9">
        <v>87.858425917000005</v>
      </c>
      <c r="CI148" s="9">
        <v>-66.271012670000005</v>
      </c>
      <c r="CJ148" s="9">
        <v>3.2715841731999999</v>
      </c>
      <c r="CK148" s="9">
        <v>-110.8328236</v>
      </c>
      <c r="CL148" s="9">
        <v>-23.32559582</v>
      </c>
      <c r="CM148" s="9">
        <v>11.597938923999999</v>
      </c>
      <c r="CN148" s="9">
        <v>12.210354175000001</v>
      </c>
      <c r="CO148" s="9">
        <v>-52.552436710000002</v>
      </c>
      <c r="CP148" s="9">
        <v>19.381437513000002</v>
      </c>
      <c r="CQ148" s="9">
        <v>-15.22756249</v>
      </c>
      <c r="CR148" s="9">
        <v>-55.808079890000002</v>
      </c>
      <c r="CS148" s="9">
        <v>8.0830904113000006</v>
      </c>
      <c r="CT148" s="9">
        <v>-9.3177429390000004</v>
      </c>
      <c r="CU148" s="9">
        <v>48.949757061</v>
      </c>
      <c r="CV148" s="13">
        <v>16.110514628000001</v>
      </c>
      <c r="CW148" s="9">
        <v>-6.6486886109999999</v>
      </c>
      <c r="CX148" s="9">
        <v>7.8178339350000003</v>
      </c>
      <c r="CY148" s="9">
        <v>0.55497896160000004</v>
      </c>
      <c r="CZ148" s="9">
        <v>9.9479565559999994</v>
      </c>
      <c r="DA148" s="9">
        <v>-1.5263301929999999</v>
      </c>
      <c r="DB148" s="9">
        <v>-0.38434217300000001</v>
      </c>
      <c r="DC148" s="9">
        <v>0.2859098336</v>
      </c>
      <c r="DD148" s="9">
        <v>-1.6520326160000001</v>
      </c>
      <c r="DE148" s="9">
        <v>2.6523377913999999</v>
      </c>
      <c r="DF148" s="9">
        <v>1.0362045836</v>
      </c>
      <c r="DG148" s="9">
        <v>6.4252147623999996</v>
      </c>
      <c r="DH148" s="9">
        <v>-0.36279011100000003</v>
      </c>
      <c r="DI148" s="9">
        <v>-1.2422624449999999</v>
      </c>
      <c r="DJ148" s="9">
        <v>1.7483865551</v>
      </c>
    </row>
    <row r="149" spans="17:114" x14ac:dyDescent="0.15">
      <c r="S149" s="9" t="s">
        <v>32</v>
      </c>
      <c r="T149" s="9" t="s">
        <v>92</v>
      </c>
      <c r="U149" s="9">
        <v>15</v>
      </c>
      <c r="V149" s="2">
        <v>0</v>
      </c>
      <c r="W149" s="9">
        <v>0.23569000000000001</v>
      </c>
      <c r="X149" s="9">
        <v>0.50192999999999999</v>
      </c>
      <c r="Y149" s="9">
        <f t="shared" si="61"/>
        <v>1.8401304564686636</v>
      </c>
      <c r="Z149" s="9">
        <f t="shared" si="62"/>
        <v>28</v>
      </c>
      <c r="AA149" s="8">
        <f t="shared" si="63"/>
        <v>60</v>
      </c>
      <c r="AB149" s="8" t="b">
        <f t="shared" si="60"/>
        <v>0</v>
      </c>
      <c r="AC149" s="25" t="str">
        <f t="shared" si="51"/>
        <v>NO</v>
      </c>
      <c r="AD149" s="21" t="str">
        <f t="shared" si="64"/>
        <v>YES</v>
      </c>
      <c r="AE149" s="8" t="str">
        <f t="shared" si="65"/>
        <v>MEDIUM</v>
      </c>
      <c r="AF149" s="8">
        <f t="shared" si="66"/>
        <v>3</v>
      </c>
      <c r="AG149" s="8">
        <f t="shared" si="67"/>
        <v>3</v>
      </c>
      <c r="AH149" s="8">
        <f t="shared" si="68"/>
        <v>3</v>
      </c>
      <c r="AI149" s="25">
        <f t="shared" si="52"/>
        <v>142</v>
      </c>
      <c r="AJ149" s="25">
        <f t="shared" si="53"/>
        <v>312</v>
      </c>
      <c r="AK149" s="25">
        <f t="shared" si="54"/>
        <v>587</v>
      </c>
      <c r="AL149" s="25">
        <f t="shared" si="55"/>
        <v>2.7</v>
      </c>
      <c r="AM149" s="21">
        <f t="shared" si="69"/>
        <v>142</v>
      </c>
      <c r="AN149" s="21">
        <f t="shared" si="70"/>
        <v>312</v>
      </c>
      <c r="AO149" s="21">
        <f t="shared" si="71"/>
        <v>587</v>
      </c>
      <c r="AP149" s="21">
        <f t="shared" si="72"/>
        <v>2.7</v>
      </c>
      <c r="AQ149" s="24">
        <f t="shared" si="56"/>
        <v>-7.1428571428571425E-2</v>
      </c>
      <c r="AR149" s="24">
        <f t="shared" si="57"/>
        <v>-1</v>
      </c>
      <c r="AS149" s="24">
        <f t="shared" si="58"/>
        <v>0</v>
      </c>
      <c r="AT149" s="24">
        <f t="shared" si="59"/>
        <v>-1</v>
      </c>
      <c r="AU149" s="20">
        <v>16</v>
      </c>
      <c r="AV149" s="20">
        <v>14</v>
      </c>
      <c r="AW149" s="20">
        <v>150</v>
      </c>
      <c r="AX149" s="20">
        <v>30</v>
      </c>
      <c r="AY149" s="20">
        <v>60</v>
      </c>
      <c r="AZ149" s="20">
        <v>30</v>
      </c>
      <c r="BA149" s="20">
        <v>45</v>
      </c>
      <c r="BB149" s="26">
        <v>45</v>
      </c>
      <c r="BC149" s="13">
        <v>80.391078098999998</v>
      </c>
      <c r="BD149" s="9">
        <v>15.380074073999999</v>
      </c>
      <c r="BE149" s="9">
        <v>-19.140143250000001</v>
      </c>
      <c r="BF149" s="9">
        <v>5.6695668000000003E-3</v>
      </c>
      <c r="BG149" s="9">
        <v>-24.757709250000001</v>
      </c>
      <c r="BH149" s="9">
        <v>-7.0297159599999999</v>
      </c>
      <c r="BI149" s="9">
        <v>1.7830325254999999</v>
      </c>
      <c r="BJ149" s="9">
        <v>0.38225000440000001</v>
      </c>
      <c r="BK149" s="9">
        <v>-8.5850326730000006</v>
      </c>
      <c r="BL149" s="9">
        <v>7.8308749993999998</v>
      </c>
      <c r="BM149" s="9">
        <v>-2.382166663</v>
      </c>
      <c r="BN149" s="9">
        <v>-13.023198620000001</v>
      </c>
      <c r="BO149" s="9">
        <v>2.7539896355</v>
      </c>
      <c r="BP149" s="9">
        <v>-0.80151034399999999</v>
      </c>
      <c r="BQ149" s="9">
        <v>9.3966563005000001</v>
      </c>
      <c r="BR149" s="13">
        <v>198.73514287</v>
      </c>
      <c r="BS149" s="9">
        <v>40.907833334999999</v>
      </c>
      <c r="BT149" s="9">
        <v>-41.15219441</v>
      </c>
      <c r="BU149" s="9">
        <v>0.27029172359999998</v>
      </c>
      <c r="BV149" s="9">
        <v>-53.593439250000003</v>
      </c>
      <c r="BW149" s="9">
        <v>-16.124496529999998</v>
      </c>
      <c r="BX149" s="9">
        <v>4.8200907634999997</v>
      </c>
      <c r="BY149" s="9">
        <v>2.9197708268999998</v>
      </c>
      <c r="BZ149" s="9">
        <v>-21.86734512</v>
      </c>
      <c r="CA149" s="9">
        <v>13.451437498000001</v>
      </c>
      <c r="CB149" s="9">
        <v>-4.9291041729999998</v>
      </c>
      <c r="CC149" s="9">
        <v>-29.747040269999999</v>
      </c>
      <c r="CD149" s="9">
        <v>5.9512184928999998</v>
      </c>
      <c r="CE149" s="9">
        <v>-2.7307815569999998</v>
      </c>
      <c r="CF149" s="9">
        <v>17.852551793</v>
      </c>
      <c r="CG149" s="13">
        <v>345.24311660000001</v>
      </c>
      <c r="CH149" s="9">
        <v>87.858425917000005</v>
      </c>
      <c r="CI149" s="9">
        <v>-66.271012670000005</v>
      </c>
      <c r="CJ149" s="9">
        <v>3.2715841731999999</v>
      </c>
      <c r="CK149" s="9">
        <v>-110.8328236</v>
      </c>
      <c r="CL149" s="9">
        <v>-23.32559582</v>
      </c>
      <c r="CM149" s="9">
        <v>11.597938923999999</v>
      </c>
      <c r="CN149" s="9">
        <v>12.210354175000001</v>
      </c>
      <c r="CO149" s="9">
        <v>-52.552436710000002</v>
      </c>
      <c r="CP149" s="9">
        <v>19.381437513000002</v>
      </c>
      <c r="CQ149" s="9">
        <v>-15.22756249</v>
      </c>
      <c r="CR149" s="9">
        <v>-55.808079890000002</v>
      </c>
      <c r="CS149" s="9">
        <v>8.0830904113000006</v>
      </c>
      <c r="CT149" s="9">
        <v>-9.3177429390000004</v>
      </c>
      <c r="CU149" s="9">
        <v>48.949757061</v>
      </c>
      <c r="CV149" s="13">
        <v>16.110514628000001</v>
      </c>
      <c r="CW149" s="9">
        <v>-6.6486886109999999</v>
      </c>
      <c r="CX149" s="9">
        <v>7.8178339350000003</v>
      </c>
      <c r="CY149" s="9">
        <v>0.55497896160000004</v>
      </c>
      <c r="CZ149" s="9">
        <v>9.9479565559999994</v>
      </c>
      <c r="DA149" s="9">
        <v>-1.5263301929999999</v>
      </c>
      <c r="DB149" s="9">
        <v>-0.38434217300000001</v>
      </c>
      <c r="DC149" s="9">
        <v>0.2859098336</v>
      </c>
      <c r="DD149" s="9">
        <v>-1.6520326160000001</v>
      </c>
      <c r="DE149" s="9">
        <v>2.6523377913999999</v>
      </c>
      <c r="DF149" s="9">
        <v>1.0362045836</v>
      </c>
      <c r="DG149" s="9">
        <v>6.4252147623999996</v>
      </c>
      <c r="DH149" s="9">
        <v>-0.36279011100000003</v>
      </c>
      <c r="DI149" s="9">
        <v>-1.2422624449999999</v>
      </c>
      <c r="DJ149" s="9">
        <v>1.7483865551</v>
      </c>
    </row>
    <row r="150" spans="17:114" x14ac:dyDescent="0.15">
      <c r="S150" s="9" t="s">
        <v>32</v>
      </c>
      <c r="T150" s="9" t="s">
        <v>92</v>
      </c>
      <c r="U150" s="9">
        <v>15</v>
      </c>
      <c r="V150" s="2">
        <v>15</v>
      </c>
      <c r="W150" s="9">
        <v>0.23569000000000001</v>
      </c>
      <c r="X150" s="9">
        <v>0.50192999999999999</v>
      </c>
      <c r="Y150" s="9">
        <f t="shared" si="61"/>
        <v>1.8401304564686636</v>
      </c>
      <c r="Z150" s="9">
        <f t="shared" si="62"/>
        <v>28</v>
      </c>
      <c r="AA150" s="8">
        <f t="shared" si="63"/>
        <v>60</v>
      </c>
      <c r="AB150" s="8" t="b">
        <f t="shared" si="60"/>
        <v>0</v>
      </c>
      <c r="AC150" s="25" t="str">
        <f t="shared" si="51"/>
        <v>NO</v>
      </c>
      <c r="AD150" s="21" t="str">
        <f t="shared" si="64"/>
        <v>YES</v>
      </c>
      <c r="AE150" s="8" t="str">
        <f t="shared" si="65"/>
        <v>MEDIUM</v>
      </c>
      <c r="AF150" s="8">
        <f t="shared" si="66"/>
        <v>3</v>
      </c>
      <c r="AG150" s="8">
        <f t="shared" si="67"/>
        <v>3</v>
      </c>
      <c r="AH150" s="8">
        <f t="shared" si="68"/>
        <v>3</v>
      </c>
      <c r="AI150" s="25">
        <f t="shared" si="52"/>
        <v>127</v>
      </c>
      <c r="AJ150" s="25">
        <f t="shared" si="53"/>
        <v>285</v>
      </c>
      <c r="AK150" s="25">
        <f t="shared" si="54"/>
        <v>518</v>
      </c>
      <c r="AL150" s="25">
        <f t="shared" si="55"/>
        <v>4.1999999999999993</v>
      </c>
      <c r="AM150" s="21">
        <f t="shared" si="69"/>
        <v>127</v>
      </c>
      <c r="AN150" s="21">
        <f t="shared" si="70"/>
        <v>285</v>
      </c>
      <c r="AO150" s="21">
        <f t="shared" si="71"/>
        <v>518</v>
      </c>
      <c r="AP150" s="21">
        <f t="shared" si="72"/>
        <v>4.1999999999999993</v>
      </c>
      <c r="AQ150" s="24">
        <f t="shared" si="56"/>
        <v>-7.1428571428571425E-2</v>
      </c>
      <c r="AR150" s="24">
        <f t="shared" si="57"/>
        <v>-1</v>
      </c>
      <c r="AS150" s="24">
        <f t="shared" si="58"/>
        <v>0</v>
      </c>
      <c r="AT150" s="24">
        <f t="shared" si="59"/>
        <v>-0.66666666666666663</v>
      </c>
      <c r="AU150" s="20">
        <v>16</v>
      </c>
      <c r="AV150" s="20">
        <v>14</v>
      </c>
      <c r="AW150" s="20">
        <v>150</v>
      </c>
      <c r="AX150" s="20">
        <v>30</v>
      </c>
      <c r="AY150" s="20">
        <v>60</v>
      </c>
      <c r="AZ150" s="20">
        <v>30</v>
      </c>
      <c r="BA150" s="20">
        <v>45</v>
      </c>
      <c r="BB150" s="26">
        <v>45</v>
      </c>
      <c r="BC150" s="13">
        <v>80.391078098999998</v>
      </c>
      <c r="BD150" s="9">
        <v>15.380074073999999</v>
      </c>
      <c r="BE150" s="9">
        <v>-19.140143250000001</v>
      </c>
      <c r="BF150" s="9">
        <v>5.6695668000000003E-3</v>
      </c>
      <c r="BG150" s="9">
        <v>-24.757709250000001</v>
      </c>
      <c r="BH150" s="9">
        <v>-7.0297159599999999</v>
      </c>
      <c r="BI150" s="9">
        <v>1.7830325254999999</v>
      </c>
      <c r="BJ150" s="9">
        <v>0.38225000440000001</v>
      </c>
      <c r="BK150" s="9">
        <v>-8.5850326730000006</v>
      </c>
      <c r="BL150" s="9">
        <v>7.8308749993999998</v>
      </c>
      <c r="BM150" s="9">
        <v>-2.382166663</v>
      </c>
      <c r="BN150" s="9">
        <v>-13.023198620000001</v>
      </c>
      <c r="BO150" s="9">
        <v>2.7539896355</v>
      </c>
      <c r="BP150" s="9">
        <v>-0.80151034399999999</v>
      </c>
      <c r="BQ150" s="9">
        <v>9.3966563005000001</v>
      </c>
      <c r="BR150" s="13">
        <v>198.73514287</v>
      </c>
      <c r="BS150" s="9">
        <v>40.907833334999999</v>
      </c>
      <c r="BT150" s="9">
        <v>-41.15219441</v>
      </c>
      <c r="BU150" s="9">
        <v>0.27029172359999998</v>
      </c>
      <c r="BV150" s="9">
        <v>-53.593439250000003</v>
      </c>
      <c r="BW150" s="9">
        <v>-16.124496529999998</v>
      </c>
      <c r="BX150" s="9">
        <v>4.8200907634999997</v>
      </c>
      <c r="BY150" s="9">
        <v>2.9197708268999998</v>
      </c>
      <c r="BZ150" s="9">
        <v>-21.86734512</v>
      </c>
      <c r="CA150" s="9">
        <v>13.451437498000001</v>
      </c>
      <c r="CB150" s="9">
        <v>-4.9291041729999998</v>
      </c>
      <c r="CC150" s="9">
        <v>-29.747040269999999</v>
      </c>
      <c r="CD150" s="9">
        <v>5.9512184928999998</v>
      </c>
      <c r="CE150" s="9">
        <v>-2.7307815569999998</v>
      </c>
      <c r="CF150" s="9">
        <v>17.852551793</v>
      </c>
      <c r="CG150" s="13">
        <v>345.24311660000001</v>
      </c>
      <c r="CH150" s="9">
        <v>87.858425917000005</v>
      </c>
      <c r="CI150" s="9">
        <v>-66.271012670000005</v>
      </c>
      <c r="CJ150" s="9">
        <v>3.2715841731999999</v>
      </c>
      <c r="CK150" s="9">
        <v>-110.8328236</v>
      </c>
      <c r="CL150" s="9">
        <v>-23.32559582</v>
      </c>
      <c r="CM150" s="9">
        <v>11.597938923999999</v>
      </c>
      <c r="CN150" s="9">
        <v>12.210354175000001</v>
      </c>
      <c r="CO150" s="9">
        <v>-52.552436710000002</v>
      </c>
      <c r="CP150" s="9">
        <v>19.381437513000002</v>
      </c>
      <c r="CQ150" s="9">
        <v>-15.22756249</v>
      </c>
      <c r="CR150" s="9">
        <v>-55.808079890000002</v>
      </c>
      <c r="CS150" s="9">
        <v>8.0830904113000006</v>
      </c>
      <c r="CT150" s="9">
        <v>-9.3177429390000004</v>
      </c>
      <c r="CU150" s="9">
        <v>48.949757061</v>
      </c>
      <c r="CV150" s="13">
        <v>16.110514628000001</v>
      </c>
      <c r="CW150" s="9">
        <v>-6.6486886109999999</v>
      </c>
      <c r="CX150" s="9">
        <v>7.8178339350000003</v>
      </c>
      <c r="CY150" s="9">
        <v>0.55497896160000004</v>
      </c>
      <c r="CZ150" s="9">
        <v>9.9479565559999994</v>
      </c>
      <c r="DA150" s="9">
        <v>-1.5263301929999999</v>
      </c>
      <c r="DB150" s="9">
        <v>-0.38434217300000001</v>
      </c>
      <c r="DC150" s="9">
        <v>0.2859098336</v>
      </c>
      <c r="DD150" s="9">
        <v>-1.6520326160000001</v>
      </c>
      <c r="DE150" s="9">
        <v>2.6523377913999999</v>
      </c>
      <c r="DF150" s="9">
        <v>1.0362045836</v>
      </c>
      <c r="DG150" s="9">
        <v>6.4252147623999996</v>
      </c>
      <c r="DH150" s="9">
        <v>-0.36279011100000003</v>
      </c>
      <c r="DI150" s="9">
        <v>-1.2422624449999999</v>
      </c>
      <c r="DJ150" s="9">
        <v>1.7483865551</v>
      </c>
    </row>
    <row r="151" spans="17:114" x14ac:dyDescent="0.15">
      <c r="S151" s="9" t="s">
        <v>32</v>
      </c>
      <c r="T151" s="9" t="s">
        <v>92</v>
      </c>
      <c r="U151" s="9">
        <v>15</v>
      </c>
      <c r="V151" s="2">
        <v>30</v>
      </c>
      <c r="W151" s="9">
        <v>0.23569000000000001</v>
      </c>
      <c r="X151" s="9">
        <v>0.50192999999999999</v>
      </c>
      <c r="Y151" s="9">
        <f t="shared" si="61"/>
        <v>1.8401304564686636</v>
      </c>
      <c r="Z151" s="9">
        <f t="shared" si="62"/>
        <v>28</v>
      </c>
      <c r="AA151" s="8">
        <f t="shared" si="63"/>
        <v>60</v>
      </c>
      <c r="AB151" s="8" t="b">
        <f t="shared" si="60"/>
        <v>0</v>
      </c>
      <c r="AC151" s="25" t="str">
        <f t="shared" si="51"/>
        <v>NO</v>
      </c>
      <c r="AD151" s="21" t="str">
        <f t="shared" si="64"/>
        <v>YES</v>
      </c>
      <c r="AE151" s="8" t="str">
        <f t="shared" si="65"/>
        <v>MEDIUM</v>
      </c>
      <c r="AF151" s="8">
        <f t="shared" si="66"/>
        <v>3</v>
      </c>
      <c r="AG151" s="8">
        <f t="shared" si="67"/>
        <v>3</v>
      </c>
      <c r="AH151" s="8">
        <f t="shared" si="68"/>
        <v>3</v>
      </c>
      <c r="AI151" s="25">
        <f t="shared" si="52"/>
        <v>113</v>
      </c>
      <c r="AJ151" s="25">
        <f t="shared" si="53"/>
        <v>261</v>
      </c>
      <c r="AK151" s="25">
        <f t="shared" si="54"/>
        <v>459</v>
      </c>
      <c r="AL151" s="25">
        <f t="shared" si="55"/>
        <v>6.1</v>
      </c>
      <c r="AM151" s="21">
        <f t="shared" si="69"/>
        <v>113</v>
      </c>
      <c r="AN151" s="21">
        <f t="shared" si="70"/>
        <v>261</v>
      </c>
      <c r="AO151" s="21">
        <f t="shared" si="71"/>
        <v>459</v>
      </c>
      <c r="AP151" s="21">
        <f t="shared" si="72"/>
        <v>6.1</v>
      </c>
      <c r="AQ151" s="24">
        <f t="shared" si="56"/>
        <v>-7.1428571428571425E-2</v>
      </c>
      <c r="AR151" s="24">
        <f t="shared" si="57"/>
        <v>-1</v>
      </c>
      <c r="AS151" s="24">
        <f t="shared" si="58"/>
        <v>0</v>
      </c>
      <c r="AT151" s="24">
        <f t="shared" si="59"/>
        <v>-0.33333333333333331</v>
      </c>
      <c r="AU151" s="20">
        <v>16</v>
      </c>
      <c r="AV151" s="20">
        <v>14</v>
      </c>
      <c r="AW151" s="20">
        <v>150</v>
      </c>
      <c r="AX151" s="20">
        <v>30</v>
      </c>
      <c r="AY151" s="20">
        <v>60</v>
      </c>
      <c r="AZ151" s="20">
        <v>30</v>
      </c>
      <c r="BA151" s="20">
        <v>45</v>
      </c>
      <c r="BB151" s="26">
        <v>45</v>
      </c>
      <c r="BC151" s="13">
        <v>80.391078098999998</v>
      </c>
      <c r="BD151" s="9">
        <v>15.380074073999999</v>
      </c>
      <c r="BE151" s="9">
        <v>-19.140143250000001</v>
      </c>
      <c r="BF151" s="9">
        <v>5.6695668000000003E-3</v>
      </c>
      <c r="BG151" s="9">
        <v>-24.757709250000001</v>
      </c>
      <c r="BH151" s="9">
        <v>-7.0297159599999999</v>
      </c>
      <c r="BI151" s="9">
        <v>1.7830325254999999</v>
      </c>
      <c r="BJ151" s="9">
        <v>0.38225000440000001</v>
      </c>
      <c r="BK151" s="9">
        <v>-8.5850326730000006</v>
      </c>
      <c r="BL151" s="9">
        <v>7.8308749993999998</v>
      </c>
      <c r="BM151" s="9">
        <v>-2.382166663</v>
      </c>
      <c r="BN151" s="9">
        <v>-13.023198620000001</v>
      </c>
      <c r="BO151" s="9">
        <v>2.7539896355</v>
      </c>
      <c r="BP151" s="9">
        <v>-0.80151034399999999</v>
      </c>
      <c r="BQ151" s="9">
        <v>9.3966563005000001</v>
      </c>
      <c r="BR151" s="13">
        <v>198.73514287</v>
      </c>
      <c r="BS151" s="9">
        <v>40.907833334999999</v>
      </c>
      <c r="BT151" s="9">
        <v>-41.15219441</v>
      </c>
      <c r="BU151" s="9">
        <v>0.27029172359999998</v>
      </c>
      <c r="BV151" s="9">
        <v>-53.593439250000003</v>
      </c>
      <c r="BW151" s="9">
        <v>-16.124496529999998</v>
      </c>
      <c r="BX151" s="9">
        <v>4.8200907634999997</v>
      </c>
      <c r="BY151" s="9">
        <v>2.9197708268999998</v>
      </c>
      <c r="BZ151" s="9">
        <v>-21.86734512</v>
      </c>
      <c r="CA151" s="9">
        <v>13.451437498000001</v>
      </c>
      <c r="CB151" s="9">
        <v>-4.9291041729999998</v>
      </c>
      <c r="CC151" s="9">
        <v>-29.747040269999999</v>
      </c>
      <c r="CD151" s="9">
        <v>5.9512184928999998</v>
      </c>
      <c r="CE151" s="9">
        <v>-2.7307815569999998</v>
      </c>
      <c r="CF151" s="9">
        <v>17.852551793</v>
      </c>
      <c r="CG151" s="13">
        <v>345.24311660000001</v>
      </c>
      <c r="CH151" s="9">
        <v>87.858425917000005</v>
      </c>
      <c r="CI151" s="9">
        <v>-66.271012670000005</v>
      </c>
      <c r="CJ151" s="9">
        <v>3.2715841731999999</v>
      </c>
      <c r="CK151" s="9">
        <v>-110.8328236</v>
      </c>
      <c r="CL151" s="9">
        <v>-23.32559582</v>
      </c>
      <c r="CM151" s="9">
        <v>11.597938923999999</v>
      </c>
      <c r="CN151" s="9">
        <v>12.210354175000001</v>
      </c>
      <c r="CO151" s="9">
        <v>-52.552436710000002</v>
      </c>
      <c r="CP151" s="9">
        <v>19.381437513000002</v>
      </c>
      <c r="CQ151" s="9">
        <v>-15.22756249</v>
      </c>
      <c r="CR151" s="9">
        <v>-55.808079890000002</v>
      </c>
      <c r="CS151" s="9">
        <v>8.0830904113000006</v>
      </c>
      <c r="CT151" s="9">
        <v>-9.3177429390000004</v>
      </c>
      <c r="CU151" s="9">
        <v>48.949757061</v>
      </c>
      <c r="CV151" s="13">
        <v>16.110514628000001</v>
      </c>
      <c r="CW151" s="9">
        <v>-6.6486886109999999</v>
      </c>
      <c r="CX151" s="9">
        <v>7.8178339350000003</v>
      </c>
      <c r="CY151" s="9">
        <v>0.55497896160000004</v>
      </c>
      <c r="CZ151" s="9">
        <v>9.9479565559999994</v>
      </c>
      <c r="DA151" s="9">
        <v>-1.5263301929999999</v>
      </c>
      <c r="DB151" s="9">
        <v>-0.38434217300000001</v>
      </c>
      <c r="DC151" s="9">
        <v>0.2859098336</v>
      </c>
      <c r="DD151" s="9">
        <v>-1.6520326160000001</v>
      </c>
      <c r="DE151" s="9">
        <v>2.6523377913999999</v>
      </c>
      <c r="DF151" s="9">
        <v>1.0362045836</v>
      </c>
      <c r="DG151" s="9">
        <v>6.4252147623999996</v>
      </c>
      <c r="DH151" s="9">
        <v>-0.36279011100000003</v>
      </c>
      <c r="DI151" s="9">
        <v>-1.2422624449999999</v>
      </c>
      <c r="DJ151" s="9">
        <v>1.7483865551</v>
      </c>
    </row>
    <row r="152" spans="17:114" x14ac:dyDescent="0.15">
      <c r="S152" s="9" t="s">
        <v>32</v>
      </c>
      <c r="T152" s="9" t="s">
        <v>92</v>
      </c>
      <c r="U152" s="9">
        <v>15</v>
      </c>
      <c r="V152" s="2">
        <v>45</v>
      </c>
      <c r="W152" s="9">
        <v>0.23569000000000001</v>
      </c>
      <c r="X152" s="9">
        <v>0.50192999999999999</v>
      </c>
      <c r="Y152" s="9">
        <f t="shared" si="61"/>
        <v>1.8401304564686636</v>
      </c>
      <c r="Z152" s="9">
        <f t="shared" si="62"/>
        <v>28</v>
      </c>
      <c r="AA152" s="8">
        <f t="shared" si="63"/>
        <v>60</v>
      </c>
      <c r="AB152" s="8" t="b">
        <f t="shared" si="60"/>
        <v>0</v>
      </c>
      <c r="AC152" s="25" t="str">
        <f t="shared" si="51"/>
        <v>NO</v>
      </c>
      <c r="AD152" s="21" t="str">
        <f t="shared" si="64"/>
        <v>YES</v>
      </c>
      <c r="AE152" s="8" t="str">
        <f t="shared" si="65"/>
        <v>FINE</v>
      </c>
      <c r="AF152" s="8">
        <f t="shared" si="66"/>
        <v>2</v>
      </c>
      <c r="AG152" s="8">
        <f t="shared" si="67"/>
        <v>2</v>
      </c>
      <c r="AH152" s="8">
        <f t="shared" si="68"/>
        <v>2</v>
      </c>
      <c r="AI152" s="25">
        <f t="shared" si="52"/>
        <v>101</v>
      </c>
      <c r="AJ152" s="25">
        <f t="shared" si="53"/>
        <v>242</v>
      </c>
      <c r="AK152" s="25">
        <f t="shared" si="54"/>
        <v>412</v>
      </c>
      <c r="AL152" s="25">
        <f t="shared" si="55"/>
        <v>8.4</v>
      </c>
      <c r="AM152" s="21">
        <f t="shared" si="69"/>
        <v>101</v>
      </c>
      <c r="AN152" s="21">
        <f t="shared" si="70"/>
        <v>242</v>
      </c>
      <c r="AO152" s="21">
        <f t="shared" si="71"/>
        <v>412</v>
      </c>
      <c r="AP152" s="21">
        <f t="shared" si="72"/>
        <v>8.4</v>
      </c>
      <c r="AQ152" s="24">
        <f t="shared" si="56"/>
        <v>-7.1428571428571425E-2</v>
      </c>
      <c r="AR152" s="24">
        <f t="shared" si="57"/>
        <v>-1</v>
      </c>
      <c r="AS152" s="24">
        <f t="shared" si="58"/>
        <v>0</v>
      </c>
      <c r="AT152" s="24">
        <f t="shared" si="59"/>
        <v>0</v>
      </c>
      <c r="AU152" s="20">
        <v>16</v>
      </c>
      <c r="AV152" s="20">
        <v>14</v>
      </c>
      <c r="AW152" s="20">
        <v>150</v>
      </c>
      <c r="AX152" s="20">
        <v>30</v>
      </c>
      <c r="AY152" s="20">
        <v>60</v>
      </c>
      <c r="AZ152" s="20">
        <v>30</v>
      </c>
      <c r="BA152" s="20">
        <v>45</v>
      </c>
      <c r="BB152" s="26">
        <v>45</v>
      </c>
      <c r="BC152" s="13">
        <v>80.391078098999998</v>
      </c>
      <c r="BD152" s="9">
        <v>15.380074073999999</v>
      </c>
      <c r="BE152" s="9">
        <v>-19.140143250000001</v>
      </c>
      <c r="BF152" s="9">
        <v>5.6695668000000003E-3</v>
      </c>
      <c r="BG152" s="9">
        <v>-24.757709250000001</v>
      </c>
      <c r="BH152" s="9">
        <v>-7.0297159599999999</v>
      </c>
      <c r="BI152" s="9">
        <v>1.7830325254999999</v>
      </c>
      <c r="BJ152" s="9">
        <v>0.38225000440000001</v>
      </c>
      <c r="BK152" s="9">
        <v>-8.5850326730000006</v>
      </c>
      <c r="BL152" s="9">
        <v>7.8308749993999998</v>
      </c>
      <c r="BM152" s="9">
        <v>-2.382166663</v>
      </c>
      <c r="BN152" s="9">
        <v>-13.023198620000001</v>
      </c>
      <c r="BO152" s="9">
        <v>2.7539896355</v>
      </c>
      <c r="BP152" s="9">
        <v>-0.80151034399999999</v>
      </c>
      <c r="BQ152" s="9">
        <v>9.3966563005000001</v>
      </c>
      <c r="BR152" s="13">
        <v>198.73514287</v>
      </c>
      <c r="BS152" s="9">
        <v>40.907833334999999</v>
      </c>
      <c r="BT152" s="9">
        <v>-41.15219441</v>
      </c>
      <c r="BU152" s="9">
        <v>0.27029172359999998</v>
      </c>
      <c r="BV152" s="9">
        <v>-53.593439250000003</v>
      </c>
      <c r="BW152" s="9">
        <v>-16.124496529999998</v>
      </c>
      <c r="BX152" s="9">
        <v>4.8200907634999997</v>
      </c>
      <c r="BY152" s="9">
        <v>2.9197708268999998</v>
      </c>
      <c r="BZ152" s="9">
        <v>-21.86734512</v>
      </c>
      <c r="CA152" s="9">
        <v>13.451437498000001</v>
      </c>
      <c r="CB152" s="9">
        <v>-4.9291041729999998</v>
      </c>
      <c r="CC152" s="9">
        <v>-29.747040269999999</v>
      </c>
      <c r="CD152" s="9">
        <v>5.9512184928999998</v>
      </c>
      <c r="CE152" s="9">
        <v>-2.7307815569999998</v>
      </c>
      <c r="CF152" s="9">
        <v>17.852551793</v>
      </c>
      <c r="CG152" s="13">
        <v>345.24311660000001</v>
      </c>
      <c r="CH152" s="9">
        <v>87.858425917000005</v>
      </c>
      <c r="CI152" s="9">
        <v>-66.271012670000005</v>
      </c>
      <c r="CJ152" s="9">
        <v>3.2715841731999999</v>
      </c>
      <c r="CK152" s="9">
        <v>-110.8328236</v>
      </c>
      <c r="CL152" s="9">
        <v>-23.32559582</v>
      </c>
      <c r="CM152" s="9">
        <v>11.597938923999999</v>
      </c>
      <c r="CN152" s="9">
        <v>12.210354175000001</v>
      </c>
      <c r="CO152" s="9">
        <v>-52.552436710000002</v>
      </c>
      <c r="CP152" s="9">
        <v>19.381437513000002</v>
      </c>
      <c r="CQ152" s="9">
        <v>-15.22756249</v>
      </c>
      <c r="CR152" s="9">
        <v>-55.808079890000002</v>
      </c>
      <c r="CS152" s="9">
        <v>8.0830904113000006</v>
      </c>
      <c r="CT152" s="9">
        <v>-9.3177429390000004</v>
      </c>
      <c r="CU152" s="9">
        <v>48.949757061</v>
      </c>
      <c r="CV152" s="13">
        <v>16.110514628000001</v>
      </c>
      <c r="CW152" s="9">
        <v>-6.6486886109999999</v>
      </c>
      <c r="CX152" s="9">
        <v>7.8178339350000003</v>
      </c>
      <c r="CY152" s="9">
        <v>0.55497896160000004</v>
      </c>
      <c r="CZ152" s="9">
        <v>9.9479565559999994</v>
      </c>
      <c r="DA152" s="9">
        <v>-1.5263301929999999</v>
      </c>
      <c r="DB152" s="9">
        <v>-0.38434217300000001</v>
      </c>
      <c r="DC152" s="9">
        <v>0.2859098336</v>
      </c>
      <c r="DD152" s="9">
        <v>-1.6520326160000001</v>
      </c>
      <c r="DE152" s="9">
        <v>2.6523377913999999</v>
      </c>
      <c r="DF152" s="9">
        <v>1.0362045836</v>
      </c>
      <c r="DG152" s="9">
        <v>6.4252147623999996</v>
      </c>
      <c r="DH152" s="9">
        <v>-0.36279011100000003</v>
      </c>
      <c r="DI152" s="9">
        <v>-1.2422624449999999</v>
      </c>
      <c r="DJ152" s="9">
        <v>1.7483865551</v>
      </c>
    </row>
    <row r="153" spans="17:114" x14ac:dyDescent="0.15">
      <c r="S153" s="9" t="s">
        <v>32</v>
      </c>
      <c r="T153" s="9" t="s">
        <v>92</v>
      </c>
      <c r="U153" s="9">
        <v>15</v>
      </c>
      <c r="V153" s="2">
        <v>60</v>
      </c>
      <c r="W153" s="9">
        <v>0.23569000000000001</v>
      </c>
      <c r="X153" s="9">
        <v>0.50192999999999999</v>
      </c>
      <c r="Y153" s="9">
        <f t="shared" si="61"/>
        <v>1.8401304564686636</v>
      </c>
      <c r="Z153" s="9">
        <f t="shared" si="62"/>
        <v>28</v>
      </c>
      <c r="AA153" s="8">
        <f t="shared" si="63"/>
        <v>60</v>
      </c>
      <c r="AB153" s="8" t="b">
        <f t="shared" si="60"/>
        <v>0</v>
      </c>
      <c r="AC153" s="25" t="str">
        <f t="shared" si="51"/>
        <v>NO</v>
      </c>
      <c r="AD153" s="21" t="str">
        <f t="shared" si="64"/>
        <v>YES</v>
      </c>
      <c r="AE153" s="8" t="str">
        <f t="shared" si="65"/>
        <v>FINE</v>
      </c>
      <c r="AF153" s="8">
        <f t="shared" si="66"/>
        <v>2</v>
      </c>
      <c r="AG153" s="8">
        <f t="shared" si="67"/>
        <v>2</v>
      </c>
      <c r="AH153" s="8">
        <f t="shared" si="68"/>
        <v>2</v>
      </c>
      <c r="AI153" s="25">
        <f t="shared" si="52"/>
        <v>92</v>
      </c>
      <c r="AJ153" s="25">
        <f t="shared" si="53"/>
        <v>227</v>
      </c>
      <c r="AK153" s="25">
        <f t="shared" si="54"/>
        <v>375</v>
      </c>
      <c r="AL153" s="25">
        <f t="shared" si="55"/>
        <v>11</v>
      </c>
      <c r="AM153" s="21">
        <f t="shared" si="69"/>
        <v>92</v>
      </c>
      <c r="AN153" s="21">
        <f t="shared" si="70"/>
        <v>227</v>
      </c>
      <c r="AO153" s="21">
        <f t="shared" si="71"/>
        <v>375</v>
      </c>
      <c r="AP153" s="21">
        <f t="shared" si="72"/>
        <v>11</v>
      </c>
      <c r="AQ153" s="24">
        <f t="shared" si="56"/>
        <v>-7.1428571428571425E-2</v>
      </c>
      <c r="AR153" s="24">
        <f t="shared" si="57"/>
        <v>-1</v>
      </c>
      <c r="AS153" s="24">
        <f t="shared" si="58"/>
        <v>0</v>
      </c>
      <c r="AT153" s="24">
        <f t="shared" si="59"/>
        <v>0.33333333333333331</v>
      </c>
      <c r="AU153" s="20">
        <v>16</v>
      </c>
      <c r="AV153" s="20">
        <v>14</v>
      </c>
      <c r="AW153" s="20">
        <v>150</v>
      </c>
      <c r="AX153" s="20">
        <v>30</v>
      </c>
      <c r="AY153" s="20">
        <v>60</v>
      </c>
      <c r="AZ153" s="20">
        <v>30</v>
      </c>
      <c r="BA153" s="20">
        <v>45</v>
      </c>
      <c r="BB153" s="26">
        <v>45</v>
      </c>
      <c r="BC153" s="13">
        <v>80.391078098999998</v>
      </c>
      <c r="BD153" s="9">
        <v>15.380074073999999</v>
      </c>
      <c r="BE153" s="9">
        <v>-19.140143250000001</v>
      </c>
      <c r="BF153" s="9">
        <v>5.6695668000000003E-3</v>
      </c>
      <c r="BG153" s="9">
        <v>-24.757709250000001</v>
      </c>
      <c r="BH153" s="9">
        <v>-7.0297159599999999</v>
      </c>
      <c r="BI153" s="9">
        <v>1.7830325254999999</v>
      </c>
      <c r="BJ153" s="9">
        <v>0.38225000440000001</v>
      </c>
      <c r="BK153" s="9">
        <v>-8.5850326730000006</v>
      </c>
      <c r="BL153" s="9">
        <v>7.8308749993999998</v>
      </c>
      <c r="BM153" s="9">
        <v>-2.382166663</v>
      </c>
      <c r="BN153" s="9">
        <v>-13.023198620000001</v>
      </c>
      <c r="BO153" s="9">
        <v>2.7539896355</v>
      </c>
      <c r="BP153" s="9">
        <v>-0.80151034399999999</v>
      </c>
      <c r="BQ153" s="9">
        <v>9.3966563005000001</v>
      </c>
      <c r="BR153" s="13">
        <v>198.73514287</v>
      </c>
      <c r="BS153" s="9">
        <v>40.907833334999999</v>
      </c>
      <c r="BT153" s="9">
        <v>-41.15219441</v>
      </c>
      <c r="BU153" s="9">
        <v>0.27029172359999998</v>
      </c>
      <c r="BV153" s="9">
        <v>-53.593439250000003</v>
      </c>
      <c r="BW153" s="9">
        <v>-16.124496529999998</v>
      </c>
      <c r="BX153" s="9">
        <v>4.8200907634999997</v>
      </c>
      <c r="BY153" s="9">
        <v>2.9197708268999998</v>
      </c>
      <c r="BZ153" s="9">
        <v>-21.86734512</v>
      </c>
      <c r="CA153" s="9">
        <v>13.451437498000001</v>
      </c>
      <c r="CB153" s="9">
        <v>-4.9291041729999998</v>
      </c>
      <c r="CC153" s="9">
        <v>-29.747040269999999</v>
      </c>
      <c r="CD153" s="9">
        <v>5.9512184928999998</v>
      </c>
      <c r="CE153" s="9">
        <v>-2.7307815569999998</v>
      </c>
      <c r="CF153" s="9">
        <v>17.852551793</v>
      </c>
      <c r="CG153" s="13">
        <v>345.24311660000001</v>
      </c>
      <c r="CH153" s="9">
        <v>87.858425917000005</v>
      </c>
      <c r="CI153" s="9">
        <v>-66.271012670000005</v>
      </c>
      <c r="CJ153" s="9">
        <v>3.2715841731999999</v>
      </c>
      <c r="CK153" s="9">
        <v>-110.8328236</v>
      </c>
      <c r="CL153" s="9">
        <v>-23.32559582</v>
      </c>
      <c r="CM153" s="9">
        <v>11.597938923999999</v>
      </c>
      <c r="CN153" s="9">
        <v>12.210354175000001</v>
      </c>
      <c r="CO153" s="9">
        <v>-52.552436710000002</v>
      </c>
      <c r="CP153" s="9">
        <v>19.381437513000002</v>
      </c>
      <c r="CQ153" s="9">
        <v>-15.22756249</v>
      </c>
      <c r="CR153" s="9">
        <v>-55.808079890000002</v>
      </c>
      <c r="CS153" s="9">
        <v>8.0830904113000006</v>
      </c>
      <c r="CT153" s="9">
        <v>-9.3177429390000004</v>
      </c>
      <c r="CU153" s="9">
        <v>48.949757061</v>
      </c>
      <c r="CV153" s="13">
        <v>16.110514628000001</v>
      </c>
      <c r="CW153" s="9">
        <v>-6.6486886109999999</v>
      </c>
      <c r="CX153" s="9">
        <v>7.8178339350000003</v>
      </c>
      <c r="CY153" s="9">
        <v>0.55497896160000004</v>
      </c>
      <c r="CZ153" s="9">
        <v>9.9479565559999994</v>
      </c>
      <c r="DA153" s="9">
        <v>-1.5263301929999999</v>
      </c>
      <c r="DB153" s="9">
        <v>-0.38434217300000001</v>
      </c>
      <c r="DC153" s="9">
        <v>0.2859098336</v>
      </c>
      <c r="DD153" s="9">
        <v>-1.6520326160000001</v>
      </c>
      <c r="DE153" s="9">
        <v>2.6523377913999999</v>
      </c>
      <c r="DF153" s="9">
        <v>1.0362045836</v>
      </c>
      <c r="DG153" s="9">
        <v>6.4252147623999996</v>
      </c>
      <c r="DH153" s="9">
        <v>-0.36279011100000003</v>
      </c>
      <c r="DI153" s="9">
        <v>-1.2422624449999999</v>
      </c>
      <c r="DJ153" s="9">
        <v>1.7483865551</v>
      </c>
    </row>
    <row r="154" spans="17:114" x14ac:dyDescent="0.15">
      <c r="S154" s="9" t="s">
        <v>32</v>
      </c>
      <c r="T154" s="9" t="s">
        <v>92</v>
      </c>
      <c r="U154" s="9">
        <v>15</v>
      </c>
      <c r="V154" s="2">
        <v>75</v>
      </c>
      <c r="W154" s="9">
        <v>0.23569000000000001</v>
      </c>
      <c r="X154" s="9">
        <v>0.50192999999999999</v>
      </c>
      <c r="Y154" s="9">
        <f t="shared" si="61"/>
        <v>1.8401304564686636</v>
      </c>
      <c r="Z154" s="9">
        <f t="shared" si="62"/>
        <v>28</v>
      </c>
      <c r="AA154" s="8">
        <f t="shared" si="63"/>
        <v>60</v>
      </c>
      <c r="AB154" s="8" t="b">
        <f t="shared" si="60"/>
        <v>0</v>
      </c>
      <c r="AC154" s="25" t="str">
        <f t="shared" si="51"/>
        <v>NO</v>
      </c>
      <c r="AD154" s="21" t="str">
        <f t="shared" si="64"/>
        <v>YES</v>
      </c>
      <c r="AE154" s="8" t="str">
        <f t="shared" si="65"/>
        <v>FINE</v>
      </c>
      <c r="AF154" s="8">
        <f t="shared" si="66"/>
        <v>2</v>
      </c>
      <c r="AG154" s="8">
        <f t="shared" si="67"/>
        <v>2</v>
      </c>
      <c r="AH154" s="8">
        <f t="shared" si="68"/>
        <v>2</v>
      </c>
      <c r="AI154" s="25">
        <f t="shared" si="52"/>
        <v>84</v>
      </c>
      <c r="AJ154" s="25">
        <f t="shared" si="53"/>
        <v>215</v>
      </c>
      <c r="AK154" s="25">
        <f t="shared" si="54"/>
        <v>349</v>
      </c>
      <c r="AL154" s="25">
        <f t="shared" si="55"/>
        <v>14.1</v>
      </c>
      <c r="AM154" s="21">
        <f t="shared" si="69"/>
        <v>84</v>
      </c>
      <c r="AN154" s="21">
        <f t="shared" si="70"/>
        <v>215</v>
      </c>
      <c r="AO154" s="21">
        <f t="shared" si="71"/>
        <v>349</v>
      </c>
      <c r="AP154" s="21">
        <f t="shared" si="72"/>
        <v>14.1</v>
      </c>
      <c r="AQ154" s="24">
        <f t="shared" si="56"/>
        <v>-7.1428571428571425E-2</v>
      </c>
      <c r="AR154" s="24">
        <f t="shared" si="57"/>
        <v>-1</v>
      </c>
      <c r="AS154" s="24">
        <f t="shared" si="58"/>
        <v>0</v>
      </c>
      <c r="AT154" s="24">
        <f t="shared" si="59"/>
        <v>0.66666666666666663</v>
      </c>
      <c r="AU154" s="20">
        <v>16</v>
      </c>
      <c r="AV154" s="20">
        <v>14</v>
      </c>
      <c r="AW154" s="20">
        <v>150</v>
      </c>
      <c r="AX154" s="20">
        <v>30</v>
      </c>
      <c r="AY154" s="20">
        <v>60</v>
      </c>
      <c r="AZ154" s="20">
        <v>30</v>
      </c>
      <c r="BA154" s="20">
        <v>45</v>
      </c>
      <c r="BB154" s="26">
        <v>45</v>
      </c>
      <c r="BC154" s="13">
        <v>80.391078098999998</v>
      </c>
      <c r="BD154" s="9">
        <v>15.380074073999999</v>
      </c>
      <c r="BE154" s="9">
        <v>-19.140143250000001</v>
      </c>
      <c r="BF154" s="9">
        <v>5.6695668000000003E-3</v>
      </c>
      <c r="BG154" s="9">
        <v>-24.757709250000001</v>
      </c>
      <c r="BH154" s="9">
        <v>-7.0297159599999999</v>
      </c>
      <c r="BI154" s="9">
        <v>1.7830325254999999</v>
      </c>
      <c r="BJ154" s="9">
        <v>0.38225000440000001</v>
      </c>
      <c r="BK154" s="9">
        <v>-8.5850326730000006</v>
      </c>
      <c r="BL154" s="9">
        <v>7.8308749993999998</v>
      </c>
      <c r="BM154" s="9">
        <v>-2.382166663</v>
      </c>
      <c r="BN154" s="9">
        <v>-13.023198620000001</v>
      </c>
      <c r="BO154" s="9">
        <v>2.7539896355</v>
      </c>
      <c r="BP154" s="9">
        <v>-0.80151034399999999</v>
      </c>
      <c r="BQ154" s="9">
        <v>9.3966563005000001</v>
      </c>
      <c r="BR154" s="13">
        <v>198.73514287</v>
      </c>
      <c r="BS154" s="9">
        <v>40.907833334999999</v>
      </c>
      <c r="BT154" s="9">
        <v>-41.15219441</v>
      </c>
      <c r="BU154" s="9">
        <v>0.27029172359999998</v>
      </c>
      <c r="BV154" s="9">
        <v>-53.593439250000003</v>
      </c>
      <c r="BW154" s="9">
        <v>-16.124496529999998</v>
      </c>
      <c r="BX154" s="9">
        <v>4.8200907634999997</v>
      </c>
      <c r="BY154" s="9">
        <v>2.9197708268999998</v>
      </c>
      <c r="BZ154" s="9">
        <v>-21.86734512</v>
      </c>
      <c r="CA154" s="9">
        <v>13.451437498000001</v>
      </c>
      <c r="CB154" s="9">
        <v>-4.9291041729999998</v>
      </c>
      <c r="CC154" s="9">
        <v>-29.747040269999999</v>
      </c>
      <c r="CD154" s="9">
        <v>5.9512184928999998</v>
      </c>
      <c r="CE154" s="9">
        <v>-2.7307815569999998</v>
      </c>
      <c r="CF154" s="9">
        <v>17.852551793</v>
      </c>
      <c r="CG154" s="13">
        <v>345.24311660000001</v>
      </c>
      <c r="CH154" s="9">
        <v>87.858425917000005</v>
      </c>
      <c r="CI154" s="9">
        <v>-66.271012670000005</v>
      </c>
      <c r="CJ154" s="9">
        <v>3.2715841731999999</v>
      </c>
      <c r="CK154" s="9">
        <v>-110.8328236</v>
      </c>
      <c r="CL154" s="9">
        <v>-23.32559582</v>
      </c>
      <c r="CM154" s="9">
        <v>11.597938923999999</v>
      </c>
      <c r="CN154" s="9">
        <v>12.210354175000001</v>
      </c>
      <c r="CO154" s="9">
        <v>-52.552436710000002</v>
      </c>
      <c r="CP154" s="9">
        <v>19.381437513000002</v>
      </c>
      <c r="CQ154" s="9">
        <v>-15.22756249</v>
      </c>
      <c r="CR154" s="9">
        <v>-55.808079890000002</v>
      </c>
      <c r="CS154" s="9">
        <v>8.0830904113000006</v>
      </c>
      <c r="CT154" s="9">
        <v>-9.3177429390000004</v>
      </c>
      <c r="CU154" s="9">
        <v>48.949757061</v>
      </c>
      <c r="CV154" s="13">
        <v>16.110514628000001</v>
      </c>
      <c r="CW154" s="9">
        <v>-6.6486886109999999</v>
      </c>
      <c r="CX154" s="9">
        <v>7.8178339350000003</v>
      </c>
      <c r="CY154" s="9">
        <v>0.55497896160000004</v>
      </c>
      <c r="CZ154" s="9">
        <v>9.9479565559999994</v>
      </c>
      <c r="DA154" s="9">
        <v>-1.5263301929999999</v>
      </c>
      <c r="DB154" s="9">
        <v>-0.38434217300000001</v>
      </c>
      <c r="DC154" s="9">
        <v>0.2859098336</v>
      </c>
      <c r="DD154" s="9">
        <v>-1.6520326160000001</v>
      </c>
      <c r="DE154" s="9">
        <v>2.6523377913999999</v>
      </c>
      <c r="DF154" s="9">
        <v>1.0362045836</v>
      </c>
      <c r="DG154" s="9">
        <v>6.4252147623999996</v>
      </c>
      <c r="DH154" s="9">
        <v>-0.36279011100000003</v>
      </c>
      <c r="DI154" s="9">
        <v>-1.2422624449999999</v>
      </c>
      <c r="DJ154" s="9">
        <v>1.7483865551</v>
      </c>
    </row>
    <row r="155" spans="17:114" x14ac:dyDescent="0.15">
      <c r="S155" s="9" t="s">
        <v>32</v>
      </c>
      <c r="T155" s="9" t="s">
        <v>92</v>
      </c>
      <c r="U155" s="9">
        <v>15</v>
      </c>
      <c r="V155" s="2">
        <v>90</v>
      </c>
      <c r="W155" s="9">
        <v>0.23569000000000001</v>
      </c>
      <c r="X155" s="9">
        <v>0.50192999999999999</v>
      </c>
      <c r="Y155" s="9">
        <f t="shared" si="61"/>
        <v>1.8401304564686636</v>
      </c>
      <c r="Z155" s="9">
        <f t="shared" si="62"/>
        <v>28</v>
      </c>
      <c r="AA155" s="8">
        <f t="shared" si="63"/>
        <v>60</v>
      </c>
      <c r="AB155" s="8" t="b">
        <f t="shared" si="60"/>
        <v>0</v>
      </c>
      <c r="AC155" s="25" t="str">
        <f t="shared" si="51"/>
        <v>NO</v>
      </c>
      <c r="AD155" s="21" t="str">
        <f t="shared" si="64"/>
        <v>YES</v>
      </c>
      <c r="AE155" s="8" t="str">
        <f t="shared" si="65"/>
        <v>FINE</v>
      </c>
      <c r="AF155" s="8">
        <f t="shared" si="66"/>
        <v>2</v>
      </c>
      <c r="AG155" s="8">
        <f t="shared" si="67"/>
        <v>2</v>
      </c>
      <c r="AH155" s="8">
        <f t="shared" si="68"/>
        <v>2</v>
      </c>
      <c r="AI155" s="25">
        <f t="shared" si="52"/>
        <v>79</v>
      </c>
      <c r="AJ155" s="25">
        <f t="shared" si="53"/>
        <v>208</v>
      </c>
      <c r="AK155" s="25">
        <f t="shared" si="54"/>
        <v>334</v>
      </c>
      <c r="AL155" s="25">
        <f t="shared" si="55"/>
        <v>17.5</v>
      </c>
      <c r="AM155" s="21">
        <f t="shared" si="69"/>
        <v>79</v>
      </c>
      <c r="AN155" s="21">
        <f t="shared" si="70"/>
        <v>208</v>
      </c>
      <c r="AO155" s="21">
        <f t="shared" si="71"/>
        <v>334</v>
      </c>
      <c r="AP155" s="21">
        <f t="shared" si="72"/>
        <v>17.5</v>
      </c>
      <c r="AQ155" s="24">
        <f t="shared" si="56"/>
        <v>-7.1428571428571425E-2</v>
      </c>
      <c r="AR155" s="24">
        <f t="shared" si="57"/>
        <v>-1</v>
      </c>
      <c r="AS155" s="24">
        <f t="shared" si="58"/>
        <v>0</v>
      </c>
      <c r="AT155" s="24">
        <f t="shared" si="59"/>
        <v>1</v>
      </c>
      <c r="AU155" s="20">
        <v>16</v>
      </c>
      <c r="AV155" s="20">
        <v>14</v>
      </c>
      <c r="AW155" s="20">
        <v>150</v>
      </c>
      <c r="AX155" s="20">
        <v>30</v>
      </c>
      <c r="AY155" s="20">
        <v>60</v>
      </c>
      <c r="AZ155" s="20">
        <v>30</v>
      </c>
      <c r="BA155" s="20">
        <v>45</v>
      </c>
      <c r="BB155" s="26">
        <v>45</v>
      </c>
      <c r="BC155" s="13">
        <v>80.391078098999998</v>
      </c>
      <c r="BD155" s="9">
        <v>15.380074073999999</v>
      </c>
      <c r="BE155" s="9">
        <v>-19.140143250000001</v>
      </c>
      <c r="BF155" s="9">
        <v>5.6695668000000003E-3</v>
      </c>
      <c r="BG155" s="9">
        <v>-24.757709250000001</v>
      </c>
      <c r="BH155" s="9">
        <v>-7.0297159599999999</v>
      </c>
      <c r="BI155" s="9">
        <v>1.7830325254999999</v>
      </c>
      <c r="BJ155" s="9">
        <v>0.38225000440000001</v>
      </c>
      <c r="BK155" s="9">
        <v>-8.5850326730000006</v>
      </c>
      <c r="BL155" s="9">
        <v>7.8308749993999998</v>
      </c>
      <c r="BM155" s="9">
        <v>-2.382166663</v>
      </c>
      <c r="BN155" s="9">
        <v>-13.023198620000001</v>
      </c>
      <c r="BO155" s="9">
        <v>2.7539896355</v>
      </c>
      <c r="BP155" s="9">
        <v>-0.80151034399999999</v>
      </c>
      <c r="BQ155" s="9">
        <v>9.3966563005000001</v>
      </c>
      <c r="BR155" s="13">
        <v>198.73514287</v>
      </c>
      <c r="BS155" s="9">
        <v>40.907833334999999</v>
      </c>
      <c r="BT155" s="9">
        <v>-41.15219441</v>
      </c>
      <c r="BU155" s="9">
        <v>0.27029172359999998</v>
      </c>
      <c r="BV155" s="9">
        <v>-53.593439250000003</v>
      </c>
      <c r="BW155" s="9">
        <v>-16.124496529999998</v>
      </c>
      <c r="BX155" s="9">
        <v>4.8200907634999997</v>
      </c>
      <c r="BY155" s="9">
        <v>2.9197708268999998</v>
      </c>
      <c r="BZ155" s="9">
        <v>-21.86734512</v>
      </c>
      <c r="CA155" s="9">
        <v>13.451437498000001</v>
      </c>
      <c r="CB155" s="9">
        <v>-4.9291041729999998</v>
      </c>
      <c r="CC155" s="9">
        <v>-29.747040269999999</v>
      </c>
      <c r="CD155" s="9">
        <v>5.9512184928999998</v>
      </c>
      <c r="CE155" s="9">
        <v>-2.7307815569999998</v>
      </c>
      <c r="CF155" s="9">
        <v>17.852551793</v>
      </c>
      <c r="CG155" s="13">
        <v>345.24311660000001</v>
      </c>
      <c r="CH155" s="9">
        <v>87.858425917000005</v>
      </c>
      <c r="CI155" s="9">
        <v>-66.271012670000005</v>
      </c>
      <c r="CJ155" s="9">
        <v>3.2715841731999999</v>
      </c>
      <c r="CK155" s="9">
        <v>-110.8328236</v>
      </c>
      <c r="CL155" s="9">
        <v>-23.32559582</v>
      </c>
      <c r="CM155" s="9">
        <v>11.597938923999999</v>
      </c>
      <c r="CN155" s="9">
        <v>12.210354175000001</v>
      </c>
      <c r="CO155" s="9">
        <v>-52.552436710000002</v>
      </c>
      <c r="CP155" s="9">
        <v>19.381437513000002</v>
      </c>
      <c r="CQ155" s="9">
        <v>-15.22756249</v>
      </c>
      <c r="CR155" s="9">
        <v>-55.808079890000002</v>
      </c>
      <c r="CS155" s="9">
        <v>8.0830904113000006</v>
      </c>
      <c r="CT155" s="9">
        <v>-9.3177429390000004</v>
      </c>
      <c r="CU155" s="9">
        <v>48.949757061</v>
      </c>
      <c r="CV155" s="13">
        <v>16.110514628000001</v>
      </c>
      <c r="CW155" s="9">
        <v>-6.6486886109999999</v>
      </c>
      <c r="CX155" s="9">
        <v>7.8178339350000003</v>
      </c>
      <c r="CY155" s="9">
        <v>0.55497896160000004</v>
      </c>
      <c r="CZ155" s="9">
        <v>9.9479565559999994</v>
      </c>
      <c r="DA155" s="9">
        <v>-1.5263301929999999</v>
      </c>
      <c r="DB155" s="9">
        <v>-0.38434217300000001</v>
      </c>
      <c r="DC155" s="9">
        <v>0.2859098336</v>
      </c>
      <c r="DD155" s="9">
        <v>-1.6520326160000001</v>
      </c>
      <c r="DE155" s="9">
        <v>2.6523377913999999</v>
      </c>
      <c r="DF155" s="9">
        <v>1.0362045836</v>
      </c>
      <c r="DG155" s="9">
        <v>6.4252147623999996</v>
      </c>
      <c r="DH155" s="9">
        <v>-0.36279011100000003</v>
      </c>
      <c r="DI155" s="9">
        <v>-1.2422624449999999</v>
      </c>
      <c r="DJ155" s="9">
        <v>1.7483865551</v>
      </c>
    </row>
    <row r="156" spans="17:114" x14ac:dyDescent="0.15">
      <c r="S156" s="9" t="s">
        <v>32</v>
      </c>
      <c r="T156" s="9" t="s">
        <v>92</v>
      </c>
      <c r="U156" s="9">
        <v>20</v>
      </c>
      <c r="V156" s="2">
        <v>0</v>
      </c>
      <c r="W156" s="9">
        <v>0.31352999999999998</v>
      </c>
      <c r="X156" s="9">
        <v>0.50233000000000005</v>
      </c>
      <c r="Y156" s="9">
        <f t="shared" si="61"/>
        <v>2.4518721466363775</v>
      </c>
      <c r="Z156" s="9">
        <f t="shared" si="62"/>
        <v>21</v>
      </c>
      <c r="AA156" s="8">
        <f t="shared" si="63"/>
        <v>60</v>
      </c>
      <c r="AB156" s="8" t="b">
        <f t="shared" si="60"/>
        <v>0</v>
      </c>
      <c r="AC156" s="25" t="str">
        <f t="shared" si="51"/>
        <v>NO</v>
      </c>
      <c r="AD156" s="21" t="str">
        <f t="shared" si="64"/>
        <v>YES</v>
      </c>
      <c r="AE156" s="8" t="str">
        <f t="shared" si="65"/>
        <v>MEDIUM</v>
      </c>
      <c r="AF156" s="8">
        <f t="shared" si="66"/>
        <v>3</v>
      </c>
      <c r="AG156" s="8">
        <f t="shared" si="67"/>
        <v>3</v>
      </c>
      <c r="AH156" s="8">
        <f t="shared" si="68"/>
        <v>3</v>
      </c>
      <c r="AI156" s="25">
        <f t="shared" si="52"/>
        <v>153</v>
      </c>
      <c r="AJ156" s="25">
        <f t="shared" si="53"/>
        <v>338</v>
      </c>
      <c r="AK156" s="25">
        <f t="shared" si="54"/>
        <v>641</v>
      </c>
      <c r="AL156" s="25">
        <f t="shared" si="55"/>
        <v>2</v>
      </c>
      <c r="AM156" s="21">
        <f t="shared" si="69"/>
        <v>153</v>
      </c>
      <c r="AN156" s="21">
        <f t="shared" si="70"/>
        <v>338</v>
      </c>
      <c r="AO156" s="21">
        <f t="shared" si="71"/>
        <v>641</v>
      </c>
      <c r="AP156" s="21">
        <f t="shared" si="72"/>
        <v>2</v>
      </c>
      <c r="AQ156" s="24">
        <f t="shared" si="56"/>
        <v>0.2857142857142857</v>
      </c>
      <c r="AR156" s="24">
        <f t="shared" si="57"/>
        <v>-1</v>
      </c>
      <c r="AS156" s="24">
        <f t="shared" si="58"/>
        <v>0</v>
      </c>
      <c r="AT156" s="24">
        <f t="shared" si="59"/>
        <v>-1</v>
      </c>
      <c r="AU156" s="20">
        <v>16</v>
      </c>
      <c r="AV156" s="20">
        <v>14</v>
      </c>
      <c r="AW156" s="20">
        <v>150</v>
      </c>
      <c r="AX156" s="20">
        <v>30</v>
      </c>
      <c r="AY156" s="20">
        <v>60</v>
      </c>
      <c r="AZ156" s="20">
        <v>30</v>
      </c>
      <c r="BA156" s="20">
        <v>45</v>
      </c>
      <c r="BB156" s="26">
        <v>45</v>
      </c>
      <c r="BC156" s="13">
        <v>80.391078098999998</v>
      </c>
      <c r="BD156" s="9">
        <v>15.380074073999999</v>
      </c>
      <c r="BE156" s="9">
        <v>-19.140143250000001</v>
      </c>
      <c r="BF156" s="9">
        <v>5.6695668000000003E-3</v>
      </c>
      <c r="BG156" s="9">
        <v>-24.757709250000001</v>
      </c>
      <c r="BH156" s="9">
        <v>-7.0297159599999999</v>
      </c>
      <c r="BI156" s="9">
        <v>1.7830325254999999</v>
      </c>
      <c r="BJ156" s="9">
        <v>0.38225000440000001</v>
      </c>
      <c r="BK156" s="9">
        <v>-8.5850326730000006</v>
      </c>
      <c r="BL156" s="9">
        <v>7.8308749993999998</v>
      </c>
      <c r="BM156" s="9">
        <v>-2.382166663</v>
      </c>
      <c r="BN156" s="9">
        <v>-13.023198620000001</v>
      </c>
      <c r="BO156" s="9">
        <v>2.7539896355</v>
      </c>
      <c r="BP156" s="9">
        <v>-0.80151034399999999</v>
      </c>
      <c r="BQ156" s="9">
        <v>9.3966563005000001</v>
      </c>
      <c r="BR156" s="13">
        <v>198.73514287</v>
      </c>
      <c r="BS156" s="9">
        <v>40.907833334999999</v>
      </c>
      <c r="BT156" s="9">
        <v>-41.15219441</v>
      </c>
      <c r="BU156" s="9">
        <v>0.27029172359999998</v>
      </c>
      <c r="BV156" s="9">
        <v>-53.593439250000003</v>
      </c>
      <c r="BW156" s="9">
        <v>-16.124496529999998</v>
      </c>
      <c r="BX156" s="9">
        <v>4.8200907634999997</v>
      </c>
      <c r="BY156" s="9">
        <v>2.9197708268999998</v>
      </c>
      <c r="BZ156" s="9">
        <v>-21.86734512</v>
      </c>
      <c r="CA156" s="9">
        <v>13.451437498000001</v>
      </c>
      <c r="CB156" s="9">
        <v>-4.9291041729999998</v>
      </c>
      <c r="CC156" s="9">
        <v>-29.747040269999999</v>
      </c>
      <c r="CD156" s="9">
        <v>5.9512184928999998</v>
      </c>
      <c r="CE156" s="9">
        <v>-2.7307815569999998</v>
      </c>
      <c r="CF156" s="9">
        <v>17.852551793</v>
      </c>
      <c r="CG156" s="13">
        <v>345.24311660000001</v>
      </c>
      <c r="CH156" s="9">
        <v>87.858425917000005</v>
      </c>
      <c r="CI156" s="9">
        <v>-66.271012670000005</v>
      </c>
      <c r="CJ156" s="9">
        <v>3.2715841731999999</v>
      </c>
      <c r="CK156" s="9">
        <v>-110.8328236</v>
      </c>
      <c r="CL156" s="9">
        <v>-23.32559582</v>
      </c>
      <c r="CM156" s="9">
        <v>11.597938923999999</v>
      </c>
      <c r="CN156" s="9">
        <v>12.210354175000001</v>
      </c>
      <c r="CO156" s="9">
        <v>-52.552436710000002</v>
      </c>
      <c r="CP156" s="9">
        <v>19.381437513000002</v>
      </c>
      <c r="CQ156" s="9">
        <v>-15.22756249</v>
      </c>
      <c r="CR156" s="9">
        <v>-55.808079890000002</v>
      </c>
      <c r="CS156" s="9">
        <v>8.0830904113000006</v>
      </c>
      <c r="CT156" s="9">
        <v>-9.3177429390000004</v>
      </c>
      <c r="CU156" s="9">
        <v>48.949757061</v>
      </c>
      <c r="CV156" s="13">
        <v>16.110514628000001</v>
      </c>
      <c r="CW156" s="9">
        <v>-6.6486886109999999</v>
      </c>
      <c r="CX156" s="9">
        <v>7.8178339350000003</v>
      </c>
      <c r="CY156" s="9">
        <v>0.55497896160000004</v>
      </c>
      <c r="CZ156" s="9">
        <v>9.9479565559999994</v>
      </c>
      <c r="DA156" s="9">
        <v>-1.5263301929999999</v>
      </c>
      <c r="DB156" s="9">
        <v>-0.38434217300000001</v>
      </c>
      <c r="DC156" s="9">
        <v>0.2859098336</v>
      </c>
      <c r="DD156" s="9">
        <v>-1.6520326160000001</v>
      </c>
      <c r="DE156" s="9">
        <v>2.6523377913999999</v>
      </c>
      <c r="DF156" s="9">
        <v>1.0362045836</v>
      </c>
      <c r="DG156" s="9">
        <v>6.4252147623999996</v>
      </c>
      <c r="DH156" s="9">
        <v>-0.36279011100000003</v>
      </c>
      <c r="DI156" s="9">
        <v>-1.2422624449999999</v>
      </c>
      <c r="DJ156" s="9">
        <v>1.7483865551</v>
      </c>
    </row>
    <row r="157" spans="17:114" x14ac:dyDescent="0.15">
      <c r="S157" s="9" t="s">
        <v>32</v>
      </c>
      <c r="T157" s="9" t="s">
        <v>92</v>
      </c>
      <c r="U157" s="9">
        <v>20</v>
      </c>
      <c r="V157" s="2">
        <v>15</v>
      </c>
      <c r="W157" s="9">
        <v>0.31352999999999998</v>
      </c>
      <c r="X157" s="9">
        <v>0.50233000000000005</v>
      </c>
      <c r="Y157" s="9">
        <f t="shared" si="61"/>
        <v>2.4518721466363775</v>
      </c>
      <c r="Z157" s="9">
        <f t="shared" si="62"/>
        <v>21</v>
      </c>
      <c r="AA157" s="8">
        <f t="shared" si="63"/>
        <v>60</v>
      </c>
      <c r="AB157" s="8" t="b">
        <f t="shared" si="60"/>
        <v>0</v>
      </c>
      <c r="AC157" s="25" t="str">
        <f t="shared" si="51"/>
        <v>NO</v>
      </c>
      <c r="AD157" s="21" t="str">
        <f t="shared" si="64"/>
        <v>YES</v>
      </c>
      <c r="AE157" s="8" t="str">
        <f t="shared" si="65"/>
        <v>MEDIUM</v>
      </c>
      <c r="AF157" s="8">
        <f t="shared" si="66"/>
        <v>3</v>
      </c>
      <c r="AG157" s="8">
        <f t="shared" si="67"/>
        <v>3</v>
      </c>
      <c r="AH157" s="8">
        <f t="shared" si="68"/>
        <v>3</v>
      </c>
      <c r="AI157" s="25">
        <f t="shared" si="52"/>
        <v>136</v>
      </c>
      <c r="AJ157" s="25">
        <f t="shared" si="53"/>
        <v>308</v>
      </c>
      <c r="AK157" s="25">
        <f t="shared" si="54"/>
        <v>566</v>
      </c>
      <c r="AL157" s="25">
        <f t="shared" si="55"/>
        <v>3.3000000000000003</v>
      </c>
      <c r="AM157" s="21">
        <f t="shared" si="69"/>
        <v>136</v>
      </c>
      <c r="AN157" s="21">
        <f t="shared" si="70"/>
        <v>308</v>
      </c>
      <c r="AO157" s="21">
        <f t="shared" si="71"/>
        <v>566</v>
      </c>
      <c r="AP157" s="21">
        <f t="shared" si="72"/>
        <v>3.3000000000000003</v>
      </c>
      <c r="AQ157" s="24">
        <f t="shared" si="56"/>
        <v>0.2857142857142857</v>
      </c>
      <c r="AR157" s="24">
        <f t="shared" si="57"/>
        <v>-1</v>
      </c>
      <c r="AS157" s="24">
        <f t="shared" si="58"/>
        <v>0</v>
      </c>
      <c r="AT157" s="24">
        <f t="shared" si="59"/>
        <v>-0.66666666666666663</v>
      </c>
      <c r="AU157" s="20">
        <v>16</v>
      </c>
      <c r="AV157" s="20">
        <v>14</v>
      </c>
      <c r="AW157" s="20">
        <v>150</v>
      </c>
      <c r="AX157" s="20">
        <v>30</v>
      </c>
      <c r="AY157" s="20">
        <v>60</v>
      </c>
      <c r="AZ157" s="20">
        <v>30</v>
      </c>
      <c r="BA157" s="20">
        <v>45</v>
      </c>
      <c r="BB157" s="26">
        <v>45</v>
      </c>
      <c r="BC157" s="13">
        <v>80.391078098999998</v>
      </c>
      <c r="BD157" s="9">
        <v>15.380074073999999</v>
      </c>
      <c r="BE157" s="9">
        <v>-19.140143250000001</v>
      </c>
      <c r="BF157" s="9">
        <v>5.6695668000000003E-3</v>
      </c>
      <c r="BG157" s="9">
        <v>-24.757709250000001</v>
      </c>
      <c r="BH157" s="9">
        <v>-7.0297159599999999</v>
      </c>
      <c r="BI157" s="9">
        <v>1.7830325254999999</v>
      </c>
      <c r="BJ157" s="9">
        <v>0.38225000440000001</v>
      </c>
      <c r="BK157" s="9">
        <v>-8.5850326730000006</v>
      </c>
      <c r="BL157" s="9">
        <v>7.8308749993999998</v>
      </c>
      <c r="BM157" s="9">
        <v>-2.382166663</v>
      </c>
      <c r="BN157" s="9">
        <v>-13.023198620000001</v>
      </c>
      <c r="BO157" s="9">
        <v>2.7539896355</v>
      </c>
      <c r="BP157" s="9">
        <v>-0.80151034399999999</v>
      </c>
      <c r="BQ157" s="9">
        <v>9.3966563005000001</v>
      </c>
      <c r="BR157" s="13">
        <v>198.73514287</v>
      </c>
      <c r="BS157" s="9">
        <v>40.907833334999999</v>
      </c>
      <c r="BT157" s="9">
        <v>-41.15219441</v>
      </c>
      <c r="BU157" s="9">
        <v>0.27029172359999998</v>
      </c>
      <c r="BV157" s="9">
        <v>-53.593439250000003</v>
      </c>
      <c r="BW157" s="9">
        <v>-16.124496529999998</v>
      </c>
      <c r="BX157" s="9">
        <v>4.8200907634999997</v>
      </c>
      <c r="BY157" s="9">
        <v>2.9197708268999998</v>
      </c>
      <c r="BZ157" s="9">
        <v>-21.86734512</v>
      </c>
      <c r="CA157" s="9">
        <v>13.451437498000001</v>
      </c>
      <c r="CB157" s="9">
        <v>-4.9291041729999998</v>
      </c>
      <c r="CC157" s="9">
        <v>-29.747040269999999</v>
      </c>
      <c r="CD157" s="9">
        <v>5.9512184928999998</v>
      </c>
      <c r="CE157" s="9">
        <v>-2.7307815569999998</v>
      </c>
      <c r="CF157" s="9">
        <v>17.852551793</v>
      </c>
      <c r="CG157" s="13">
        <v>345.24311660000001</v>
      </c>
      <c r="CH157" s="9">
        <v>87.858425917000005</v>
      </c>
      <c r="CI157" s="9">
        <v>-66.271012670000005</v>
      </c>
      <c r="CJ157" s="9">
        <v>3.2715841731999999</v>
      </c>
      <c r="CK157" s="9">
        <v>-110.8328236</v>
      </c>
      <c r="CL157" s="9">
        <v>-23.32559582</v>
      </c>
      <c r="CM157" s="9">
        <v>11.597938923999999</v>
      </c>
      <c r="CN157" s="9">
        <v>12.210354175000001</v>
      </c>
      <c r="CO157" s="9">
        <v>-52.552436710000002</v>
      </c>
      <c r="CP157" s="9">
        <v>19.381437513000002</v>
      </c>
      <c r="CQ157" s="9">
        <v>-15.22756249</v>
      </c>
      <c r="CR157" s="9">
        <v>-55.808079890000002</v>
      </c>
      <c r="CS157" s="9">
        <v>8.0830904113000006</v>
      </c>
      <c r="CT157" s="9">
        <v>-9.3177429390000004</v>
      </c>
      <c r="CU157" s="9">
        <v>48.949757061</v>
      </c>
      <c r="CV157" s="13">
        <v>16.110514628000001</v>
      </c>
      <c r="CW157" s="9">
        <v>-6.6486886109999999</v>
      </c>
      <c r="CX157" s="9">
        <v>7.8178339350000003</v>
      </c>
      <c r="CY157" s="9">
        <v>0.55497896160000004</v>
      </c>
      <c r="CZ157" s="9">
        <v>9.9479565559999994</v>
      </c>
      <c r="DA157" s="9">
        <v>-1.5263301929999999</v>
      </c>
      <c r="DB157" s="9">
        <v>-0.38434217300000001</v>
      </c>
      <c r="DC157" s="9">
        <v>0.2859098336</v>
      </c>
      <c r="DD157" s="9">
        <v>-1.6520326160000001</v>
      </c>
      <c r="DE157" s="9">
        <v>2.6523377913999999</v>
      </c>
      <c r="DF157" s="9">
        <v>1.0362045836</v>
      </c>
      <c r="DG157" s="9">
        <v>6.4252147623999996</v>
      </c>
      <c r="DH157" s="9">
        <v>-0.36279011100000003</v>
      </c>
      <c r="DI157" s="9">
        <v>-1.2422624449999999</v>
      </c>
      <c r="DJ157" s="9">
        <v>1.7483865551</v>
      </c>
    </row>
    <row r="158" spans="17:114" x14ac:dyDescent="0.15">
      <c r="S158" s="9" t="s">
        <v>32</v>
      </c>
      <c r="T158" s="9" t="s">
        <v>92</v>
      </c>
      <c r="U158" s="9">
        <v>20</v>
      </c>
      <c r="V158" s="2">
        <v>30</v>
      </c>
      <c r="W158" s="9">
        <v>0.31352999999999998</v>
      </c>
      <c r="X158" s="9">
        <v>0.50233000000000005</v>
      </c>
      <c r="Y158" s="9">
        <f t="shared" si="61"/>
        <v>2.4518721466363775</v>
      </c>
      <c r="Z158" s="9">
        <f t="shared" si="62"/>
        <v>21</v>
      </c>
      <c r="AA158" s="8">
        <f t="shared" si="63"/>
        <v>60</v>
      </c>
      <c r="AB158" s="8" t="b">
        <f t="shared" si="60"/>
        <v>0</v>
      </c>
      <c r="AC158" s="25" t="str">
        <f t="shared" si="51"/>
        <v>NO</v>
      </c>
      <c r="AD158" s="21" t="str">
        <f t="shared" si="64"/>
        <v>YES</v>
      </c>
      <c r="AE158" s="8" t="str">
        <f t="shared" si="65"/>
        <v>MEDIUM</v>
      </c>
      <c r="AF158" s="8">
        <f t="shared" si="66"/>
        <v>3</v>
      </c>
      <c r="AG158" s="8">
        <f t="shared" si="67"/>
        <v>3</v>
      </c>
      <c r="AH158" s="8">
        <f t="shared" si="68"/>
        <v>3</v>
      </c>
      <c r="AI158" s="25">
        <f t="shared" si="52"/>
        <v>121</v>
      </c>
      <c r="AJ158" s="25">
        <f t="shared" si="53"/>
        <v>282</v>
      </c>
      <c r="AK158" s="25">
        <f t="shared" si="54"/>
        <v>501</v>
      </c>
      <c r="AL158" s="25">
        <f t="shared" si="55"/>
        <v>5</v>
      </c>
      <c r="AM158" s="21">
        <f t="shared" si="69"/>
        <v>121</v>
      </c>
      <c r="AN158" s="21">
        <f t="shared" si="70"/>
        <v>282</v>
      </c>
      <c r="AO158" s="21">
        <f t="shared" si="71"/>
        <v>501</v>
      </c>
      <c r="AP158" s="21">
        <f t="shared" si="72"/>
        <v>5</v>
      </c>
      <c r="AQ158" s="24">
        <f t="shared" si="56"/>
        <v>0.2857142857142857</v>
      </c>
      <c r="AR158" s="24">
        <f t="shared" si="57"/>
        <v>-1</v>
      </c>
      <c r="AS158" s="24">
        <f t="shared" si="58"/>
        <v>0</v>
      </c>
      <c r="AT158" s="24">
        <f t="shared" si="59"/>
        <v>-0.33333333333333331</v>
      </c>
      <c r="AU158" s="20">
        <v>16</v>
      </c>
      <c r="AV158" s="20">
        <v>14</v>
      </c>
      <c r="AW158" s="20">
        <v>150</v>
      </c>
      <c r="AX158" s="20">
        <v>30</v>
      </c>
      <c r="AY158" s="20">
        <v>60</v>
      </c>
      <c r="AZ158" s="20">
        <v>30</v>
      </c>
      <c r="BA158" s="20">
        <v>45</v>
      </c>
      <c r="BB158" s="26">
        <v>45</v>
      </c>
      <c r="BC158" s="13">
        <v>80.391078098999998</v>
      </c>
      <c r="BD158" s="9">
        <v>15.380074073999999</v>
      </c>
      <c r="BE158" s="9">
        <v>-19.140143250000001</v>
      </c>
      <c r="BF158" s="9">
        <v>5.6695668000000003E-3</v>
      </c>
      <c r="BG158" s="9">
        <v>-24.757709250000001</v>
      </c>
      <c r="BH158" s="9">
        <v>-7.0297159599999999</v>
      </c>
      <c r="BI158" s="9">
        <v>1.7830325254999999</v>
      </c>
      <c r="BJ158" s="9">
        <v>0.38225000440000001</v>
      </c>
      <c r="BK158" s="9">
        <v>-8.5850326730000006</v>
      </c>
      <c r="BL158" s="9">
        <v>7.8308749993999998</v>
      </c>
      <c r="BM158" s="9">
        <v>-2.382166663</v>
      </c>
      <c r="BN158" s="9">
        <v>-13.023198620000001</v>
      </c>
      <c r="BO158" s="9">
        <v>2.7539896355</v>
      </c>
      <c r="BP158" s="9">
        <v>-0.80151034399999999</v>
      </c>
      <c r="BQ158" s="9">
        <v>9.3966563005000001</v>
      </c>
      <c r="BR158" s="13">
        <v>198.73514287</v>
      </c>
      <c r="BS158" s="9">
        <v>40.907833334999999</v>
      </c>
      <c r="BT158" s="9">
        <v>-41.15219441</v>
      </c>
      <c r="BU158" s="9">
        <v>0.27029172359999998</v>
      </c>
      <c r="BV158" s="9">
        <v>-53.593439250000003</v>
      </c>
      <c r="BW158" s="9">
        <v>-16.124496529999998</v>
      </c>
      <c r="BX158" s="9">
        <v>4.8200907634999997</v>
      </c>
      <c r="BY158" s="9">
        <v>2.9197708268999998</v>
      </c>
      <c r="BZ158" s="9">
        <v>-21.86734512</v>
      </c>
      <c r="CA158" s="9">
        <v>13.451437498000001</v>
      </c>
      <c r="CB158" s="9">
        <v>-4.9291041729999998</v>
      </c>
      <c r="CC158" s="9">
        <v>-29.747040269999999</v>
      </c>
      <c r="CD158" s="9">
        <v>5.9512184928999998</v>
      </c>
      <c r="CE158" s="9">
        <v>-2.7307815569999998</v>
      </c>
      <c r="CF158" s="9">
        <v>17.852551793</v>
      </c>
      <c r="CG158" s="13">
        <v>345.24311660000001</v>
      </c>
      <c r="CH158" s="9">
        <v>87.858425917000005</v>
      </c>
      <c r="CI158" s="9">
        <v>-66.271012670000005</v>
      </c>
      <c r="CJ158" s="9">
        <v>3.2715841731999999</v>
      </c>
      <c r="CK158" s="9">
        <v>-110.8328236</v>
      </c>
      <c r="CL158" s="9">
        <v>-23.32559582</v>
      </c>
      <c r="CM158" s="9">
        <v>11.597938923999999</v>
      </c>
      <c r="CN158" s="9">
        <v>12.210354175000001</v>
      </c>
      <c r="CO158" s="9">
        <v>-52.552436710000002</v>
      </c>
      <c r="CP158" s="9">
        <v>19.381437513000002</v>
      </c>
      <c r="CQ158" s="9">
        <v>-15.22756249</v>
      </c>
      <c r="CR158" s="9">
        <v>-55.808079890000002</v>
      </c>
      <c r="CS158" s="9">
        <v>8.0830904113000006</v>
      </c>
      <c r="CT158" s="9">
        <v>-9.3177429390000004</v>
      </c>
      <c r="CU158" s="9">
        <v>48.949757061</v>
      </c>
      <c r="CV158" s="13">
        <v>16.110514628000001</v>
      </c>
      <c r="CW158" s="9">
        <v>-6.6486886109999999</v>
      </c>
      <c r="CX158" s="9">
        <v>7.8178339350000003</v>
      </c>
      <c r="CY158" s="9">
        <v>0.55497896160000004</v>
      </c>
      <c r="CZ158" s="9">
        <v>9.9479565559999994</v>
      </c>
      <c r="DA158" s="9">
        <v>-1.5263301929999999</v>
      </c>
      <c r="DB158" s="9">
        <v>-0.38434217300000001</v>
      </c>
      <c r="DC158" s="9">
        <v>0.2859098336</v>
      </c>
      <c r="DD158" s="9">
        <v>-1.6520326160000001</v>
      </c>
      <c r="DE158" s="9">
        <v>2.6523377913999999</v>
      </c>
      <c r="DF158" s="9">
        <v>1.0362045836</v>
      </c>
      <c r="DG158" s="9">
        <v>6.4252147623999996</v>
      </c>
      <c r="DH158" s="9">
        <v>-0.36279011100000003</v>
      </c>
      <c r="DI158" s="9">
        <v>-1.2422624449999999</v>
      </c>
      <c r="DJ158" s="9">
        <v>1.7483865551</v>
      </c>
    </row>
    <row r="159" spans="17:114" x14ac:dyDescent="0.15">
      <c r="S159" s="9" t="s">
        <v>32</v>
      </c>
      <c r="T159" s="9" t="s">
        <v>92</v>
      </c>
      <c r="U159" s="9">
        <v>20</v>
      </c>
      <c r="V159" s="2">
        <v>45</v>
      </c>
      <c r="W159" s="9">
        <v>0.31352999999999998</v>
      </c>
      <c r="X159" s="9">
        <v>0.50233000000000005</v>
      </c>
      <c r="Y159" s="9">
        <f t="shared" si="61"/>
        <v>2.4518721466363775</v>
      </c>
      <c r="Z159" s="9">
        <f t="shared" si="62"/>
        <v>21</v>
      </c>
      <c r="AA159" s="8">
        <f t="shared" si="63"/>
        <v>60</v>
      </c>
      <c r="AB159" s="8" t="b">
        <f t="shared" si="60"/>
        <v>0</v>
      </c>
      <c r="AC159" s="25" t="str">
        <f t="shared" si="51"/>
        <v>NO</v>
      </c>
      <c r="AD159" s="21" t="str">
        <f t="shared" si="64"/>
        <v>YES</v>
      </c>
      <c r="AE159" s="8" t="str">
        <f t="shared" si="65"/>
        <v>FINE</v>
      </c>
      <c r="AF159" s="8">
        <f t="shared" si="66"/>
        <v>2</v>
      </c>
      <c r="AG159" s="8">
        <f t="shared" si="67"/>
        <v>2</v>
      </c>
      <c r="AH159" s="8">
        <f t="shared" si="68"/>
        <v>3</v>
      </c>
      <c r="AI159" s="25">
        <f t="shared" si="52"/>
        <v>108</v>
      </c>
      <c r="AJ159" s="25">
        <f t="shared" si="53"/>
        <v>260</v>
      </c>
      <c r="AK159" s="25">
        <f t="shared" si="54"/>
        <v>447</v>
      </c>
      <c r="AL159" s="25">
        <f t="shared" si="55"/>
        <v>7</v>
      </c>
      <c r="AM159" s="21">
        <f t="shared" si="69"/>
        <v>108</v>
      </c>
      <c r="AN159" s="21">
        <f t="shared" si="70"/>
        <v>260</v>
      </c>
      <c r="AO159" s="21">
        <f t="shared" si="71"/>
        <v>447</v>
      </c>
      <c r="AP159" s="21">
        <f t="shared" si="72"/>
        <v>7</v>
      </c>
      <c r="AQ159" s="24">
        <f t="shared" si="56"/>
        <v>0.2857142857142857</v>
      </c>
      <c r="AR159" s="24">
        <f t="shared" si="57"/>
        <v>-1</v>
      </c>
      <c r="AS159" s="24">
        <f t="shared" si="58"/>
        <v>0</v>
      </c>
      <c r="AT159" s="24">
        <f t="shared" si="59"/>
        <v>0</v>
      </c>
      <c r="AU159" s="20">
        <v>16</v>
      </c>
      <c r="AV159" s="20">
        <v>14</v>
      </c>
      <c r="AW159" s="20">
        <v>150</v>
      </c>
      <c r="AX159" s="20">
        <v>30</v>
      </c>
      <c r="AY159" s="20">
        <v>60</v>
      </c>
      <c r="AZ159" s="20">
        <v>30</v>
      </c>
      <c r="BA159" s="20">
        <v>45</v>
      </c>
      <c r="BB159" s="26">
        <v>45</v>
      </c>
      <c r="BC159" s="13">
        <v>80.391078098999998</v>
      </c>
      <c r="BD159" s="9">
        <v>15.380074073999999</v>
      </c>
      <c r="BE159" s="9">
        <v>-19.140143250000001</v>
      </c>
      <c r="BF159" s="9">
        <v>5.6695668000000003E-3</v>
      </c>
      <c r="BG159" s="9">
        <v>-24.757709250000001</v>
      </c>
      <c r="BH159" s="9">
        <v>-7.0297159599999999</v>
      </c>
      <c r="BI159" s="9">
        <v>1.7830325254999999</v>
      </c>
      <c r="BJ159" s="9">
        <v>0.38225000440000001</v>
      </c>
      <c r="BK159" s="9">
        <v>-8.5850326730000006</v>
      </c>
      <c r="BL159" s="9">
        <v>7.8308749993999998</v>
      </c>
      <c r="BM159" s="9">
        <v>-2.382166663</v>
      </c>
      <c r="BN159" s="9">
        <v>-13.023198620000001</v>
      </c>
      <c r="BO159" s="9">
        <v>2.7539896355</v>
      </c>
      <c r="BP159" s="9">
        <v>-0.80151034399999999</v>
      </c>
      <c r="BQ159" s="9">
        <v>9.3966563005000001</v>
      </c>
      <c r="BR159" s="13">
        <v>198.73514287</v>
      </c>
      <c r="BS159" s="9">
        <v>40.907833334999999</v>
      </c>
      <c r="BT159" s="9">
        <v>-41.15219441</v>
      </c>
      <c r="BU159" s="9">
        <v>0.27029172359999998</v>
      </c>
      <c r="BV159" s="9">
        <v>-53.593439250000003</v>
      </c>
      <c r="BW159" s="9">
        <v>-16.124496529999998</v>
      </c>
      <c r="BX159" s="9">
        <v>4.8200907634999997</v>
      </c>
      <c r="BY159" s="9">
        <v>2.9197708268999998</v>
      </c>
      <c r="BZ159" s="9">
        <v>-21.86734512</v>
      </c>
      <c r="CA159" s="9">
        <v>13.451437498000001</v>
      </c>
      <c r="CB159" s="9">
        <v>-4.9291041729999998</v>
      </c>
      <c r="CC159" s="9">
        <v>-29.747040269999999</v>
      </c>
      <c r="CD159" s="9">
        <v>5.9512184928999998</v>
      </c>
      <c r="CE159" s="9">
        <v>-2.7307815569999998</v>
      </c>
      <c r="CF159" s="9">
        <v>17.852551793</v>
      </c>
      <c r="CG159" s="13">
        <v>345.24311660000001</v>
      </c>
      <c r="CH159" s="9">
        <v>87.858425917000005</v>
      </c>
      <c r="CI159" s="9">
        <v>-66.271012670000005</v>
      </c>
      <c r="CJ159" s="9">
        <v>3.2715841731999999</v>
      </c>
      <c r="CK159" s="9">
        <v>-110.8328236</v>
      </c>
      <c r="CL159" s="9">
        <v>-23.32559582</v>
      </c>
      <c r="CM159" s="9">
        <v>11.597938923999999</v>
      </c>
      <c r="CN159" s="9">
        <v>12.210354175000001</v>
      </c>
      <c r="CO159" s="9">
        <v>-52.552436710000002</v>
      </c>
      <c r="CP159" s="9">
        <v>19.381437513000002</v>
      </c>
      <c r="CQ159" s="9">
        <v>-15.22756249</v>
      </c>
      <c r="CR159" s="9">
        <v>-55.808079890000002</v>
      </c>
      <c r="CS159" s="9">
        <v>8.0830904113000006</v>
      </c>
      <c r="CT159" s="9">
        <v>-9.3177429390000004</v>
      </c>
      <c r="CU159" s="9">
        <v>48.949757061</v>
      </c>
      <c r="CV159" s="13">
        <v>16.110514628000001</v>
      </c>
      <c r="CW159" s="9">
        <v>-6.6486886109999999</v>
      </c>
      <c r="CX159" s="9">
        <v>7.8178339350000003</v>
      </c>
      <c r="CY159" s="9">
        <v>0.55497896160000004</v>
      </c>
      <c r="CZ159" s="9">
        <v>9.9479565559999994</v>
      </c>
      <c r="DA159" s="9">
        <v>-1.5263301929999999</v>
      </c>
      <c r="DB159" s="9">
        <v>-0.38434217300000001</v>
      </c>
      <c r="DC159" s="9">
        <v>0.2859098336</v>
      </c>
      <c r="DD159" s="9">
        <v>-1.6520326160000001</v>
      </c>
      <c r="DE159" s="9">
        <v>2.6523377913999999</v>
      </c>
      <c r="DF159" s="9">
        <v>1.0362045836</v>
      </c>
      <c r="DG159" s="9">
        <v>6.4252147623999996</v>
      </c>
      <c r="DH159" s="9">
        <v>-0.36279011100000003</v>
      </c>
      <c r="DI159" s="9">
        <v>-1.2422624449999999</v>
      </c>
      <c r="DJ159" s="9">
        <v>1.7483865551</v>
      </c>
    </row>
    <row r="160" spans="17:114" x14ac:dyDescent="0.15">
      <c r="S160" s="9" t="s">
        <v>32</v>
      </c>
      <c r="T160" s="9" t="s">
        <v>92</v>
      </c>
      <c r="U160" s="9">
        <v>20</v>
      </c>
      <c r="V160" s="2">
        <v>60</v>
      </c>
      <c r="W160" s="9">
        <v>0.31352999999999998</v>
      </c>
      <c r="X160" s="9">
        <v>0.50233000000000005</v>
      </c>
      <c r="Y160" s="9">
        <f t="shared" si="61"/>
        <v>2.4518721466363775</v>
      </c>
      <c r="Z160" s="9">
        <f t="shared" si="62"/>
        <v>21</v>
      </c>
      <c r="AA160" s="8">
        <f t="shared" si="63"/>
        <v>60</v>
      </c>
      <c r="AB160" s="8" t="b">
        <f t="shared" si="60"/>
        <v>0</v>
      </c>
      <c r="AC160" s="25" t="str">
        <f t="shared" si="51"/>
        <v>NO</v>
      </c>
      <c r="AD160" s="21" t="str">
        <f t="shared" si="64"/>
        <v>YES</v>
      </c>
      <c r="AE160" s="8" t="str">
        <f t="shared" si="65"/>
        <v>FINE</v>
      </c>
      <c r="AF160" s="8">
        <f t="shared" si="66"/>
        <v>2</v>
      </c>
      <c r="AG160" s="8">
        <f t="shared" si="67"/>
        <v>2</v>
      </c>
      <c r="AH160" s="8">
        <f t="shared" si="68"/>
        <v>2</v>
      </c>
      <c r="AI160" s="25">
        <f t="shared" si="52"/>
        <v>97</v>
      </c>
      <c r="AJ160" s="25">
        <f t="shared" si="53"/>
        <v>242</v>
      </c>
      <c r="AK160" s="25">
        <f t="shared" si="54"/>
        <v>404</v>
      </c>
      <c r="AL160" s="25">
        <f t="shared" si="55"/>
        <v>9.5</v>
      </c>
      <c r="AM160" s="21">
        <f t="shared" si="69"/>
        <v>97</v>
      </c>
      <c r="AN160" s="21">
        <f t="shared" si="70"/>
        <v>242</v>
      </c>
      <c r="AO160" s="21">
        <f t="shared" si="71"/>
        <v>404</v>
      </c>
      <c r="AP160" s="21">
        <f t="shared" si="72"/>
        <v>9.5</v>
      </c>
      <c r="AQ160" s="24">
        <f t="shared" si="56"/>
        <v>0.2857142857142857</v>
      </c>
      <c r="AR160" s="24">
        <f t="shared" si="57"/>
        <v>-1</v>
      </c>
      <c r="AS160" s="24">
        <f t="shared" si="58"/>
        <v>0</v>
      </c>
      <c r="AT160" s="24">
        <f t="shared" si="59"/>
        <v>0.33333333333333331</v>
      </c>
      <c r="AU160" s="20">
        <v>16</v>
      </c>
      <c r="AV160" s="20">
        <v>14</v>
      </c>
      <c r="AW160" s="20">
        <v>150</v>
      </c>
      <c r="AX160" s="20">
        <v>30</v>
      </c>
      <c r="AY160" s="20">
        <v>60</v>
      </c>
      <c r="AZ160" s="20">
        <v>30</v>
      </c>
      <c r="BA160" s="20">
        <v>45</v>
      </c>
      <c r="BB160" s="26">
        <v>45</v>
      </c>
      <c r="BC160" s="13">
        <v>80.391078098999998</v>
      </c>
      <c r="BD160" s="9">
        <v>15.380074073999999</v>
      </c>
      <c r="BE160" s="9">
        <v>-19.140143250000001</v>
      </c>
      <c r="BF160" s="9">
        <v>5.6695668000000003E-3</v>
      </c>
      <c r="BG160" s="9">
        <v>-24.757709250000001</v>
      </c>
      <c r="BH160" s="9">
        <v>-7.0297159599999999</v>
      </c>
      <c r="BI160" s="9">
        <v>1.7830325254999999</v>
      </c>
      <c r="BJ160" s="9">
        <v>0.38225000440000001</v>
      </c>
      <c r="BK160" s="9">
        <v>-8.5850326730000006</v>
      </c>
      <c r="BL160" s="9">
        <v>7.8308749993999998</v>
      </c>
      <c r="BM160" s="9">
        <v>-2.382166663</v>
      </c>
      <c r="BN160" s="9">
        <v>-13.023198620000001</v>
      </c>
      <c r="BO160" s="9">
        <v>2.7539896355</v>
      </c>
      <c r="BP160" s="9">
        <v>-0.80151034399999999</v>
      </c>
      <c r="BQ160" s="9">
        <v>9.3966563005000001</v>
      </c>
      <c r="BR160" s="13">
        <v>198.73514287</v>
      </c>
      <c r="BS160" s="9">
        <v>40.907833334999999</v>
      </c>
      <c r="BT160" s="9">
        <v>-41.15219441</v>
      </c>
      <c r="BU160" s="9">
        <v>0.27029172359999998</v>
      </c>
      <c r="BV160" s="9">
        <v>-53.593439250000003</v>
      </c>
      <c r="BW160" s="9">
        <v>-16.124496529999998</v>
      </c>
      <c r="BX160" s="9">
        <v>4.8200907634999997</v>
      </c>
      <c r="BY160" s="9">
        <v>2.9197708268999998</v>
      </c>
      <c r="BZ160" s="9">
        <v>-21.86734512</v>
      </c>
      <c r="CA160" s="9">
        <v>13.451437498000001</v>
      </c>
      <c r="CB160" s="9">
        <v>-4.9291041729999998</v>
      </c>
      <c r="CC160" s="9">
        <v>-29.747040269999999</v>
      </c>
      <c r="CD160" s="9">
        <v>5.9512184928999998</v>
      </c>
      <c r="CE160" s="9">
        <v>-2.7307815569999998</v>
      </c>
      <c r="CF160" s="9">
        <v>17.852551793</v>
      </c>
      <c r="CG160" s="13">
        <v>345.24311660000001</v>
      </c>
      <c r="CH160" s="9">
        <v>87.858425917000005</v>
      </c>
      <c r="CI160" s="9">
        <v>-66.271012670000005</v>
      </c>
      <c r="CJ160" s="9">
        <v>3.2715841731999999</v>
      </c>
      <c r="CK160" s="9">
        <v>-110.8328236</v>
      </c>
      <c r="CL160" s="9">
        <v>-23.32559582</v>
      </c>
      <c r="CM160" s="9">
        <v>11.597938923999999</v>
      </c>
      <c r="CN160" s="9">
        <v>12.210354175000001</v>
      </c>
      <c r="CO160" s="9">
        <v>-52.552436710000002</v>
      </c>
      <c r="CP160" s="9">
        <v>19.381437513000002</v>
      </c>
      <c r="CQ160" s="9">
        <v>-15.22756249</v>
      </c>
      <c r="CR160" s="9">
        <v>-55.808079890000002</v>
      </c>
      <c r="CS160" s="9">
        <v>8.0830904113000006</v>
      </c>
      <c r="CT160" s="9">
        <v>-9.3177429390000004</v>
      </c>
      <c r="CU160" s="9">
        <v>48.949757061</v>
      </c>
      <c r="CV160" s="13">
        <v>16.110514628000001</v>
      </c>
      <c r="CW160" s="9">
        <v>-6.6486886109999999</v>
      </c>
      <c r="CX160" s="9">
        <v>7.8178339350000003</v>
      </c>
      <c r="CY160" s="9">
        <v>0.55497896160000004</v>
      </c>
      <c r="CZ160" s="9">
        <v>9.9479565559999994</v>
      </c>
      <c r="DA160" s="9">
        <v>-1.5263301929999999</v>
      </c>
      <c r="DB160" s="9">
        <v>-0.38434217300000001</v>
      </c>
      <c r="DC160" s="9">
        <v>0.2859098336</v>
      </c>
      <c r="DD160" s="9">
        <v>-1.6520326160000001</v>
      </c>
      <c r="DE160" s="9">
        <v>2.6523377913999999</v>
      </c>
      <c r="DF160" s="9">
        <v>1.0362045836</v>
      </c>
      <c r="DG160" s="9">
        <v>6.4252147623999996</v>
      </c>
      <c r="DH160" s="9">
        <v>-0.36279011100000003</v>
      </c>
      <c r="DI160" s="9">
        <v>-1.2422624449999999</v>
      </c>
      <c r="DJ160" s="9">
        <v>1.7483865551</v>
      </c>
    </row>
    <row r="161" spans="17:114" x14ac:dyDescent="0.15">
      <c r="S161" s="9" t="s">
        <v>32</v>
      </c>
      <c r="T161" s="9" t="s">
        <v>92</v>
      </c>
      <c r="U161" s="9">
        <v>20</v>
      </c>
      <c r="V161" s="2">
        <v>75</v>
      </c>
      <c r="W161" s="9">
        <v>0.31352999999999998</v>
      </c>
      <c r="X161" s="9">
        <v>0.50233000000000005</v>
      </c>
      <c r="Y161" s="9">
        <f t="shared" si="61"/>
        <v>2.4518721466363775</v>
      </c>
      <c r="Z161" s="9">
        <f t="shared" si="62"/>
        <v>21</v>
      </c>
      <c r="AA161" s="8">
        <f t="shared" si="63"/>
        <v>60</v>
      </c>
      <c r="AB161" s="8" t="b">
        <f t="shared" si="60"/>
        <v>0</v>
      </c>
      <c r="AC161" s="25" t="str">
        <f t="shared" si="51"/>
        <v>NO</v>
      </c>
      <c r="AD161" s="21" t="str">
        <f t="shared" si="64"/>
        <v>YES</v>
      </c>
      <c r="AE161" s="8" t="str">
        <f t="shared" si="65"/>
        <v>FINE</v>
      </c>
      <c r="AF161" s="8">
        <f t="shared" si="66"/>
        <v>2</v>
      </c>
      <c r="AG161" s="8">
        <f t="shared" si="67"/>
        <v>2</v>
      </c>
      <c r="AH161" s="8">
        <f t="shared" si="68"/>
        <v>2</v>
      </c>
      <c r="AI161" s="25">
        <f t="shared" si="52"/>
        <v>89</v>
      </c>
      <c r="AJ161" s="25">
        <f t="shared" si="53"/>
        <v>228</v>
      </c>
      <c r="AK161" s="25">
        <f t="shared" si="54"/>
        <v>372</v>
      </c>
      <c r="AL161" s="25">
        <f t="shared" si="55"/>
        <v>12.4</v>
      </c>
      <c r="AM161" s="21">
        <f t="shared" si="69"/>
        <v>89</v>
      </c>
      <c r="AN161" s="21">
        <f t="shared" si="70"/>
        <v>228</v>
      </c>
      <c r="AO161" s="21">
        <f t="shared" si="71"/>
        <v>372</v>
      </c>
      <c r="AP161" s="21">
        <f t="shared" si="72"/>
        <v>12.4</v>
      </c>
      <c r="AQ161" s="24">
        <f t="shared" si="56"/>
        <v>0.2857142857142857</v>
      </c>
      <c r="AR161" s="24">
        <f t="shared" si="57"/>
        <v>-1</v>
      </c>
      <c r="AS161" s="24">
        <f t="shared" si="58"/>
        <v>0</v>
      </c>
      <c r="AT161" s="24">
        <f t="shared" si="59"/>
        <v>0.66666666666666663</v>
      </c>
      <c r="AU161" s="20">
        <v>16</v>
      </c>
      <c r="AV161" s="20">
        <v>14</v>
      </c>
      <c r="AW161" s="20">
        <v>150</v>
      </c>
      <c r="AX161" s="20">
        <v>30</v>
      </c>
      <c r="AY161" s="20">
        <v>60</v>
      </c>
      <c r="AZ161" s="20">
        <v>30</v>
      </c>
      <c r="BA161" s="20">
        <v>45</v>
      </c>
      <c r="BB161" s="26">
        <v>45</v>
      </c>
      <c r="BC161" s="13">
        <v>80.391078098999998</v>
      </c>
      <c r="BD161" s="9">
        <v>15.380074073999999</v>
      </c>
      <c r="BE161" s="9">
        <v>-19.140143250000001</v>
      </c>
      <c r="BF161" s="9">
        <v>5.6695668000000003E-3</v>
      </c>
      <c r="BG161" s="9">
        <v>-24.757709250000001</v>
      </c>
      <c r="BH161" s="9">
        <v>-7.0297159599999999</v>
      </c>
      <c r="BI161" s="9">
        <v>1.7830325254999999</v>
      </c>
      <c r="BJ161" s="9">
        <v>0.38225000440000001</v>
      </c>
      <c r="BK161" s="9">
        <v>-8.5850326730000006</v>
      </c>
      <c r="BL161" s="9">
        <v>7.8308749993999998</v>
      </c>
      <c r="BM161" s="9">
        <v>-2.382166663</v>
      </c>
      <c r="BN161" s="9">
        <v>-13.023198620000001</v>
      </c>
      <c r="BO161" s="9">
        <v>2.7539896355</v>
      </c>
      <c r="BP161" s="9">
        <v>-0.80151034399999999</v>
      </c>
      <c r="BQ161" s="9">
        <v>9.3966563005000001</v>
      </c>
      <c r="BR161" s="13">
        <v>198.73514287</v>
      </c>
      <c r="BS161" s="9">
        <v>40.907833334999999</v>
      </c>
      <c r="BT161" s="9">
        <v>-41.15219441</v>
      </c>
      <c r="BU161" s="9">
        <v>0.27029172359999998</v>
      </c>
      <c r="BV161" s="9">
        <v>-53.593439250000003</v>
      </c>
      <c r="BW161" s="9">
        <v>-16.124496529999998</v>
      </c>
      <c r="BX161" s="9">
        <v>4.8200907634999997</v>
      </c>
      <c r="BY161" s="9">
        <v>2.9197708268999998</v>
      </c>
      <c r="BZ161" s="9">
        <v>-21.86734512</v>
      </c>
      <c r="CA161" s="9">
        <v>13.451437498000001</v>
      </c>
      <c r="CB161" s="9">
        <v>-4.9291041729999998</v>
      </c>
      <c r="CC161" s="9">
        <v>-29.747040269999999</v>
      </c>
      <c r="CD161" s="9">
        <v>5.9512184928999998</v>
      </c>
      <c r="CE161" s="9">
        <v>-2.7307815569999998</v>
      </c>
      <c r="CF161" s="9">
        <v>17.852551793</v>
      </c>
      <c r="CG161" s="13">
        <v>345.24311660000001</v>
      </c>
      <c r="CH161" s="9">
        <v>87.858425917000005</v>
      </c>
      <c r="CI161" s="9">
        <v>-66.271012670000005</v>
      </c>
      <c r="CJ161" s="9">
        <v>3.2715841731999999</v>
      </c>
      <c r="CK161" s="9">
        <v>-110.8328236</v>
      </c>
      <c r="CL161" s="9">
        <v>-23.32559582</v>
      </c>
      <c r="CM161" s="9">
        <v>11.597938923999999</v>
      </c>
      <c r="CN161" s="9">
        <v>12.210354175000001</v>
      </c>
      <c r="CO161" s="9">
        <v>-52.552436710000002</v>
      </c>
      <c r="CP161" s="9">
        <v>19.381437513000002</v>
      </c>
      <c r="CQ161" s="9">
        <v>-15.22756249</v>
      </c>
      <c r="CR161" s="9">
        <v>-55.808079890000002</v>
      </c>
      <c r="CS161" s="9">
        <v>8.0830904113000006</v>
      </c>
      <c r="CT161" s="9">
        <v>-9.3177429390000004</v>
      </c>
      <c r="CU161" s="9">
        <v>48.949757061</v>
      </c>
      <c r="CV161" s="13">
        <v>16.110514628000001</v>
      </c>
      <c r="CW161" s="9">
        <v>-6.6486886109999999</v>
      </c>
      <c r="CX161" s="9">
        <v>7.8178339350000003</v>
      </c>
      <c r="CY161" s="9">
        <v>0.55497896160000004</v>
      </c>
      <c r="CZ161" s="9">
        <v>9.9479565559999994</v>
      </c>
      <c r="DA161" s="9">
        <v>-1.5263301929999999</v>
      </c>
      <c r="DB161" s="9">
        <v>-0.38434217300000001</v>
      </c>
      <c r="DC161" s="9">
        <v>0.2859098336</v>
      </c>
      <c r="DD161" s="9">
        <v>-1.6520326160000001</v>
      </c>
      <c r="DE161" s="9">
        <v>2.6523377913999999</v>
      </c>
      <c r="DF161" s="9">
        <v>1.0362045836</v>
      </c>
      <c r="DG161" s="9">
        <v>6.4252147623999996</v>
      </c>
      <c r="DH161" s="9">
        <v>-0.36279011100000003</v>
      </c>
      <c r="DI161" s="9">
        <v>-1.2422624449999999</v>
      </c>
      <c r="DJ161" s="9">
        <v>1.7483865551</v>
      </c>
    </row>
    <row r="162" spans="17:114" x14ac:dyDescent="0.15">
      <c r="S162" s="9" t="s">
        <v>32</v>
      </c>
      <c r="T162" s="9" t="s">
        <v>92</v>
      </c>
      <c r="U162" s="9">
        <v>20</v>
      </c>
      <c r="V162" s="2">
        <v>90</v>
      </c>
      <c r="W162" s="20">
        <v>0.31352999999999998</v>
      </c>
      <c r="X162" s="20">
        <v>0.50233000000000005</v>
      </c>
      <c r="Y162" s="9">
        <f t="shared" si="61"/>
        <v>2.4518721466363775</v>
      </c>
      <c r="Z162" s="9">
        <f t="shared" si="62"/>
        <v>21</v>
      </c>
      <c r="AA162" s="8">
        <f t="shared" si="63"/>
        <v>60</v>
      </c>
      <c r="AB162" s="8" t="b">
        <f t="shared" si="60"/>
        <v>0</v>
      </c>
      <c r="AC162" s="25" t="str">
        <f t="shared" si="51"/>
        <v>NO</v>
      </c>
      <c r="AD162" s="21" t="str">
        <f t="shared" si="64"/>
        <v>YES</v>
      </c>
      <c r="AE162" s="8" t="str">
        <f t="shared" si="65"/>
        <v>FINE</v>
      </c>
      <c r="AF162" s="8">
        <f t="shared" si="66"/>
        <v>2</v>
      </c>
      <c r="AG162" s="8">
        <f t="shared" si="67"/>
        <v>2</v>
      </c>
      <c r="AH162" s="8">
        <f t="shared" si="68"/>
        <v>2</v>
      </c>
      <c r="AI162" s="25">
        <f t="shared" si="52"/>
        <v>82</v>
      </c>
      <c r="AJ162" s="25">
        <f t="shared" si="53"/>
        <v>218</v>
      </c>
      <c r="AK162" s="25">
        <f t="shared" si="54"/>
        <v>351</v>
      </c>
      <c r="AL162" s="25">
        <f t="shared" si="55"/>
        <v>15.6</v>
      </c>
      <c r="AM162" s="21">
        <f t="shared" si="69"/>
        <v>82</v>
      </c>
      <c r="AN162" s="21">
        <f t="shared" si="70"/>
        <v>218</v>
      </c>
      <c r="AO162" s="21">
        <f t="shared" si="71"/>
        <v>351</v>
      </c>
      <c r="AP162" s="21">
        <f t="shared" si="72"/>
        <v>15.6</v>
      </c>
      <c r="AQ162" s="24">
        <f t="shared" si="56"/>
        <v>0.2857142857142857</v>
      </c>
      <c r="AR162" s="24">
        <f t="shared" si="57"/>
        <v>-1</v>
      </c>
      <c r="AS162" s="24">
        <f t="shared" si="58"/>
        <v>0</v>
      </c>
      <c r="AT162" s="24">
        <f t="shared" si="59"/>
        <v>1</v>
      </c>
      <c r="AU162" s="20">
        <v>16</v>
      </c>
      <c r="AV162" s="20">
        <v>14</v>
      </c>
      <c r="AW162" s="20">
        <v>150</v>
      </c>
      <c r="AX162" s="20">
        <v>30</v>
      </c>
      <c r="AY162" s="20">
        <v>60</v>
      </c>
      <c r="AZ162" s="20">
        <v>30</v>
      </c>
      <c r="BA162" s="20">
        <v>45</v>
      </c>
      <c r="BB162" s="26">
        <v>45</v>
      </c>
      <c r="BC162" s="13">
        <v>80.391078098999998</v>
      </c>
      <c r="BD162" s="9">
        <v>15.380074073999999</v>
      </c>
      <c r="BE162" s="9">
        <v>-19.140143250000001</v>
      </c>
      <c r="BF162" s="9">
        <v>5.6695668000000003E-3</v>
      </c>
      <c r="BG162" s="9">
        <v>-24.757709250000001</v>
      </c>
      <c r="BH162" s="9">
        <v>-7.0297159599999999</v>
      </c>
      <c r="BI162" s="9">
        <v>1.7830325254999999</v>
      </c>
      <c r="BJ162" s="9">
        <v>0.38225000440000001</v>
      </c>
      <c r="BK162" s="9">
        <v>-8.5850326730000006</v>
      </c>
      <c r="BL162" s="9">
        <v>7.8308749993999998</v>
      </c>
      <c r="BM162" s="9">
        <v>-2.382166663</v>
      </c>
      <c r="BN162" s="9">
        <v>-13.023198620000001</v>
      </c>
      <c r="BO162" s="9">
        <v>2.7539896355</v>
      </c>
      <c r="BP162" s="9">
        <v>-0.80151034399999999</v>
      </c>
      <c r="BQ162" s="9">
        <v>9.3966563005000001</v>
      </c>
      <c r="BR162" s="13">
        <v>198.73514287</v>
      </c>
      <c r="BS162" s="9">
        <v>40.907833334999999</v>
      </c>
      <c r="BT162" s="9">
        <v>-41.15219441</v>
      </c>
      <c r="BU162" s="9">
        <v>0.27029172359999998</v>
      </c>
      <c r="BV162" s="9">
        <v>-53.593439250000003</v>
      </c>
      <c r="BW162" s="9">
        <v>-16.124496529999998</v>
      </c>
      <c r="BX162" s="9">
        <v>4.8200907634999997</v>
      </c>
      <c r="BY162" s="9">
        <v>2.9197708268999998</v>
      </c>
      <c r="BZ162" s="9">
        <v>-21.86734512</v>
      </c>
      <c r="CA162" s="9">
        <v>13.451437498000001</v>
      </c>
      <c r="CB162" s="9">
        <v>-4.9291041729999998</v>
      </c>
      <c r="CC162" s="9">
        <v>-29.747040269999999</v>
      </c>
      <c r="CD162" s="9">
        <v>5.9512184928999998</v>
      </c>
      <c r="CE162" s="9">
        <v>-2.7307815569999998</v>
      </c>
      <c r="CF162" s="9">
        <v>17.852551793</v>
      </c>
      <c r="CG162" s="13">
        <v>345.24311660000001</v>
      </c>
      <c r="CH162" s="9">
        <v>87.858425917000005</v>
      </c>
      <c r="CI162" s="9">
        <v>-66.271012670000005</v>
      </c>
      <c r="CJ162" s="9">
        <v>3.2715841731999999</v>
      </c>
      <c r="CK162" s="9">
        <v>-110.8328236</v>
      </c>
      <c r="CL162" s="9">
        <v>-23.32559582</v>
      </c>
      <c r="CM162" s="9">
        <v>11.597938923999999</v>
      </c>
      <c r="CN162" s="9">
        <v>12.210354175000001</v>
      </c>
      <c r="CO162" s="9">
        <v>-52.552436710000002</v>
      </c>
      <c r="CP162" s="9">
        <v>19.381437513000002</v>
      </c>
      <c r="CQ162" s="9">
        <v>-15.22756249</v>
      </c>
      <c r="CR162" s="9">
        <v>-55.808079890000002</v>
      </c>
      <c r="CS162" s="9">
        <v>8.0830904113000006</v>
      </c>
      <c r="CT162" s="9">
        <v>-9.3177429390000004</v>
      </c>
      <c r="CU162" s="9">
        <v>48.949757061</v>
      </c>
      <c r="CV162" s="13">
        <v>16.110514628000001</v>
      </c>
      <c r="CW162" s="9">
        <v>-6.6486886109999999</v>
      </c>
      <c r="CX162" s="9">
        <v>7.8178339350000003</v>
      </c>
      <c r="CY162" s="9">
        <v>0.55497896160000004</v>
      </c>
      <c r="CZ162" s="9">
        <v>9.9479565559999994</v>
      </c>
      <c r="DA162" s="9">
        <v>-1.5263301929999999</v>
      </c>
      <c r="DB162" s="9">
        <v>-0.38434217300000001</v>
      </c>
      <c r="DC162" s="9">
        <v>0.2859098336</v>
      </c>
      <c r="DD162" s="9">
        <v>-1.6520326160000001</v>
      </c>
      <c r="DE162" s="9">
        <v>2.6523377913999999</v>
      </c>
      <c r="DF162" s="9">
        <v>1.0362045836</v>
      </c>
      <c r="DG162" s="9">
        <v>6.4252147623999996</v>
      </c>
      <c r="DH162" s="9">
        <v>-0.36279011100000003</v>
      </c>
      <c r="DI162" s="9">
        <v>-1.2422624449999999</v>
      </c>
      <c r="DJ162" s="9">
        <v>1.7483865551</v>
      </c>
    </row>
    <row r="163" spans="17:114" x14ac:dyDescent="0.15">
      <c r="S163" s="9" t="s">
        <v>32</v>
      </c>
      <c r="T163" s="9" t="s">
        <v>92</v>
      </c>
      <c r="U163" s="9">
        <v>25</v>
      </c>
      <c r="V163" s="2">
        <v>0</v>
      </c>
      <c r="W163" s="20">
        <v>0.37908999999999998</v>
      </c>
      <c r="X163" s="20">
        <v>0.51492000000000004</v>
      </c>
      <c r="Y163" s="9">
        <f t="shared" si="61"/>
        <v>3.1213895364012045</v>
      </c>
      <c r="Z163" s="9">
        <f t="shared" si="62"/>
        <v>17</v>
      </c>
      <c r="AA163" s="8">
        <f t="shared" si="63"/>
        <v>60</v>
      </c>
      <c r="AB163" s="8" t="b">
        <f t="shared" si="60"/>
        <v>0</v>
      </c>
      <c r="AC163" s="25" t="str">
        <f t="shared" si="51"/>
        <v>NO</v>
      </c>
      <c r="AD163" s="21" t="str">
        <f t="shared" si="64"/>
        <v>NO</v>
      </c>
      <c r="AE163" s="8" t="str">
        <f t="shared" si="65"/>
        <v>MEDIUM</v>
      </c>
      <c r="AF163" s="8">
        <f t="shared" si="66"/>
        <v>3</v>
      </c>
      <c r="AG163" s="8">
        <f t="shared" si="67"/>
        <v>3</v>
      </c>
      <c r="AH163" s="8">
        <f t="shared" si="68"/>
        <v>3</v>
      </c>
      <c r="AI163" s="25">
        <f t="shared" si="52"/>
        <v>159</v>
      </c>
      <c r="AJ163" s="25">
        <f t="shared" si="53"/>
        <v>356</v>
      </c>
      <c r="AK163" s="25">
        <f t="shared" si="54"/>
        <v>681</v>
      </c>
      <c r="AL163" s="25">
        <f t="shared" si="55"/>
        <v>2.9</v>
      </c>
      <c r="AM163" s="21">
        <f t="shared" si="69"/>
        <v>159</v>
      </c>
      <c r="AN163" s="21">
        <f t="shared" si="70"/>
        <v>356</v>
      </c>
      <c r="AO163" s="21">
        <f t="shared" si="71"/>
        <v>681</v>
      </c>
      <c r="AP163" s="21">
        <f t="shared" si="72"/>
        <v>2.9</v>
      </c>
      <c r="AQ163" s="24">
        <f t="shared" si="56"/>
        <v>0.6428571428571429</v>
      </c>
      <c r="AR163" s="24">
        <f t="shared" si="57"/>
        <v>-1</v>
      </c>
      <c r="AS163" s="24">
        <f t="shared" si="58"/>
        <v>0</v>
      </c>
      <c r="AT163" s="24">
        <f t="shared" si="59"/>
        <v>-1</v>
      </c>
      <c r="AU163" s="20">
        <v>16</v>
      </c>
      <c r="AV163" s="20">
        <v>14</v>
      </c>
      <c r="AW163" s="20">
        <v>150</v>
      </c>
      <c r="AX163" s="20">
        <v>30</v>
      </c>
      <c r="AY163" s="20">
        <v>60</v>
      </c>
      <c r="AZ163" s="20">
        <v>30</v>
      </c>
      <c r="BA163" s="20">
        <v>45</v>
      </c>
      <c r="BB163" s="26">
        <v>45</v>
      </c>
      <c r="BC163" s="13">
        <v>80.391078098999998</v>
      </c>
      <c r="BD163" s="9">
        <v>15.380074073999999</v>
      </c>
      <c r="BE163" s="9">
        <v>-19.140143250000001</v>
      </c>
      <c r="BF163" s="9">
        <v>5.6695668000000003E-3</v>
      </c>
      <c r="BG163" s="9">
        <v>-24.757709250000001</v>
      </c>
      <c r="BH163" s="9">
        <v>-7.0297159599999999</v>
      </c>
      <c r="BI163" s="9">
        <v>1.7830325254999999</v>
      </c>
      <c r="BJ163" s="9">
        <v>0.38225000440000001</v>
      </c>
      <c r="BK163" s="9">
        <v>-8.5850326730000006</v>
      </c>
      <c r="BL163" s="9">
        <v>7.8308749993999998</v>
      </c>
      <c r="BM163" s="9">
        <v>-2.382166663</v>
      </c>
      <c r="BN163" s="9">
        <v>-13.023198620000001</v>
      </c>
      <c r="BO163" s="9">
        <v>2.7539896355</v>
      </c>
      <c r="BP163" s="9">
        <v>-0.80151034399999999</v>
      </c>
      <c r="BQ163" s="9">
        <v>9.3966563005000001</v>
      </c>
      <c r="BR163" s="13">
        <v>198.73514287</v>
      </c>
      <c r="BS163" s="9">
        <v>40.907833334999999</v>
      </c>
      <c r="BT163" s="9">
        <v>-41.15219441</v>
      </c>
      <c r="BU163" s="9">
        <v>0.27029172359999998</v>
      </c>
      <c r="BV163" s="9">
        <v>-53.593439250000003</v>
      </c>
      <c r="BW163" s="9">
        <v>-16.124496529999998</v>
      </c>
      <c r="BX163" s="9">
        <v>4.8200907634999997</v>
      </c>
      <c r="BY163" s="9">
        <v>2.9197708268999998</v>
      </c>
      <c r="BZ163" s="9">
        <v>-21.86734512</v>
      </c>
      <c r="CA163" s="9">
        <v>13.451437498000001</v>
      </c>
      <c r="CB163" s="9">
        <v>-4.9291041729999998</v>
      </c>
      <c r="CC163" s="9">
        <v>-29.747040269999999</v>
      </c>
      <c r="CD163" s="9">
        <v>5.9512184928999998</v>
      </c>
      <c r="CE163" s="9">
        <v>-2.7307815569999998</v>
      </c>
      <c r="CF163" s="9">
        <v>17.852551793</v>
      </c>
      <c r="CG163" s="13">
        <v>345.24311660000001</v>
      </c>
      <c r="CH163" s="9">
        <v>87.858425917000005</v>
      </c>
      <c r="CI163" s="9">
        <v>-66.271012670000005</v>
      </c>
      <c r="CJ163" s="9">
        <v>3.2715841731999999</v>
      </c>
      <c r="CK163" s="9">
        <v>-110.8328236</v>
      </c>
      <c r="CL163" s="9">
        <v>-23.32559582</v>
      </c>
      <c r="CM163" s="9">
        <v>11.597938923999999</v>
      </c>
      <c r="CN163" s="9">
        <v>12.210354175000001</v>
      </c>
      <c r="CO163" s="9">
        <v>-52.552436710000002</v>
      </c>
      <c r="CP163" s="9">
        <v>19.381437513000002</v>
      </c>
      <c r="CQ163" s="9">
        <v>-15.22756249</v>
      </c>
      <c r="CR163" s="9">
        <v>-55.808079890000002</v>
      </c>
      <c r="CS163" s="9">
        <v>8.0830904113000006</v>
      </c>
      <c r="CT163" s="9">
        <v>-9.3177429390000004</v>
      </c>
      <c r="CU163" s="9">
        <v>48.949757061</v>
      </c>
      <c r="CV163" s="13">
        <v>16.110514628000001</v>
      </c>
      <c r="CW163" s="9">
        <v>-6.6486886109999999</v>
      </c>
      <c r="CX163" s="9">
        <v>7.8178339350000003</v>
      </c>
      <c r="CY163" s="9">
        <v>0.55497896160000004</v>
      </c>
      <c r="CZ163" s="9">
        <v>9.9479565559999994</v>
      </c>
      <c r="DA163" s="9">
        <v>-1.5263301929999999</v>
      </c>
      <c r="DB163" s="9">
        <v>-0.38434217300000001</v>
      </c>
      <c r="DC163" s="9">
        <v>0.2859098336</v>
      </c>
      <c r="DD163" s="9">
        <v>-1.6520326160000001</v>
      </c>
      <c r="DE163" s="9">
        <v>2.6523377913999999</v>
      </c>
      <c r="DF163" s="9">
        <v>1.0362045836</v>
      </c>
      <c r="DG163" s="9">
        <v>6.4252147623999996</v>
      </c>
      <c r="DH163" s="9">
        <v>-0.36279011100000003</v>
      </c>
      <c r="DI163" s="9">
        <v>-1.2422624449999999</v>
      </c>
      <c r="DJ163" s="9">
        <v>1.7483865551</v>
      </c>
    </row>
    <row r="164" spans="17:114" x14ac:dyDescent="0.15">
      <c r="S164" s="9" t="s">
        <v>32</v>
      </c>
      <c r="T164" s="9" t="s">
        <v>92</v>
      </c>
      <c r="U164" s="9">
        <v>25</v>
      </c>
      <c r="V164" s="2">
        <v>15</v>
      </c>
      <c r="W164" s="20">
        <v>0.37908999999999998</v>
      </c>
      <c r="X164" s="20">
        <v>0.51492000000000004</v>
      </c>
      <c r="Y164" s="9">
        <f t="shared" si="61"/>
        <v>3.1213895364012045</v>
      </c>
      <c r="Z164" s="9">
        <f t="shared" si="62"/>
        <v>17</v>
      </c>
      <c r="AA164" s="8">
        <f t="shared" si="63"/>
        <v>60</v>
      </c>
      <c r="AB164" s="8" t="b">
        <f t="shared" si="60"/>
        <v>0</v>
      </c>
      <c r="AC164" s="25" t="str">
        <f t="shared" si="51"/>
        <v>NO</v>
      </c>
      <c r="AD164" s="21" t="str">
        <f t="shared" si="64"/>
        <v>NO</v>
      </c>
      <c r="AE164" s="8" t="str">
        <f t="shared" si="65"/>
        <v>MEDIUM</v>
      </c>
      <c r="AF164" s="8">
        <f t="shared" si="66"/>
        <v>3</v>
      </c>
      <c r="AG164" s="8">
        <f t="shared" si="67"/>
        <v>3</v>
      </c>
      <c r="AH164" s="8">
        <f t="shared" si="68"/>
        <v>3</v>
      </c>
      <c r="AI164" s="25">
        <f t="shared" si="52"/>
        <v>141</v>
      </c>
      <c r="AJ164" s="25">
        <f t="shared" si="53"/>
        <v>324</v>
      </c>
      <c r="AK164" s="25">
        <f t="shared" si="54"/>
        <v>600</v>
      </c>
      <c r="AL164" s="25">
        <f t="shared" si="55"/>
        <v>4</v>
      </c>
      <c r="AM164" s="21">
        <f t="shared" si="69"/>
        <v>141</v>
      </c>
      <c r="AN164" s="21">
        <f t="shared" si="70"/>
        <v>324</v>
      </c>
      <c r="AO164" s="21">
        <f t="shared" si="71"/>
        <v>600</v>
      </c>
      <c r="AP164" s="21">
        <f t="shared" si="72"/>
        <v>4</v>
      </c>
      <c r="AQ164" s="24">
        <f t="shared" si="56"/>
        <v>0.6428571428571429</v>
      </c>
      <c r="AR164" s="24">
        <f t="shared" si="57"/>
        <v>-1</v>
      </c>
      <c r="AS164" s="24">
        <f t="shared" si="58"/>
        <v>0</v>
      </c>
      <c r="AT164" s="24">
        <f t="shared" si="59"/>
        <v>-0.66666666666666663</v>
      </c>
      <c r="AU164" s="20">
        <v>16</v>
      </c>
      <c r="AV164" s="20">
        <v>14</v>
      </c>
      <c r="AW164" s="20">
        <v>150</v>
      </c>
      <c r="AX164" s="20">
        <v>30</v>
      </c>
      <c r="AY164" s="20">
        <v>60</v>
      </c>
      <c r="AZ164" s="20">
        <v>30</v>
      </c>
      <c r="BA164" s="20">
        <v>45</v>
      </c>
      <c r="BB164" s="26">
        <v>45</v>
      </c>
      <c r="BC164" s="13">
        <v>80.391078098999998</v>
      </c>
      <c r="BD164" s="9">
        <v>15.380074073999999</v>
      </c>
      <c r="BE164" s="9">
        <v>-19.140143250000001</v>
      </c>
      <c r="BF164" s="9">
        <v>5.6695668000000003E-3</v>
      </c>
      <c r="BG164" s="9">
        <v>-24.757709250000001</v>
      </c>
      <c r="BH164" s="9">
        <v>-7.0297159599999999</v>
      </c>
      <c r="BI164" s="9">
        <v>1.7830325254999999</v>
      </c>
      <c r="BJ164" s="9">
        <v>0.38225000440000001</v>
      </c>
      <c r="BK164" s="9">
        <v>-8.5850326730000006</v>
      </c>
      <c r="BL164" s="9">
        <v>7.8308749993999998</v>
      </c>
      <c r="BM164" s="9">
        <v>-2.382166663</v>
      </c>
      <c r="BN164" s="9">
        <v>-13.023198620000001</v>
      </c>
      <c r="BO164" s="9">
        <v>2.7539896355</v>
      </c>
      <c r="BP164" s="9">
        <v>-0.80151034399999999</v>
      </c>
      <c r="BQ164" s="9">
        <v>9.3966563005000001</v>
      </c>
      <c r="BR164" s="13">
        <v>198.73514287</v>
      </c>
      <c r="BS164" s="9">
        <v>40.907833334999999</v>
      </c>
      <c r="BT164" s="9">
        <v>-41.15219441</v>
      </c>
      <c r="BU164" s="9">
        <v>0.27029172359999998</v>
      </c>
      <c r="BV164" s="9">
        <v>-53.593439250000003</v>
      </c>
      <c r="BW164" s="9">
        <v>-16.124496529999998</v>
      </c>
      <c r="BX164" s="9">
        <v>4.8200907634999997</v>
      </c>
      <c r="BY164" s="9">
        <v>2.9197708268999998</v>
      </c>
      <c r="BZ164" s="9">
        <v>-21.86734512</v>
      </c>
      <c r="CA164" s="9">
        <v>13.451437498000001</v>
      </c>
      <c r="CB164" s="9">
        <v>-4.9291041729999998</v>
      </c>
      <c r="CC164" s="9">
        <v>-29.747040269999999</v>
      </c>
      <c r="CD164" s="9">
        <v>5.9512184928999998</v>
      </c>
      <c r="CE164" s="9">
        <v>-2.7307815569999998</v>
      </c>
      <c r="CF164" s="9">
        <v>17.852551793</v>
      </c>
      <c r="CG164" s="13">
        <v>345.24311660000001</v>
      </c>
      <c r="CH164" s="9">
        <v>87.858425917000005</v>
      </c>
      <c r="CI164" s="9">
        <v>-66.271012670000005</v>
      </c>
      <c r="CJ164" s="9">
        <v>3.2715841731999999</v>
      </c>
      <c r="CK164" s="9">
        <v>-110.8328236</v>
      </c>
      <c r="CL164" s="9">
        <v>-23.32559582</v>
      </c>
      <c r="CM164" s="9">
        <v>11.597938923999999</v>
      </c>
      <c r="CN164" s="9">
        <v>12.210354175000001</v>
      </c>
      <c r="CO164" s="9">
        <v>-52.552436710000002</v>
      </c>
      <c r="CP164" s="9">
        <v>19.381437513000002</v>
      </c>
      <c r="CQ164" s="9">
        <v>-15.22756249</v>
      </c>
      <c r="CR164" s="9">
        <v>-55.808079890000002</v>
      </c>
      <c r="CS164" s="9">
        <v>8.0830904113000006</v>
      </c>
      <c r="CT164" s="9">
        <v>-9.3177429390000004</v>
      </c>
      <c r="CU164" s="9">
        <v>48.949757061</v>
      </c>
      <c r="CV164" s="13">
        <v>16.110514628000001</v>
      </c>
      <c r="CW164" s="9">
        <v>-6.6486886109999999</v>
      </c>
      <c r="CX164" s="9">
        <v>7.8178339350000003</v>
      </c>
      <c r="CY164" s="9">
        <v>0.55497896160000004</v>
      </c>
      <c r="CZ164" s="9">
        <v>9.9479565559999994</v>
      </c>
      <c r="DA164" s="9">
        <v>-1.5263301929999999</v>
      </c>
      <c r="DB164" s="9">
        <v>-0.38434217300000001</v>
      </c>
      <c r="DC164" s="9">
        <v>0.2859098336</v>
      </c>
      <c r="DD164" s="9">
        <v>-1.6520326160000001</v>
      </c>
      <c r="DE164" s="9">
        <v>2.6523377913999999</v>
      </c>
      <c r="DF164" s="9">
        <v>1.0362045836</v>
      </c>
      <c r="DG164" s="9">
        <v>6.4252147623999996</v>
      </c>
      <c r="DH164" s="9">
        <v>-0.36279011100000003</v>
      </c>
      <c r="DI164" s="9">
        <v>-1.2422624449999999</v>
      </c>
      <c r="DJ164" s="9">
        <v>1.7483865551</v>
      </c>
    </row>
    <row r="165" spans="17:114" x14ac:dyDescent="0.15">
      <c r="S165" s="9" t="s">
        <v>32</v>
      </c>
      <c r="T165" s="9" t="s">
        <v>92</v>
      </c>
      <c r="U165" s="9">
        <v>25</v>
      </c>
      <c r="V165" s="2">
        <v>30</v>
      </c>
      <c r="W165" s="20">
        <v>0.37908999999999998</v>
      </c>
      <c r="X165" s="20">
        <v>0.51492000000000004</v>
      </c>
      <c r="Y165" s="9">
        <f t="shared" si="61"/>
        <v>3.1213895364012045</v>
      </c>
      <c r="Z165" s="9">
        <f t="shared" si="62"/>
        <v>17</v>
      </c>
      <c r="AA165" s="8">
        <f t="shared" si="63"/>
        <v>60</v>
      </c>
      <c r="AB165" s="8" t="b">
        <f t="shared" si="60"/>
        <v>0</v>
      </c>
      <c r="AC165" s="25" t="str">
        <f t="shared" si="51"/>
        <v>NO</v>
      </c>
      <c r="AD165" s="21" t="str">
        <f t="shared" si="64"/>
        <v>NO</v>
      </c>
      <c r="AE165" s="8" t="str">
        <f t="shared" si="65"/>
        <v>MEDIUM</v>
      </c>
      <c r="AF165" s="8">
        <f t="shared" si="66"/>
        <v>3</v>
      </c>
      <c r="AG165" s="8">
        <f t="shared" si="67"/>
        <v>3</v>
      </c>
      <c r="AH165" s="8">
        <f t="shared" si="68"/>
        <v>3</v>
      </c>
      <c r="AI165" s="25">
        <f t="shared" si="52"/>
        <v>126</v>
      </c>
      <c r="AJ165" s="25">
        <f t="shared" si="53"/>
        <v>295</v>
      </c>
      <c r="AK165" s="25">
        <f t="shared" si="54"/>
        <v>529</v>
      </c>
      <c r="AL165" s="25">
        <f t="shared" si="55"/>
        <v>5.5</v>
      </c>
      <c r="AM165" s="21">
        <f t="shared" si="69"/>
        <v>126</v>
      </c>
      <c r="AN165" s="21">
        <f t="shared" si="70"/>
        <v>295</v>
      </c>
      <c r="AO165" s="21">
        <f t="shared" si="71"/>
        <v>529</v>
      </c>
      <c r="AP165" s="21">
        <f t="shared" si="72"/>
        <v>5.5</v>
      </c>
      <c r="AQ165" s="24">
        <f t="shared" si="56"/>
        <v>0.6428571428571429</v>
      </c>
      <c r="AR165" s="24">
        <f t="shared" si="57"/>
        <v>-1</v>
      </c>
      <c r="AS165" s="24">
        <f t="shared" si="58"/>
        <v>0</v>
      </c>
      <c r="AT165" s="24">
        <f t="shared" si="59"/>
        <v>-0.33333333333333331</v>
      </c>
      <c r="AU165" s="20">
        <v>16</v>
      </c>
      <c r="AV165" s="20">
        <v>14</v>
      </c>
      <c r="AW165" s="20">
        <v>150</v>
      </c>
      <c r="AX165" s="20">
        <v>30</v>
      </c>
      <c r="AY165" s="20">
        <v>60</v>
      </c>
      <c r="AZ165" s="20">
        <v>30</v>
      </c>
      <c r="BA165" s="20">
        <v>45</v>
      </c>
      <c r="BB165" s="26">
        <v>45</v>
      </c>
      <c r="BC165" s="13">
        <v>80.391078098999998</v>
      </c>
      <c r="BD165" s="9">
        <v>15.380074073999999</v>
      </c>
      <c r="BE165" s="9">
        <v>-19.140143250000001</v>
      </c>
      <c r="BF165" s="9">
        <v>5.6695668000000003E-3</v>
      </c>
      <c r="BG165" s="9">
        <v>-24.757709250000001</v>
      </c>
      <c r="BH165" s="9">
        <v>-7.0297159599999999</v>
      </c>
      <c r="BI165" s="9">
        <v>1.7830325254999999</v>
      </c>
      <c r="BJ165" s="9">
        <v>0.38225000440000001</v>
      </c>
      <c r="BK165" s="9">
        <v>-8.5850326730000006</v>
      </c>
      <c r="BL165" s="9">
        <v>7.8308749993999998</v>
      </c>
      <c r="BM165" s="9">
        <v>-2.382166663</v>
      </c>
      <c r="BN165" s="9">
        <v>-13.023198620000001</v>
      </c>
      <c r="BO165" s="9">
        <v>2.7539896355</v>
      </c>
      <c r="BP165" s="9">
        <v>-0.80151034399999999</v>
      </c>
      <c r="BQ165" s="9">
        <v>9.3966563005000001</v>
      </c>
      <c r="BR165" s="13">
        <v>198.73514287</v>
      </c>
      <c r="BS165" s="9">
        <v>40.907833334999999</v>
      </c>
      <c r="BT165" s="9">
        <v>-41.15219441</v>
      </c>
      <c r="BU165" s="9">
        <v>0.27029172359999998</v>
      </c>
      <c r="BV165" s="9">
        <v>-53.593439250000003</v>
      </c>
      <c r="BW165" s="9">
        <v>-16.124496529999998</v>
      </c>
      <c r="BX165" s="9">
        <v>4.8200907634999997</v>
      </c>
      <c r="BY165" s="9">
        <v>2.9197708268999998</v>
      </c>
      <c r="BZ165" s="9">
        <v>-21.86734512</v>
      </c>
      <c r="CA165" s="9">
        <v>13.451437498000001</v>
      </c>
      <c r="CB165" s="9">
        <v>-4.9291041729999998</v>
      </c>
      <c r="CC165" s="9">
        <v>-29.747040269999999</v>
      </c>
      <c r="CD165" s="9">
        <v>5.9512184928999998</v>
      </c>
      <c r="CE165" s="9">
        <v>-2.7307815569999998</v>
      </c>
      <c r="CF165" s="9">
        <v>17.852551793</v>
      </c>
      <c r="CG165" s="13">
        <v>345.24311660000001</v>
      </c>
      <c r="CH165" s="9">
        <v>87.858425917000005</v>
      </c>
      <c r="CI165" s="9">
        <v>-66.271012670000005</v>
      </c>
      <c r="CJ165" s="9">
        <v>3.2715841731999999</v>
      </c>
      <c r="CK165" s="9">
        <v>-110.8328236</v>
      </c>
      <c r="CL165" s="9">
        <v>-23.32559582</v>
      </c>
      <c r="CM165" s="9">
        <v>11.597938923999999</v>
      </c>
      <c r="CN165" s="9">
        <v>12.210354175000001</v>
      </c>
      <c r="CO165" s="9">
        <v>-52.552436710000002</v>
      </c>
      <c r="CP165" s="9">
        <v>19.381437513000002</v>
      </c>
      <c r="CQ165" s="9">
        <v>-15.22756249</v>
      </c>
      <c r="CR165" s="9">
        <v>-55.808079890000002</v>
      </c>
      <c r="CS165" s="9">
        <v>8.0830904113000006</v>
      </c>
      <c r="CT165" s="9">
        <v>-9.3177429390000004</v>
      </c>
      <c r="CU165" s="9">
        <v>48.949757061</v>
      </c>
      <c r="CV165" s="13">
        <v>16.110514628000001</v>
      </c>
      <c r="CW165" s="9">
        <v>-6.6486886109999999</v>
      </c>
      <c r="CX165" s="9">
        <v>7.8178339350000003</v>
      </c>
      <c r="CY165" s="9">
        <v>0.55497896160000004</v>
      </c>
      <c r="CZ165" s="9">
        <v>9.9479565559999994</v>
      </c>
      <c r="DA165" s="9">
        <v>-1.5263301929999999</v>
      </c>
      <c r="DB165" s="9">
        <v>-0.38434217300000001</v>
      </c>
      <c r="DC165" s="9">
        <v>0.2859098336</v>
      </c>
      <c r="DD165" s="9">
        <v>-1.6520326160000001</v>
      </c>
      <c r="DE165" s="9">
        <v>2.6523377913999999</v>
      </c>
      <c r="DF165" s="9">
        <v>1.0362045836</v>
      </c>
      <c r="DG165" s="9">
        <v>6.4252147623999996</v>
      </c>
      <c r="DH165" s="9">
        <v>-0.36279011100000003</v>
      </c>
      <c r="DI165" s="9">
        <v>-1.2422624449999999</v>
      </c>
      <c r="DJ165" s="9">
        <v>1.7483865551</v>
      </c>
    </row>
    <row r="166" spans="17:114" x14ac:dyDescent="0.15">
      <c r="S166" s="9" t="s">
        <v>32</v>
      </c>
      <c r="T166" s="9" t="s">
        <v>92</v>
      </c>
      <c r="U166" s="9">
        <v>25</v>
      </c>
      <c r="V166" s="2">
        <v>45</v>
      </c>
      <c r="W166" s="20">
        <v>0.37908999999999998</v>
      </c>
      <c r="X166" s="20">
        <v>0.51492000000000004</v>
      </c>
      <c r="Y166" s="9">
        <f t="shared" si="61"/>
        <v>3.1213895364012045</v>
      </c>
      <c r="Z166" s="9">
        <f t="shared" si="62"/>
        <v>17</v>
      </c>
      <c r="AA166" s="8">
        <f t="shared" si="63"/>
        <v>60</v>
      </c>
      <c r="AB166" s="8" t="b">
        <f t="shared" si="60"/>
        <v>0</v>
      </c>
      <c r="AC166" s="25" t="str">
        <f t="shared" si="51"/>
        <v>NO</v>
      </c>
      <c r="AD166" s="21" t="str">
        <f t="shared" si="64"/>
        <v>NO</v>
      </c>
      <c r="AE166" s="8" t="str">
        <f t="shared" si="65"/>
        <v>MEDIUM</v>
      </c>
      <c r="AF166" s="8">
        <f t="shared" si="66"/>
        <v>3</v>
      </c>
      <c r="AG166" s="8">
        <f t="shared" si="67"/>
        <v>3</v>
      </c>
      <c r="AH166" s="8">
        <f t="shared" si="68"/>
        <v>3</v>
      </c>
      <c r="AI166" s="25">
        <f t="shared" si="52"/>
        <v>112</v>
      </c>
      <c r="AJ166" s="25">
        <f t="shared" si="53"/>
        <v>271</v>
      </c>
      <c r="AK166" s="25">
        <f t="shared" si="54"/>
        <v>469</v>
      </c>
      <c r="AL166" s="25">
        <f t="shared" si="55"/>
        <v>7.3</v>
      </c>
      <c r="AM166" s="21">
        <f t="shared" si="69"/>
        <v>112</v>
      </c>
      <c r="AN166" s="21">
        <f t="shared" si="70"/>
        <v>271</v>
      </c>
      <c r="AO166" s="21">
        <f t="shared" si="71"/>
        <v>469</v>
      </c>
      <c r="AP166" s="21">
        <f t="shared" si="72"/>
        <v>7.3</v>
      </c>
      <c r="AQ166" s="24">
        <f t="shared" si="56"/>
        <v>0.6428571428571429</v>
      </c>
      <c r="AR166" s="24">
        <f t="shared" si="57"/>
        <v>-1</v>
      </c>
      <c r="AS166" s="24">
        <f t="shared" si="58"/>
        <v>0</v>
      </c>
      <c r="AT166" s="24">
        <f t="shared" si="59"/>
        <v>0</v>
      </c>
      <c r="AU166" s="20">
        <v>16</v>
      </c>
      <c r="AV166" s="20">
        <v>14</v>
      </c>
      <c r="AW166" s="20">
        <v>150</v>
      </c>
      <c r="AX166" s="20">
        <v>30</v>
      </c>
      <c r="AY166" s="20">
        <v>60</v>
      </c>
      <c r="AZ166" s="20">
        <v>30</v>
      </c>
      <c r="BA166" s="20">
        <v>45</v>
      </c>
      <c r="BB166" s="26">
        <v>45</v>
      </c>
      <c r="BC166" s="13">
        <v>80.391078098999998</v>
      </c>
      <c r="BD166" s="9">
        <v>15.380074073999999</v>
      </c>
      <c r="BE166" s="9">
        <v>-19.140143250000001</v>
      </c>
      <c r="BF166" s="9">
        <v>5.6695668000000003E-3</v>
      </c>
      <c r="BG166" s="9">
        <v>-24.757709250000001</v>
      </c>
      <c r="BH166" s="9">
        <v>-7.0297159599999999</v>
      </c>
      <c r="BI166" s="9">
        <v>1.7830325254999999</v>
      </c>
      <c r="BJ166" s="9">
        <v>0.38225000440000001</v>
      </c>
      <c r="BK166" s="9">
        <v>-8.5850326730000006</v>
      </c>
      <c r="BL166" s="9">
        <v>7.8308749993999998</v>
      </c>
      <c r="BM166" s="9">
        <v>-2.382166663</v>
      </c>
      <c r="BN166" s="9">
        <v>-13.023198620000001</v>
      </c>
      <c r="BO166" s="9">
        <v>2.7539896355</v>
      </c>
      <c r="BP166" s="9">
        <v>-0.80151034399999999</v>
      </c>
      <c r="BQ166" s="9">
        <v>9.3966563005000001</v>
      </c>
      <c r="BR166" s="13">
        <v>198.73514287</v>
      </c>
      <c r="BS166" s="9">
        <v>40.907833334999999</v>
      </c>
      <c r="BT166" s="9">
        <v>-41.15219441</v>
      </c>
      <c r="BU166" s="9">
        <v>0.27029172359999998</v>
      </c>
      <c r="BV166" s="9">
        <v>-53.593439250000003</v>
      </c>
      <c r="BW166" s="9">
        <v>-16.124496529999998</v>
      </c>
      <c r="BX166" s="9">
        <v>4.8200907634999997</v>
      </c>
      <c r="BY166" s="9">
        <v>2.9197708268999998</v>
      </c>
      <c r="BZ166" s="9">
        <v>-21.86734512</v>
      </c>
      <c r="CA166" s="9">
        <v>13.451437498000001</v>
      </c>
      <c r="CB166" s="9">
        <v>-4.9291041729999998</v>
      </c>
      <c r="CC166" s="9">
        <v>-29.747040269999999</v>
      </c>
      <c r="CD166" s="9">
        <v>5.9512184928999998</v>
      </c>
      <c r="CE166" s="9">
        <v>-2.7307815569999998</v>
      </c>
      <c r="CF166" s="9">
        <v>17.852551793</v>
      </c>
      <c r="CG166" s="13">
        <v>345.24311660000001</v>
      </c>
      <c r="CH166" s="9">
        <v>87.858425917000005</v>
      </c>
      <c r="CI166" s="9">
        <v>-66.271012670000005</v>
      </c>
      <c r="CJ166" s="9">
        <v>3.2715841731999999</v>
      </c>
      <c r="CK166" s="9">
        <v>-110.8328236</v>
      </c>
      <c r="CL166" s="9">
        <v>-23.32559582</v>
      </c>
      <c r="CM166" s="9">
        <v>11.597938923999999</v>
      </c>
      <c r="CN166" s="9">
        <v>12.210354175000001</v>
      </c>
      <c r="CO166" s="9">
        <v>-52.552436710000002</v>
      </c>
      <c r="CP166" s="9">
        <v>19.381437513000002</v>
      </c>
      <c r="CQ166" s="9">
        <v>-15.22756249</v>
      </c>
      <c r="CR166" s="9">
        <v>-55.808079890000002</v>
      </c>
      <c r="CS166" s="9">
        <v>8.0830904113000006</v>
      </c>
      <c r="CT166" s="9">
        <v>-9.3177429390000004</v>
      </c>
      <c r="CU166" s="9">
        <v>48.949757061</v>
      </c>
      <c r="CV166" s="13">
        <v>16.110514628000001</v>
      </c>
      <c r="CW166" s="9">
        <v>-6.6486886109999999</v>
      </c>
      <c r="CX166" s="9">
        <v>7.8178339350000003</v>
      </c>
      <c r="CY166" s="9">
        <v>0.55497896160000004</v>
      </c>
      <c r="CZ166" s="9">
        <v>9.9479565559999994</v>
      </c>
      <c r="DA166" s="9">
        <v>-1.5263301929999999</v>
      </c>
      <c r="DB166" s="9">
        <v>-0.38434217300000001</v>
      </c>
      <c r="DC166" s="9">
        <v>0.2859098336</v>
      </c>
      <c r="DD166" s="9">
        <v>-1.6520326160000001</v>
      </c>
      <c r="DE166" s="9">
        <v>2.6523377913999999</v>
      </c>
      <c r="DF166" s="9">
        <v>1.0362045836</v>
      </c>
      <c r="DG166" s="9">
        <v>6.4252147623999996</v>
      </c>
      <c r="DH166" s="9">
        <v>-0.36279011100000003</v>
      </c>
      <c r="DI166" s="9">
        <v>-1.2422624449999999</v>
      </c>
      <c r="DJ166" s="9">
        <v>1.7483865551</v>
      </c>
    </row>
    <row r="167" spans="17:114" x14ac:dyDescent="0.15">
      <c r="S167" s="9" t="s">
        <v>32</v>
      </c>
      <c r="T167" s="9" t="s">
        <v>92</v>
      </c>
      <c r="U167" s="9">
        <v>25</v>
      </c>
      <c r="V167" s="2">
        <v>60</v>
      </c>
      <c r="W167" s="20">
        <v>0.37908999999999998</v>
      </c>
      <c r="X167" s="20">
        <v>0.51492000000000004</v>
      </c>
      <c r="Y167" s="9">
        <f t="shared" si="61"/>
        <v>3.1213895364012045</v>
      </c>
      <c r="Z167" s="9">
        <f t="shared" si="62"/>
        <v>17</v>
      </c>
      <c r="AA167" s="8">
        <f t="shared" si="63"/>
        <v>60</v>
      </c>
      <c r="AB167" s="8" t="b">
        <f t="shared" si="60"/>
        <v>0</v>
      </c>
      <c r="AC167" s="25" t="str">
        <f t="shared" si="51"/>
        <v>NO</v>
      </c>
      <c r="AD167" s="21" t="str">
        <f t="shared" si="64"/>
        <v>NO</v>
      </c>
      <c r="AE167" s="8" t="str">
        <f t="shared" si="65"/>
        <v>FINE</v>
      </c>
      <c r="AF167" s="8">
        <f t="shared" si="66"/>
        <v>2</v>
      </c>
      <c r="AG167" s="8">
        <f t="shared" si="67"/>
        <v>2</v>
      </c>
      <c r="AH167" s="8">
        <f t="shared" si="68"/>
        <v>3</v>
      </c>
      <c r="AI167" s="25">
        <f t="shared" si="52"/>
        <v>100</v>
      </c>
      <c r="AJ167" s="25">
        <f t="shared" si="53"/>
        <v>250</v>
      </c>
      <c r="AK167" s="25">
        <f t="shared" si="54"/>
        <v>419</v>
      </c>
      <c r="AL167" s="25">
        <f t="shared" si="55"/>
        <v>9.6</v>
      </c>
      <c r="AM167" s="21">
        <f t="shared" si="69"/>
        <v>100</v>
      </c>
      <c r="AN167" s="21">
        <f t="shared" si="70"/>
        <v>250</v>
      </c>
      <c r="AO167" s="21">
        <f t="shared" si="71"/>
        <v>419</v>
      </c>
      <c r="AP167" s="21">
        <f t="shared" si="72"/>
        <v>9.6</v>
      </c>
      <c r="AQ167" s="24">
        <f t="shared" si="56"/>
        <v>0.6428571428571429</v>
      </c>
      <c r="AR167" s="24">
        <f t="shared" si="57"/>
        <v>-1</v>
      </c>
      <c r="AS167" s="24">
        <f t="shared" si="58"/>
        <v>0</v>
      </c>
      <c r="AT167" s="24">
        <f t="shared" si="59"/>
        <v>0.33333333333333331</v>
      </c>
      <c r="AU167" s="20">
        <v>16</v>
      </c>
      <c r="AV167" s="20">
        <v>14</v>
      </c>
      <c r="AW167" s="20">
        <v>150</v>
      </c>
      <c r="AX167" s="20">
        <v>30</v>
      </c>
      <c r="AY167" s="20">
        <v>60</v>
      </c>
      <c r="AZ167" s="20">
        <v>30</v>
      </c>
      <c r="BA167" s="20">
        <v>45</v>
      </c>
      <c r="BB167" s="26">
        <v>45</v>
      </c>
      <c r="BC167" s="13">
        <v>80.391078098999998</v>
      </c>
      <c r="BD167" s="9">
        <v>15.380074073999999</v>
      </c>
      <c r="BE167" s="9">
        <v>-19.140143250000001</v>
      </c>
      <c r="BF167" s="9">
        <v>5.6695668000000003E-3</v>
      </c>
      <c r="BG167" s="9">
        <v>-24.757709250000001</v>
      </c>
      <c r="BH167" s="9">
        <v>-7.0297159599999999</v>
      </c>
      <c r="BI167" s="9">
        <v>1.7830325254999999</v>
      </c>
      <c r="BJ167" s="9">
        <v>0.38225000440000001</v>
      </c>
      <c r="BK167" s="9">
        <v>-8.5850326730000006</v>
      </c>
      <c r="BL167" s="9">
        <v>7.8308749993999998</v>
      </c>
      <c r="BM167" s="9">
        <v>-2.382166663</v>
      </c>
      <c r="BN167" s="9">
        <v>-13.023198620000001</v>
      </c>
      <c r="BO167" s="9">
        <v>2.7539896355</v>
      </c>
      <c r="BP167" s="9">
        <v>-0.80151034399999999</v>
      </c>
      <c r="BQ167" s="9">
        <v>9.3966563005000001</v>
      </c>
      <c r="BR167" s="13">
        <v>198.73514287</v>
      </c>
      <c r="BS167" s="9">
        <v>40.907833334999999</v>
      </c>
      <c r="BT167" s="9">
        <v>-41.15219441</v>
      </c>
      <c r="BU167" s="9">
        <v>0.27029172359999998</v>
      </c>
      <c r="BV167" s="9">
        <v>-53.593439250000003</v>
      </c>
      <c r="BW167" s="9">
        <v>-16.124496529999998</v>
      </c>
      <c r="BX167" s="9">
        <v>4.8200907634999997</v>
      </c>
      <c r="BY167" s="9">
        <v>2.9197708268999998</v>
      </c>
      <c r="BZ167" s="9">
        <v>-21.86734512</v>
      </c>
      <c r="CA167" s="9">
        <v>13.451437498000001</v>
      </c>
      <c r="CB167" s="9">
        <v>-4.9291041729999998</v>
      </c>
      <c r="CC167" s="9">
        <v>-29.747040269999999</v>
      </c>
      <c r="CD167" s="9">
        <v>5.9512184928999998</v>
      </c>
      <c r="CE167" s="9">
        <v>-2.7307815569999998</v>
      </c>
      <c r="CF167" s="9">
        <v>17.852551793</v>
      </c>
      <c r="CG167" s="13">
        <v>345.24311660000001</v>
      </c>
      <c r="CH167" s="9">
        <v>87.858425917000005</v>
      </c>
      <c r="CI167" s="9">
        <v>-66.271012670000005</v>
      </c>
      <c r="CJ167" s="9">
        <v>3.2715841731999999</v>
      </c>
      <c r="CK167" s="9">
        <v>-110.8328236</v>
      </c>
      <c r="CL167" s="9">
        <v>-23.32559582</v>
      </c>
      <c r="CM167" s="9">
        <v>11.597938923999999</v>
      </c>
      <c r="CN167" s="9">
        <v>12.210354175000001</v>
      </c>
      <c r="CO167" s="9">
        <v>-52.552436710000002</v>
      </c>
      <c r="CP167" s="9">
        <v>19.381437513000002</v>
      </c>
      <c r="CQ167" s="9">
        <v>-15.22756249</v>
      </c>
      <c r="CR167" s="9">
        <v>-55.808079890000002</v>
      </c>
      <c r="CS167" s="9">
        <v>8.0830904113000006</v>
      </c>
      <c r="CT167" s="9">
        <v>-9.3177429390000004</v>
      </c>
      <c r="CU167" s="9">
        <v>48.949757061</v>
      </c>
      <c r="CV167" s="13">
        <v>16.110514628000001</v>
      </c>
      <c r="CW167" s="9">
        <v>-6.6486886109999999</v>
      </c>
      <c r="CX167" s="9">
        <v>7.8178339350000003</v>
      </c>
      <c r="CY167" s="9">
        <v>0.55497896160000004</v>
      </c>
      <c r="CZ167" s="9">
        <v>9.9479565559999994</v>
      </c>
      <c r="DA167" s="9">
        <v>-1.5263301929999999</v>
      </c>
      <c r="DB167" s="9">
        <v>-0.38434217300000001</v>
      </c>
      <c r="DC167" s="9">
        <v>0.2859098336</v>
      </c>
      <c r="DD167" s="9">
        <v>-1.6520326160000001</v>
      </c>
      <c r="DE167" s="9">
        <v>2.6523377913999999</v>
      </c>
      <c r="DF167" s="9">
        <v>1.0362045836</v>
      </c>
      <c r="DG167" s="9">
        <v>6.4252147623999996</v>
      </c>
      <c r="DH167" s="9">
        <v>-0.36279011100000003</v>
      </c>
      <c r="DI167" s="9">
        <v>-1.2422624449999999</v>
      </c>
      <c r="DJ167" s="9">
        <v>1.7483865551</v>
      </c>
    </row>
    <row r="168" spans="17:114" x14ac:dyDescent="0.15">
      <c r="S168" s="9" t="s">
        <v>32</v>
      </c>
      <c r="T168" s="9" t="s">
        <v>92</v>
      </c>
      <c r="U168" s="9">
        <v>25</v>
      </c>
      <c r="V168" s="2">
        <v>75</v>
      </c>
      <c r="W168" s="20">
        <v>0.37908999999999998</v>
      </c>
      <c r="X168" s="20">
        <v>0.51492000000000004</v>
      </c>
      <c r="Y168" s="9">
        <f t="shared" si="61"/>
        <v>3.1213895364012045</v>
      </c>
      <c r="Z168" s="9">
        <f t="shared" si="62"/>
        <v>17</v>
      </c>
      <c r="AA168" s="8">
        <f t="shared" si="63"/>
        <v>60</v>
      </c>
      <c r="AB168" s="8" t="b">
        <f t="shared" si="60"/>
        <v>0</v>
      </c>
      <c r="AC168" s="25" t="str">
        <f t="shared" si="51"/>
        <v>NO</v>
      </c>
      <c r="AD168" s="21" t="str">
        <f t="shared" si="64"/>
        <v>NO</v>
      </c>
      <c r="AE168" s="8" t="str">
        <f t="shared" si="65"/>
        <v>FINE</v>
      </c>
      <c r="AF168" s="8">
        <f t="shared" si="66"/>
        <v>2</v>
      </c>
      <c r="AG168" s="8">
        <f t="shared" si="67"/>
        <v>2</v>
      </c>
      <c r="AH168" s="8">
        <f t="shared" si="68"/>
        <v>2</v>
      </c>
      <c r="AI168" s="25">
        <f t="shared" si="52"/>
        <v>91</v>
      </c>
      <c r="AJ168" s="25">
        <f t="shared" si="53"/>
        <v>234</v>
      </c>
      <c r="AK168" s="25">
        <f t="shared" si="54"/>
        <v>381</v>
      </c>
      <c r="AL168" s="25">
        <f t="shared" si="55"/>
        <v>12.299999999999999</v>
      </c>
      <c r="AM168" s="21">
        <f t="shared" si="69"/>
        <v>91</v>
      </c>
      <c r="AN168" s="21">
        <f t="shared" si="70"/>
        <v>234</v>
      </c>
      <c r="AO168" s="21">
        <f t="shared" si="71"/>
        <v>381</v>
      </c>
      <c r="AP168" s="21">
        <f t="shared" si="72"/>
        <v>12.299999999999999</v>
      </c>
      <c r="AQ168" s="24">
        <f t="shared" si="56"/>
        <v>0.6428571428571429</v>
      </c>
      <c r="AR168" s="24">
        <f t="shared" si="57"/>
        <v>-1</v>
      </c>
      <c r="AS168" s="24">
        <f t="shared" si="58"/>
        <v>0</v>
      </c>
      <c r="AT168" s="24">
        <f t="shared" si="59"/>
        <v>0.66666666666666663</v>
      </c>
      <c r="AU168" s="20">
        <v>16</v>
      </c>
      <c r="AV168" s="20">
        <v>14</v>
      </c>
      <c r="AW168" s="20">
        <v>150</v>
      </c>
      <c r="AX168" s="20">
        <v>30</v>
      </c>
      <c r="AY168" s="20">
        <v>60</v>
      </c>
      <c r="AZ168" s="20">
        <v>30</v>
      </c>
      <c r="BA168" s="20">
        <v>45</v>
      </c>
      <c r="BB168" s="26">
        <v>45</v>
      </c>
      <c r="BC168" s="13">
        <v>80.391078098999998</v>
      </c>
      <c r="BD168" s="9">
        <v>15.380074073999999</v>
      </c>
      <c r="BE168" s="9">
        <v>-19.140143250000001</v>
      </c>
      <c r="BF168" s="9">
        <v>5.6695668000000003E-3</v>
      </c>
      <c r="BG168" s="9">
        <v>-24.757709250000001</v>
      </c>
      <c r="BH168" s="9">
        <v>-7.0297159599999999</v>
      </c>
      <c r="BI168" s="9">
        <v>1.7830325254999999</v>
      </c>
      <c r="BJ168" s="9">
        <v>0.38225000440000001</v>
      </c>
      <c r="BK168" s="9">
        <v>-8.5850326730000006</v>
      </c>
      <c r="BL168" s="9">
        <v>7.8308749993999998</v>
      </c>
      <c r="BM168" s="9">
        <v>-2.382166663</v>
      </c>
      <c r="BN168" s="9">
        <v>-13.023198620000001</v>
      </c>
      <c r="BO168" s="9">
        <v>2.7539896355</v>
      </c>
      <c r="BP168" s="9">
        <v>-0.80151034399999999</v>
      </c>
      <c r="BQ168" s="9">
        <v>9.3966563005000001</v>
      </c>
      <c r="BR168" s="13">
        <v>198.73514287</v>
      </c>
      <c r="BS168" s="9">
        <v>40.907833334999999</v>
      </c>
      <c r="BT168" s="9">
        <v>-41.15219441</v>
      </c>
      <c r="BU168" s="9">
        <v>0.27029172359999998</v>
      </c>
      <c r="BV168" s="9">
        <v>-53.593439250000003</v>
      </c>
      <c r="BW168" s="9">
        <v>-16.124496529999998</v>
      </c>
      <c r="BX168" s="9">
        <v>4.8200907634999997</v>
      </c>
      <c r="BY168" s="9">
        <v>2.9197708268999998</v>
      </c>
      <c r="BZ168" s="9">
        <v>-21.86734512</v>
      </c>
      <c r="CA168" s="9">
        <v>13.451437498000001</v>
      </c>
      <c r="CB168" s="9">
        <v>-4.9291041729999998</v>
      </c>
      <c r="CC168" s="9">
        <v>-29.747040269999999</v>
      </c>
      <c r="CD168" s="9">
        <v>5.9512184928999998</v>
      </c>
      <c r="CE168" s="9">
        <v>-2.7307815569999998</v>
      </c>
      <c r="CF168" s="9">
        <v>17.852551793</v>
      </c>
      <c r="CG168" s="13">
        <v>345.24311660000001</v>
      </c>
      <c r="CH168" s="9">
        <v>87.858425917000005</v>
      </c>
      <c r="CI168" s="9">
        <v>-66.271012670000005</v>
      </c>
      <c r="CJ168" s="9">
        <v>3.2715841731999999</v>
      </c>
      <c r="CK168" s="9">
        <v>-110.8328236</v>
      </c>
      <c r="CL168" s="9">
        <v>-23.32559582</v>
      </c>
      <c r="CM168" s="9">
        <v>11.597938923999999</v>
      </c>
      <c r="CN168" s="9">
        <v>12.210354175000001</v>
      </c>
      <c r="CO168" s="9">
        <v>-52.552436710000002</v>
      </c>
      <c r="CP168" s="9">
        <v>19.381437513000002</v>
      </c>
      <c r="CQ168" s="9">
        <v>-15.22756249</v>
      </c>
      <c r="CR168" s="9">
        <v>-55.808079890000002</v>
      </c>
      <c r="CS168" s="9">
        <v>8.0830904113000006</v>
      </c>
      <c r="CT168" s="9">
        <v>-9.3177429390000004</v>
      </c>
      <c r="CU168" s="9">
        <v>48.949757061</v>
      </c>
      <c r="CV168" s="13">
        <v>16.110514628000001</v>
      </c>
      <c r="CW168" s="9">
        <v>-6.6486886109999999</v>
      </c>
      <c r="CX168" s="9">
        <v>7.8178339350000003</v>
      </c>
      <c r="CY168" s="9">
        <v>0.55497896160000004</v>
      </c>
      <c r="CZ168" s="9">
        <v>9.9479565559999994</v>
      </c>
      <c r="DA168" s="9">
        <v>-1.5263301929999999</v>
      </c>
      <c r="DB168" s="9">
        <v>-0.38434217300000001</v>
      </c>
      <c r="DC168" s="9">
        <v>0.2859098336</v>
      </c>
      <c r="DD168" s="9">
        <v>-1.6520326160000001</v>
      </c>
      <c r="DE168" s="9">
        <v>2.6523377913999999</v>
      </c>
      <c r="DF168" s="9">
        <v>1.0362045836</v>
      </c>
      <c r="DG168" s="9">
        <v>6.4252147623999996</v>
      </c>
      <c r="DH168" s="9">
        <v>-0.36279011100000003</v>
      </c>
      <c r="DI168" s="9">
        <v>-1.2422624449999999</v>
      </c>
      <c r="DJ168" s="9">
        <v>1.7483865551</v>
      </c>
    </row>
    <row r="169" spans="17:114" x14ac:dyDescent="0.15">
      <c r="S169" s="9" t="s">
        <v>32</v>
      </c>
      <c r="T169" s="9" t="s">
        <v>92</v>
      </c>
      <c r="U169" s="9">
        <v>25</v>
      </c>
      <c r="V169" s="2">
        <v>90</v>
      </c>
      <c r="W169" s="20">
        <v>0.37908999999999998</v>
      </c>
      <c r="X169" s="20">
        <v>0.51492000000000004</v>
      </c>
      <c r="Y169" s="9">
        <f t="shared" si="61"/>
        <v>3.1213895364012045</v>
      </c>
      <c r="Z169" s="9">
        <f t="shared" si="62"/>
        <v>17</v>
      </c>
      <c r="AA169" s="8">
        <f t="shared" si="63"/>
        <v>60</v>
      </c>
      <c r="AB169" s="8" t="b">
        <f t="shared" si="60"/>
        <v>0</v>
      </c>
      <c r="AC169" s="25" t="str">
        <f t="shared" si="51"/>
        <v>NO</v>
      </c>
      <c r="AD169" s="21" t="str">
        <f t="shared" si="64"/>
        <v>NO</v>
      </c>
      <c r="AE169" s="8" t="str">
        <f t="shared" si="65"/>
        <v>FINE</v>
      </c>
      <c r="AF169" s="8">
        <f t="shared" si="66"/>
        <v>2</v>
      </c>
      <c r="AG169" s="8">
        <f t="shared" si="67"/>
        <v>2</v>
      </c>
      <c r="AH169" s="8">
        <f t="shared" si="68"/>
        <v>2</v>
      </c>
      <c r="AI169" s="25">
        <f t="shared" si="52"/>
        <v>83</v>
      </c>
      <c r="AJ169" s="25">
        <f t="shared" si="53"/>
        <v>221</v>
      </c>
      <c r="AK169" s="25">
        <f t="shared" si="54"/>
        <v>353</v>
      </c>
      <c r="AL169" s="25">
        <f t="shared" si="55"/>
        <v>15.299999999999999</v>
      </c>
      <c r="AM169" s="21">
        <f t="shared" si="69"/>
        <v>83</v>
      </c>
      <c r="AN169" s="21">
        <f t="shared" si="70"/>
        <v>221</v>
      </c>
      <c r="AO169" s="21">
        <f t="shared" si="71"/>
        <v>353</v>
      </c>
      <c r="AP169" s="21">
        <f t="shared" si="72"/>
        <v>15.299999999999999</v>
      </c>
      <c r="AQ169" s="24">
        <f t="shared" si="56"/>
        <v>0.6428571428571429</v>
      </c>
      <c r="AR169" s="24">
        <f t="shared" si="57"/>
        <v>-1</v>
      </c>
      <c r="AS169" s="24">
        <f t="shared" si="58"/>
        <v>0</v>
      </c>
      <c r="AT169" s="24">
        <f t="shared" si="59"/>
        <v>1</v>
      </c>
      <c r="AU169" s="20">
        <v>16</v>
      </c>
      <c r="AV169" s="20">
        <v>14</v>
      </c>
      <c r="AW169" s="20">
        <v>150</v>
      </c>
      <c r="AX169" s="20">
        <v>30</v>
      </c>
      <c r="AY169" s="20">
        <v>60</v>
      </c>
      <c r="AZ169" s="20">
        <v>30</v>
      </c>
      <c r="BA169" s="20">
        <v>45</v>
      </c>
      <c r="BB169" s="26">
        <v>45</v>
      </c>
      <c r="BC169" s="13">
        <v>80.391078098999998</v>
      </c>
      <c r="BD169" s="9">
        <v>15.380074073999999</v>
      </c>
      <c r="BE169" s="9">
        <v>-19.140143250000001</v>
      </c>
      <c r="BF169" s="9">
        <v>5.6695668000000003E-3</v>
      </c>
      <c r="BG169" s="9">
        <v>-24.757709250000001</v>
      </c>
      <c r="BH169" s="9">
        <v>-7.0297159599999999</v>
      </c>
      <c r="BI169" s="9">
        <v>1.7830325254999999</v>
      </c>
      <c r="BJ169" s="9">
        <v>0.38225000440000001</v>
      </c>
      <c r="BK169" s="9">
        <v>-8.5850326730000006</v>
      </c>
      <c r="BL169" s="9">
        <v>7.8308749993999998</v>
      </c>
      <c r="BM169" s="9">
        <v>-2.382166663</v>
      </c>
      <c r="BN169" s="9">
        <v>-13.023198620000001</v>
      </c>
      <c r="BO169" s="9">
        <v>2.7539896355</v>
      </c>
      <c r="BP169" s="9">
        <v>-0.80151034399999999</v>
      </c>
      <c r="BQ169" s="9">
        <v>9.3966563005000001</v>
      </c>
      <c r="BR169" s="13">
        <v>198.73514287</v>
      </c>
      <c r="BS169" s="9">
        <v>40.907833334999999</v>
      </c>
      <c r="BT169" s="9">
        <v>-41.15219441</v>
      </c>
      <c r="BU169" s="9">
        <v>0.27029172359999998</v>
      </c>
      <c r="BV169" s="9">
        <v>-53.593439250000003</v>
      </c>
      <c r="BW169" s="9">
        <v>-16.124496529999998</v>
      </c>
      <c r="BX169" s="9">
        <v>4.8200907634999997</v>
      </c>
      <c r="BY169" s="9">
        <v>2.9197708268999998</v>
      </c>
      <c r="BZ169" s="9">
        <v>-21.86734512</v>
      </c>
      <c r="CA169" s="9">
        <v>13.451437498000001</v>
      </c>
      <c r="CB169" s="9">
        <v>-4.9291041729999998</v>
      </c>
      <c r="CC169" s="9">
        <v>-29.747040269999999</v>
      </c>
      <c r="CD169" s="9">
        <v>5.9512184928999998</v>
      </c>
      <c r="CE169" s="9">
        <v>-2.7307815569999998</v>
      </c>
      <c r="CF169" s="9">
        <v>17.852551793</v>
      </c>
      <c r="CG169" s="13">
        <v>345.24311660000001</v>
      </c>
      <c r="CH169" s="9">
        <v>87.858425917000005</v>
      </c>
      <c r="CI169" s="9">
        <v>-66.271012670000005</v>
      </c>
      <c r="CJ169" s="9">
        <v>3.2715841731999999</v>
      </c>
      <c r="CK169" s="9">
        <v>-110.8328236</v>
      </c>
      <c r="CL169" s="9">
        <v>-23.32559582</v>
      </c>
      <c r="CM169" s="9">
        <v>11.597938923999999</v>
      </c>
      <c r="CN169" s="9">
        <v>12.210354175000001</v>
      </c>
      <c r="CO169" s="9">
        <v>-52.552436710000002</v>
      </c>
      <c r="CP169" s="9">
        <v>19.381437513000002</v>
      </c>
      <c r="CQ169" s="9">
        <v>-15.22756249</v>
      </c>
      <c r="CR169" s="9">
        <v>-55.808079890000002</v>
      </c>
      <c r="CS169" s="9">
        <v>8.0830904113000006</v>
      </c>
      <c r="CT169" s="9">
        <v>-9.3177429390000004</v>
      </c>
      <c r="CU169" s="9">
        <v>48.949757061</v>
      </c>
      <c r="CV169" s="13">
        <v>16.110514628000001</v>
      </c>
      <c r="CW169" s="9">
        <v>-6.6486886109999999</v>
      </c>
      <c r="CX169" s="9">
        <v>7.8178339350000003</v>
      </c>
      <c r="CY169" s="9">
        <v>0.55497896160000004</v>
      </c>
      <c r="CZ169" s="9">
        <v>9.9479565559999994</v>
      </c>
      <c r="DA169" s="9">
        <v>-1.5263301929999999</v>
      </c>
      <c r="DB169" s="9">
        <v>-0.38434217300000001</v>
      </c>
      <c r="DC169" s="9">
        <v>0.2859098336</v>
      </c>
      <c r="DD169" s="9">
        <v>-1.6520326160000001</v>
      </c>
      <c r="DE169" s="9">
        <v>2.6523377913999999</v>
      </c>
      <c r="DF169" s="9">
        <v>1.0362045836</v>
      </c>
      <c r="DG169" s="9">
        <v>6.4252147623999996</v>
      </c>
      <c r="DH169" s="9">
        <v>-0.36279011100000003</v>
      </c>
      <c r="DI169" s="9">
        <v>-1.2422624449999999</v>
      </c>
      <c r="DJ169" s="9">
        <v>1.7483865551</v>
      </c>
    </row>
    <row r="170" spans="17:114" x14ac:dyDescent="0.15">
      <c r="S170" s="9" t="s">
        <v>32</v>
      </c>
      <c r="T170" s="9" t="s">
        <v>92</v>
      </c>
      <c r="U170" s="9">
        <v>30</v>
      </c>
      <c r="V170" s="2">
        <v>0</v>
      </c>
      <c r="W170" s="9">
        <v>0.45290000000000002</v>
      </c>
      <c r="X170" s="9">
        <v>0.51598999999999995</v>
      </c>
      <c r="Y170" s="9">
        <f t="shared" si="61"/>
        <v>3.7455067525253742</v>
      </c>
      <c r="Z170" s="9">
        <f t="shared" si="62"/>
        <v>14</v>
      </c>
      <c r="AA170" s="8">
        <f t="shared" si="63"/>
        <v>60</v>
      </c>
      <c r="AB170" s="8" t="b">
        <f t="shared" si="60"/>
        <v>0</v>
      </c>
      <c r="AC170" s="25" t="str">
        <f t="shared" si="51"/>
        <v>YES</v>
      </c>
      <c r="AD170" s="21" t="str">
        <f t="shared" si="64"/>
        <v>NO</v>
      </c>
      <c r="AE170" s="8" t="str">
        <f t="shared" si="65"/>
        <v>COARSE</v>
      </c>
      <c r="AF170" s="8">
        <f t="shared" si="66"/>
        <v>4</v>
      </c>
      <c r="AG170" s="8">
        <f t="shared" si="67"/>
        <v>4</v>
      </c>
      <c r="AH170" s="8">
        <f t="shared" si="68"/>
        <v>4</v>
      </c>
      <c r="AI170" s="25">
        <f t="shared" si="52"/>
        <v>163</v>
      </c>
      <c r="AJ170" s="25">
        <f t="shared" si="53"/>
        <v>367</v>
      </c>
      <c r="AK170" s="25">
        <f t="shared" si="54"/>
        <v>707</v>
      </c>
      <c r="AL170" s="25">
        <f t="shared" si="55"/>
        <v>5.3999999999999995</v>
      </c>
      <c r="AM170" s="21">
        <f t="shared" si="69"/>
        <v>163</v>
      </c>
      <c r="AN170" s="21">
        <f t="shared" si="70"/>
        <v>367</v>
      </c>
      <c r="AO170" s="21">
        <f t="shared" si="71"/>
        <v>707</v>
      </c>
      <c r="AP170" s="21">
        <f t="shared" si="72"/>
        <v>5.3999999999999995</v>
      </c>
      <c r="AQ170" s="24">
        <f t="shared" si="56"/>
        <v>1</v>
      </c>
      <c r="AR170" s="24">
        <f t="shared" si="57"/>
        <v>-1</v>
      </c>
      <c r="AS170" s="24">
        <f t="shared" si="58"/>
        <v>0</v>
      </c>
      <c r="AT170" s="24">
        <f t="shared" si="59"/>
        <v>-1</v>
      </c>
      <c r="AU170" s="20">
        <v>16</v>
      </c>
      <c r="AV170" s="20">
        <v>14</v>
      </c>
      <c r="AW170" s="20">
        <v>150</v>
      </c>
      <c r="AX170" s="20">
        <v>30</v>
      </c>
      <c r="AY170" s="20">
        <v>60</v>
      </c>
      <c r="AZ170" s="20">
        <v>30</v>
      </c>
      <c r="BA170" s="20">
        <v>45</v>
      </c>
      <c r="BB170" s="26">
        <v>45</v>
      </c>
      <c r="BC170" s="13">
        <v>80.391078098999998</v>
      </c>
      <c r="BD170" s="9">
        <v>15.380074073999999</v>
      </c>
      <c r="BE170" s="9">
        <v>-19.140143250000001</v>
      </c>
      <c r="BF170" s="9">
        <v>5.6695668000000003E-3</v>
      </c>
      <c r="BG170" s="9">
        <v>-24.757709250000001</v>
      </c>
      <c r="BH170" s="9">
        <v>-7.0297159599999999</v>
      </c>
      <c r="BI170" s="9">
        <v>1.7830325254999999</v>
      </c>
      <c r="BJ170" s="9">
        <v>0.38225000440000001</v>
      </c>
      <c r="BK170" s="9">
        <v>-8.5850326730000006</v>
      </c>
      <c r="BL170" s="9">
        <v>7.8308749993999998</v>
      </c>
      <c r="BM170" s="9">
        <v>-2.382166663</v>
      </c>
      <c r="BN170" s="9">
        <v>-13.023198620000001</v>
      </c>
      <c r="BO170" s="9">
        <v>2.7539896355</v>
      </c>
      <c r="BP170" s="9">
        <v>-0.80151034399999999</v>
      </c>
      <c r="BQ170" s="9">
        <v>9.3966563005000001</v>
      </c>
      <c r="BR170" s="13">
        <v>198.73514287</v>
      </c>
      <c r="BS170" s="9">
        <v>40.907833334999999</v>
      </c>
      <c r="BT170" s="9">
        <v>-41.15219441</v>
      </c>
      <c r="BU170" s="9">
        <v>0.27029172359999998</v>
      </c>
      <c r="BV170" s="9">
        <v>-53.593439250000003</v>
      </c>
      <c r="BW170" s="9">
        <v>-16.124496529999998</v>
      </c>
      <c r="BX170" s="9">
        <v>4.8200907634999997</v>
      </c>
      <c r="BY170" s="9">
        <v>2.9197708268999998</v>
      </c>
      <c r="BZ170" s="9">
        <v>-21.86734512</v>
      </c>
      <c r="CA170" s="9">
        <v>13.451437498000001</v>
      </c>
      <c r="CB170" s="9">
        <v>-4.9291041729999998</v>
      </c>
      <c r="CC170" s="9">
        <v>-29.747040269999999</v>
      </c>
      <c r="CD170" s="9">
        <v>5.9512184928999998</v>
      </c>
      <c r="CE170" s="9">
        <v>-2.7307815569999998</v>
      </c>
      <c r="CF170" s="9">
        <v>17.852551793</v>
      </c>
      <c r="CG170" s="13">
        <v>345.24311660000001</v>
      </c>
      <c r="CH170" s="9">
        <v>87.858425917000005</v>
      </c>
      <c r="CI170" s="9">
        <v>-66.271012670000005</v>
      </c>
      <c r="CJ170" s="9">
        <v>3.2715841731999999</v>
      </c>
      <c r="CK170" s="9">
        <v>-110.8328236</v>
      </c>
      <c r="CL170" s="9">
        <v>-23.32559582</v>
      </c>
      <c r="CM170" s="9">
        <v>11.597938923999999</v>
      </c>
      <c r="CN170" s="9">
        <v>12.210354175000001</v>
      </c>
      <c r="CO170" s="9">
        <v>-52.552436710000002</v>
      </c>
      <c r="CP170" s="9">
        <v>19.381437513000002</v>
      </c>
      <c r="CQ170" s="9">
        <v>-15.22756249</v>
      </c>
      <c r="CR170" s="9">
        <v>-55.808079890000002</v>
      </c>
      <c r="CS170" s="9">
        <v>8.0830904113000006</v>
      </c>
      <c r="CT170" s="9">
        <v>-9.3177429390000004</v>
      </c>
      <c r="CU170" s="9">
        <v>48.949757061</v>
      </c>
      <c r="CV170" s="13">
        <v>16.110514628000001</v>
      </c>
      <c r="CW170" s="9">
        <v>-6.6486886109999999</v>
      </c>
      <c r="CX170" s="9">
        <v>7.8178339350000003</v>
      </c>
      <c r="CY170" s="9">
        <v>0.55497896160000004</v>
      </c>
      <c r="CZ170" s="9">
        <v>9.9479565559999994</v>
      </c>
      <c r="DA170" s="9">
        <v>-1.5263301929999999</v>
      </c>
      <c r="DB170" s="9">
        <v>-0.38434217300000001</v>
      </c>
      <c r="DC170" s="9">
        <v>0.2859098336</v>
      </c>
      <c r="DD170" s="9">
        <v>-1.6520326160000001</v>
      </c>
      <c r="DE170" s="9">
        <v>2.6523377913999999</v>
      </c>
      <c r="DF170" s="9">
        <v>1.0362045836</v>
      </c>
      <c r="DG170" s="9">
        <v>6.4252147623999996</v>
      </c>
      <c r="DH170" s="9">
        <v>-0.36279011100000003</v>
      </c>
      <c r="DI170" s="9">
        <v>-1.2422624449999999</v>
      </c>
      <c r="DJ170" s="9">
        <v>1.7483865551</v>
      </c>
    </row>
    <row r="171" spans="17:114" x14ac:dyDescent="0.15">
      <c r="S171" s="9" t="s">
        <v>32</v>
      </c>
      <c r="T171" s="9" t="s">
        <v>92</v>
      </c>
      <c r="U171" s="9">
        <v>30</v>
      </c>
      <c r="V171" s="2">
        <v>15</v>
      </c>
      <c r="W171" s="9">
        <v>0.45290000000000002</v>
      </c>
      <c r="X171" s="9">
        <v>0.51598999999999995</v>
      </c>
      <c r="Y171" s="9">
        <f t="shared" si="61"/>
        <v>3.7455067525253742</v>
      </c>
      <c r="Z171" s="9">
        <f t="shared" si="62"/>
        <v>14</v>
      </c>
      <c r="AA171" s="8">
        <f t="shared" si="63"/>
        <v>60</v>
      </c>
      <c r="AB171" s="8" t="b">
        <f t="shared" si="60"/>
        <v>0</v>
      </c>
      <c r="AC171" s="25" t="str">
        <f t="shared" si="51"/>
        <v>NO</v>
      </c>
      <c r="AD171" s="21" t="str">
        <f t="shared" si="64"/>
        <v>NO</v>
      </c>
      <c r="AE171" s="8" t="str">
        <f t="shared" si="65"/>
        <v>MEDIUM</v>
      </c>
      <c r="AF171" s="8">
        <f t="shared" si="66"/>
        <v>3</v>
      </c>
      <c r="AG171" s="8">
        <f t="shared" si="67"/>
        <v>3</v>
      </c>
      <c r="AH171" s="8">
        <f t="shared" si="68"/>
        <v>3</v>
      </c>
      <c r="AI171" s="25">
        <f t="shared" si="52"/>
        <v>144</v>
      </c>
      <c r="AJ171" s="25">
        <f t="shared" si="53"/>
        <v>332</v>
      </c>
      <c r="AK171" s="25">
        <f t="shared" si="54"/>
        <v>619</v>
      </c>
      <c r="AL171" s="25">
        <f t="shared" si="55"/>
        <v>6.3</v>
      </c>
      <c r="AM171" s="21">
        <f t="shared" si="69"/>
        <v>144</v>
      </c>
      <c r="AN171" s="21">
        <f t="shared" si="70"/>
        <v>332</v>
      </c>
      <c r="AO171" s="21">
        <f t="shared" si="71"/>
        <v>619</v>
      </c>
      <c r="AP171" s="21">
        <f t="shared" si="72"/>
        <v>6.3</v>
      </c>
      <c r="AQ171" s="24">
        <f t="shared" si="56"/>
        <v>1</v>
      </c>
      <c r="AR171" s="24">
        <f t="shared" si="57"/>
        <v>-1</v>
      </c>
      <c r="AS171" s="24">
        <f t="shared" si="58"/>
        <v>0</v>
      </c>
      <c r="AT171" s="24">
        <f t="shared" si="59"/>
        <v>-0.66666666666666663</v>
      </c>
      <c r="AU171" s="20">
        <v>16</v>
      </c>
      <c r="AV171" s="20">
        <v>14</v>
      </c>
      <c r="AW171" s="20">
        <v>150</v>
      </c>
      <c r="AX171" s="20">
        <v>30</v>
      </c>
      <c r="AY171" s="20">
        <v>60</v>
      </c>
      <c r="AZ171" s="20">
        <v>30</v>
      </c>
      <c r="BA171" s="20">
        <v>45</v>
      </c>
      <c r="BB171" s="26">
        <v>45</v>
      </c>
      <c r="BC171" s="13">
        <v>80.391078098999998</v>
      </c>
      <c r="BD171" s="9">
        <v>15.380074073999999</v>
      </c>
      <c r="BE171" s="9">
        <v>-19.140143250000001</v>
      </c>
      <c r="BF171" s="9">
        <v>5.6695668000000003E-3</v>
      </c>
      <c r="BG171" s="9">
        <v>-24.757709250000001</v>
      </c>
      <c r="BH171" s="9">
        <v>-7.0297159599999999</v>
      </c>
      <c r="BI171" s="9">
        <v>1.7830325254999999</v>
      </c>
      <c r="BJ171" s="9">
        <v>0.38225000440000001</v>
      </c>
      <c r="BK171" s="9">
        <v>-8.5850326730000006</v>
      </c>
      <c r="BL171" s="9">
        <v>7.8308749993999998</v>
      </c>
      <c r="BM171" s="9">
        <v>-2.382166663</v>
      </c>
      <c r="BN171" s="9">
        <v>-13.023198620000001</v>
      </c>
      <c r="BO171" s="9">
        <v>2.7539896355</v>
      </c>
      <c r="BP171" s="9">
        <v>-0.80151034399999999</v>
      </c>
      <c r="BQ171" s="9">
        <v>9.3966563005000001</v>
      </c>
      <c r="BR171" s="13">
        <v>198.73514287</v>
      </c>
      <c r="BS171" s="9">
        <v>40.907833334999999</v>
      </c>
      <c r="BT171" s="9">
        <v>-41.15219441</v>
      </c>
      <c r="BU171" s="9">
        <v>0.27029172359999998</v>
      </c>
      <c r="BV171" s="9">
        <v>-53.593439250000003</v>
      </c>
      <c r="BW171" s="9">
        <v>-16.124496529999998</v>
      </c>
      <c r="BX171" s="9">
        <v>4.8200907634999997</v>
      </c>
      <c r="BY171" s="9">
        <v>2.9197708268999998</v>
      </c>
      <c r="BZ171" s="9">
        <v>-21.86734512</v>
      </c>
      <c r="CA171" s="9">
        <v>13.451437498000001</v>
      </c>
      <c r="CB171" s="9">
        <v>-4.9291041729999998</v>
      </c>
      <c r="CC171" s="9">
        <v>-29.747040269999999</v>
      </c>
      <c r="CD171" s="9">
        <v>5.9512184928999998</v>
      </c>
      <c r="CE171" s="9">
        <v>-2.7307815569999998</v>
      </c>
      <c r="CF171" s="9">
        <v>17.852551793</v>
      </c>
      <c r="CG171" s="13">
        <v>345.24311660000001</v>
      </c>
      <c r="CH171" s="9">
        <v>87.858425917000005</v>
      </c>
      <c r="CI171" s="9">
        <v>-66.271012670000005</v>
      </c>
      <c r="CJ171" s="9">
        <v>3.2715841731999999</v>
      </c>
      <c r="CK171" s="9">
        <v>-110.8328236</v>
      </c>
      <c r="CL171" s="9">
        <v>-23.32559582</v>
      </c>
      <c r="CM171" s="9">
        <v>11.597938923999999</v>
      </c>
      <c r="CN171" s="9">
        <v>12.210354175000001</v>
      </c>
      <c r="CO171" s="9">
        <v>-52.552436710000002</v>
      </c>
      <c r="CP171" s="9">
        <v>19.381437513000002</v>
      </c>
      <c r="CQ171" s="9">
        <v>-15.22756249</v>
      </c>
      <c r="CR171" s="9">
        <v>-55.808079890000002</v>
      </c>
      <c r="CS171" s="9">
        <v>8.0830904113000006</v>
      </c>
      <c r="CT171" s="9">
        <v>-9.3177429390000004</v>
      </c>
      <c r="CU171" s="9">
        <v>48.949757061</v>
      </c>
      <c r="CV171" s="13">
        <v>16.110514628000001</v>
      </c>
      <c r="CW171" s="9">
        <v>-6.6486886109999999</v>
      </c>
      <c r="CX171" s="9">
        <v>7.8178339350000003</v>
      </c>
      <c r="CY171" s="9">
        <v>0.55497896160000004</v>
      </c>
      <c r="CZ171" s="9">
        <v>9.9479565559999994</v>
      </c>
      <c r="DA171" s="9">
        <v>-1.5263301929999999</v>
      </c>
      <c r="DB171" s="9">
        <v>-0.38434217300000001</v>
      </c>
      <c r="DC171" s="9">
        <v>0.2859098336</v>
      </c>
      <c r="DD171" s="9">
        <v>-1.6520326160000001</v>
      </c>
      <c r="DE171" s="9">
        <v>2.6523377913999999</v>
      </c>
      <c r="DF171" s="9">
        <v>1.0362045836</v>
      </c>
      <c r="DG171" s="9">
        <v>6.4252147623999996</v>
      </c>
      <c r="DH171" s="9">
        <v>-0.36279011100000003</v>
      </c>
      <c r="DI171" s="9">
        <v>-1.2422624449999999</v>
      </c>
      <c r="DJ171" s="9">
        <v>1.7483865551</v>
      </c>
    </row>
    <row r="172" spans="17:114" x14ac:dyDescent="0.15">
      <c r="S172" s="9" t="s">
        <v>32</v>
      </c>
      <c r="T172" s="9" t="s">
        <v>92</v>
      </c>
      <c r="U172" s="9">
        <v>30</v>
      </c>
      <c r="V172" s="2">
        <v>30</v>
      </c>
      <c r="W172" s="9">
        <v>0.45290000000000002</v>
      </c>
      <c r="X172" s="9">
        <v>0.51598999999999995</v>
      </c>
      <c r="Y172" s="9">
        <f t="shared" si="61"/>
        <v>3.7455067525253742</v>
      </c>
      <c r="Z172" s="9">
        <f t="shared" si="62"/>
        <v>14</v>
      </c>
      <c r="AA172" s="8">
        <f t="shared" si="63"/>
        <v>60</v>
      </c>
      <c r="AB172" s="8" t="b">
        <f t="shared" si="60"/>
        <v>0</v>
      </c>
      <c r="AC172" s="25" t="str">
        <f t="shared" si="51"/>
        <v>NO</v>
      </c>
      <c r="AD172" s="21" t="str">
        <f t="shared" si="64"/>
        <v>NO</v>
      </c>
      <c r="AE172" s="8" t="str">
        <f t="shared" si="65"/>
        <v>MEDIUM</v>
      </c>
      <c r="AF172" s="8">
        <f t="shared" si="66"/>
        <v>3</v>
      </c>
      <c r="AG172" s="8">
        <f t="shared" si="67"/>
        <v>3</v>
      </c>
      <c r="AH172" s="8">
        <f t="shared" si="68"/>
        <v>3</v>
      </c>
      <c r="AI172" s="25">
        <f t="shared" si="52"/>
        <v>127</v>
      </c>
      <c r="AJ172" s="25">
        <f t="shared" si="53"/>
        <v>301</v>
      </c>
      <c r="AK172" s="25">
        <f t="shared" si="54"/>
        <v>542</v>
      </c>
      <c r="AL172" s="25">
        <f t="shared" si="55"/>
        <v>7.6</v>
      </c>
      <c r="AM172" s="21">
        <f t="shared" si="69"/>
        <v>127</v>
      </c>
      <c r="AN172" s="21">
        <f t="shared" si="70"/>
        <v>301</v>
      </c>
      <c r="AO172" s="21">
        <f t="shared" si="71"/>
        <v>542</v>
      </c>
      <c r="AP172" s="21">
        <f t="shared" si="72"/>
        <v>7.6</v>
      </c>
      <c r="AQ172" s="24">
        <f t="shared" si="56"/>
        <v>1</v>
      </c>
      <c r="AR172" s="24">
        <f t="shared" si="57"/>
        <v>-1</v>
      </c>
      <c r="AS172" s="24">
        <f t="shared" si="58"/>
        <v>0</v>
      </c>
      <c r="AT172" s="24">
        <f t="shared" si="59"/>
        <v>-0.33333333333333331</v>
      </c>
      <c r="AU172" s="20">
        <v>16</v>
      </c>
      <c r="AV172" s="20">
        <v>14</v>
      </c>
      <c r="AW172" s="20">
        <v>150</v>
      </c>
      <c r="AX172" s="20">
        <v>30</v>
      </c>
      <c r="AY172" s="20">
        <v>60</v>
      </c>
      <c r="AZ172" s="20">
        <v>30</v>
      </c>
      <c r="BA172" s="20">
        <v>45</v>
      </c>
      <c r="BB172" s="26">
        <v>45</v>
      </c>
      <c r="BC172" s="13">
        <v>80.391078098999998</v>
      </c>
      <c r="BD172" s="9">
        <v>15.380074073999999</v>
      </c>
      <c r="BE172" s="9">
        <v>-19.140143250000001</v>
      </c>
      <c r="BF172" s="9">
        <v>5.6695668000000003E-3</v>
      </c>
      <c r="BG172" s="9">
        <v>-24.757709250000001</v>
      </c>
      <c r="BH172" s="9">
        <v>-7.0297159599999999</v>
      </c>
      <c r="BI172" s="9">
        <v>1.7830325254999999</v>
      </c>
      <c r="BJ172" s="9">
        <v>0.38225000440000001</v>
      </c>
      <c r="BK172" s="9">
        <v>-8.5850326730000006</v>
      </c>
      <c r="BL172" s="9">
        <v>7.8308749993999998</v>
      </c>
      <c r="BM172" s="9">
        <v>-2.382166663</v>
      </c>
      <c r="BN172" s="9">
        <v>-13.023198620000001</v>
      </c>
      <c r="BO172" s="9">
        <v>2.7539896355</v>
      </c>
      <c r="BP172" s="9">
        <v>-0.80151034399999999</v>
      </c>
      <c r="BQ172" s="9">
        <v>9.3966563005000001</v>
      </c>
      <c r="BR172" s="13">
        <v>198.73514287</v>
      </c>
      <c r="BS172" s="9">
        <v>40.907833334999999</v>
      </c>
      <c r="BT172" s="9">
        <v>-41.15219441</v>
      </c>
      <c r="BU172" s="9">
        <v>0.27029172359999998</v>
      </c>
      <c r="BV172" s="9">
        <v>-53.593439250000003</v>
      </c>
      <c r="BW172" s="9">
        <v>-16.124496529999998</v>
      </c>
      <c r="BX172" s="9">
        <v>4.8200907634999997</v>
      </c>
      <c r="BY172" s="9">
        <v>2.9197708268999998</v>
      </c>
      <c r="BZ172" s="9">
        <v>-21.86734512</v>
      </c>
      <c r="CA172" s="9">
        <v>13.451437498000001</v>
      </c>
      <c r="CB172" s="9">
        <v>-4.9291041729999998</v>
      </c>
      <c r="CC172" s="9">
        <v>-29.747040269999999</v>
      </c>
      <c r="CD172" s="9">
        <v>5.9512184928999998</v>
      </c>
      <c r="CE172" s="9">
        <v>-2.7307815569999998</v>
      </c>
      <c r="CF172" s="9">
        <v>17.852551793</v>
      </c>
      <c r="CG172" s="13">
        <v>345.24311660000001</v>
      </c>
      <c r="CH172" s="9">
        <v>87.858425917000005</v>
      </c>
      <c r="CI172" s="9">
        <v>-66.271012670000005</v>
      </c>
      <c r="CJ172" s="9">
        <v>3.2715841731999999</v>
      </c>
      <c r="CK172" s="9">
        <v>-110.8328236</v>
      </c>
      <c r="CL172" s="9">
        <v>-23.32559582</v>
      </c>
      <c r="CM172" s="9">
        <v>11.597938923999999</v>
      </c>
      <c r="CN172" s="9">
        <v>12.210354175000001</v>
      </c>
      <c r="CO172" s="9">
        <v>-52.552436710000002</v>
      </c>
      <c r="CP172" s="9">
        <v>19.381437513000002</v>
      </c>
      <c r="CQ172" s="9">
        <v>-15.22756249</v>
      </c>
      <c r="CR172" s="9">
        <v>-55.808079890000002</v>
      </c>
      <c r="CS172" s="9">
        <v>8.0830904113000006</v>
      </c>
      <c r="CT172" s="9">
        <v>-9.3177429390000004</v>
      </c>
      <c r="CU172" s="9">
        <v>48.949757061</v>
      </c>
      <c r="CV172" s="13">
        <v>16.110514628000001</v>
      </c>
      <c r="CW172" s="9">
        <v>-6.6486886109999999</v>
      </c>
      <c r="CX172" s="9">
        <v>7.8178339350000003</v>
      </c>
      <c r="CY172" s="9">
        <v>0.55497896160000004</v>
      </c>
      <c r="CZ172" s="9">
        <v>9.9479565559999994</v>
      </c>
      <c r="DA172" s="9">
        <v>-1.5263301929999999</v>
      </c>
      <c r="DB172" s="9">
        <v>-0.38434217300000001</v>
      </c>
      <c r="DC172" s="9">
        <v>0.2859098336</v>
      </c>
      <c r="DD172" s="9">
        <v>-1.6520326160000001</v>
      </c>
      <c r="DE172" s="9">
        <v>2.6523377913999999</v>
      </c>
      <c r="DF172" s="9">
        <v>1.0362045836</v>
      </c>
      <c r="DG172" s="9">
        <v>6.4252147623999996</v>
      </c>
      <c r="DH172" s="9">
        <v>-0.36279011100000003</v>
      </c>
      <c r="DI172" s="9">
        <v>-1.2422624449999999</v>
      </c>
      <c r="DJ172" s="9">
        <v>1.7483865551</v>
      </c>
    </row>
    <row r="173" spans="17:114" x14ac:dyDescent="0.15">
      <c r="S173" s="9" t="s">
        <v>32</v>
      </c>
      <c r="T173" s="9" t="s">
        <v>92</v>
      </c>
      <c r="U173" s="9">
        <v>30</v>
      </c>
      <c r="V173" s="2">
        <v>45</v>
      </c>
      <c r="W173" s="9">
        <v>0.45290000000000002</v>
      </c>
      <c r="X173" s="9">
        <v>0.51598999999999995</v>
      </c>
      <c r="Y173" s="9">
        <f t="shared" si="61"/>
        <v>3.7455067525253742</v>
      </c>
      <c r="Z173" s="9">
        <f t="shared" si="62"/>
        <v>14</v>
      </c>
      <c r="AA173" s="8">
        <f t="shared" si="63"/>
        <v>60</v>
      </c>
      <c r="AB173" s="8" t="b">
        <f t="shared" si="60"/>
        <v>0</v>
      </c>
      <c r="AC173" s="25" t="str">
        <f t="shared" si="51"/>
        <v>NO</v>
      </c>
      <c r="AD173" s="21" t="str">
        <f t="shared" si="64"/>
        <v>NO</v>
      </c>
      <c r="AE173" s="8" t="str">
        <f t="shared" si="65"/>
        <v>MEDIUM</v>
      </c>
      <c r="AF173" s="8">
        <f t="shared" si="66"/>
        <v>3</v>
      </c>
      <c r="AG173" s="8">
        <f t="shared" si="67"/>
        <v>3</v>
      </c>
      <c r="AH173" s="8">
        <f t="shared" si="68"/>
        <v>3</v>
      </c>
      <c r="AI173" s="25">
        <f t="shared" si="52"/>
        <v>112</v>
      </c>
      <c r="AJ173" s="25">
        <f t="shared" si="53"/>
        <v>274</v>
      </c>
      <c r="AK173" s="25">
        <f t="shared" si="54"/>
        <v>475</v>
      </c>
      <c r="AL173" s="25">
        <f t="shared" si="55"/>
        <v>9.2999999999999989</v>
      </c>
      <c r="AM173" s="21">
        <f t="shared" si="69"/>
        <v>112</v>
      </c>
      <c r="AN173" s="21">
        <f t="shared" si="70"/>
        <v>274</v>
      </c>
      <c r="AO173" s="21">
        <f t="shared" si="71"/>
        <v>475</v>
      </c>
      <c r="AP173" s="21">
        <f t="shared" si="72"/>
        <v>9.2999999999999989</v>
      </c>
      <c r="AQ173" s="24">
        <f t="shared" si="56"/>
        <v>1</v>
      </c>
      <c r="AR173" s="24">
        <f t="shared" si="57"/>
        <v>-1</v>
      </c>
      <c r="AS173" s="24">
        <f t="shared" si="58"/>
        <v>0</v>
      </c>
      <c r="AT173" s="24">
        <f t="shared" si="59"/>
        <v>0</v>
      </c>
      <c r="AU173" s="20">
        <v>16</v>
      </c>
      <c r="AV173" s="20">
        <v>14</v>
      </c>
      <c r="AW173" s="20">
        <v>150</v>
      </c>
      <c r="AX173" s="20">
        <v>30</v>
      </c>
      <c r="AY173" s="20">
        <v>60</v>
      </c>
      <c r="AZ173" s="20">
        <v>30</v>
      </c>
      <c r="BA173" s="20">
        <v>45</v>
      </c>
      <c r="BB173" s="26">
        <v>45</v>
      </c>
      <c r="BC173" s="13">
        <v>80.391078098999998</v>
      </c>
      <c r="BD173" s="9">
        <v>15.380074073999999</v>
      </c>
      <c r="BE173" s="9">
        <v>-19.140143250000001</v>
      </c>
      <c r="BF173" s="9">
        <v>5.6695668000000003E-3</v>
      </c>
      <c r="BG173" s="9">
        <v>-24.757709250000001</v>
      </c>
      <c r="BH173" s="9">
        <v>-7.0297159599999999</v>
      </c>
      <c r="BI173" s="9">
        <v>1.7830325254999999</v>
      </c>
      <c r="BJ173" s="9">
        <v>0.38225000440000001</v>
      </c>
      <c r="BK173" s="9">
        <v>-8.5850326730000006</v>
      </c>
      <c r="BL173" s="9">
        <v>7.8308749993999998</v>
      </c>
      <c r="BM173" s="9">
        <v>-2.382166663</v>
      </c>
      <c r="BN173" s="9">
        <v>-13.023198620000001</v>
      </c>
      <c r="BO173" s="9">
        <v>2.7539896355</v>
      </c>
      <c r="BP173" s="9">
        <v>-0.80151034399999999</v>
      </c>
      <c r="BQ173" s="9">
        <v>9.3966563005000001</v>
      </c>
      <c r="BR173" s="13">
        <v>198.73514287</v>
      </c>
      <c r="BS173" s="9">
        <v>40.907833334999999</v>
      </c>
      <c r="BT173" s="9">
        <v>-41.15219441</v>
      </c>
      <c r="BU173" s="9">
        <v>0.27029172359999998</v>
      </c>
      <c r="BV173" s="9">
        <v>-53.593439250000003</v>
      </c>
      <c r="BW173" s="9">
        <v>-16.124496529999998</v>
      </c>
      <c r="BX173" s="9">
        <v>4.8200907634999997</v>
      </c>
      <c r="BY173" s="9">
        <v>2.9197708268999998</v>
      </c>
      <c r="BZ173" s="9">
        <v>-21.86734512</v>
      </c>
      <c r="CA173" s="9">
        <v>13.451437498000001</v>
      </c>
      <c r="CB173" s="9">
        <v>-4.9291041729999998</v>
      </c>
      <c r="CC173" s="9">
        <v>-29.747040269999999</v>
      </c>
      <c r="CD173" s="9">
        <v>5.9512184928999998</v>
      </c>
      <c r="CE173" s="9">
        <v>-2.7307815569999998</v>
      </c>
      <c r="CF173" s="9">
        <v>17.852551793</v>
      </c>
      <c r="CG173" s="13">
        <v>345.24311660000001</v>
      </c>
      <c r="CH173" s="9">
        <v>87.858425917000005</v>
      </c>
      <c r="CI173" s="9">
        <v>-66.271012670000005</v>
      </c>
      <c r="CJ173" s="9">
        <v>3.2715841731999999</v>
      </c>
      <c r="CK173" s="9">
        <v>-110.8328236</v>
      </c>
      <c r="CL173" s="9">
        <v>-23.32559582</v>
      </c>
      <c r="CM173" s="9">
        <v>11.597938923999999</v>
      </c>
      <c r="CN173" s="9">
        <v>12.210354175000001</v>
      </c>
      <c r="CO173" s="9">
        <v>-52.552436710000002</v>
      </c>
      <c r="CP173" s="9">
        <v>19.381437513000002</v>
      </c>
      <c r="CQ173" s="9">
        <v>-15.22756249</v>
      </c>
      <c r="CR173" s="9">
        <v>-55.808079890000002</v>
      </c>
      <c r="CS173" s="9">
        <v>8.0830904113000006</v>
      </c>
      <c r="CT173" s="9">
        <v>-9.3177429390000004</v>
      </c>
      <c r="CU173" s="9">
        <v>48.949757061</v>
      </c>
      <c r="CV173" s="13">
        <v>16.110514628000001</v>
      </c>
      <c r="CW173" s="9">
        <v>-6.6486886109999999</v>
      </c>
      <c r="CX173" s="9">
        <v>7.8178339350000003</v>
      </c>
      <c r="CY173" s="9">
        <v>0.55497896160000004</v>
      </c>
      <c r="CZ173" s="9">
        <v>9.9479565559999994</v>
      </c>
      <c r="DA173" s="9">
        <v>-1.5263301929999999</v>
      </c>
      <c r="DB173" s="9">
        <v>-0.38434217300000001</v>
      </c>
      <c r="DC173" s="9">
        <v>0.2859098336</v>
      </c>
      <c r="DD173" s="9">
        <v>-1.6520326160000001</v>
      </c>
      <c r="DE173" s="9">
        <v>2.6523377913999999</v>
      </c>
      <c r="DF173" s="9">
        <v>1.0362045836</v>
      </c>
      <c r="DG173" s="9">
        <v>6.4252147623999996</v>
      </c>
      <c r="DH173" s="9">
        <v>-0.36279011100000003</v>
      </c>
      <c r="DI173" s="9">
        <v>-1.2422624449999999</v>
      </c>
      <c r="DJ173" s="9">
        <v>1.7483865551</v>
      </c>
    </row>
    <row r="174" spans="17:114" x14ac:dyDescent="0.15">
      <c r="S174" s="9" t="s">
        <v>32</v>
      </c>
      <c r="T174" s="9" t="s">
        <v>92</v>
      </c>
      <c r="U174" s="9">
        <v>30</v>
      </c>
      <c r="V174" s="2">
        <v>60</v>
      </c>
      <c r="W174" s="9">
        <v>0.45290000000000002</v>
      </c>
      <c r="X174" s="9">
        <v>0.51598999999999995</v>
      </c>
      <c r="Y174" s="9">
        <f t="shared" si="61"/>
        <v>3.7455067525253742</v>
      </c>
      <c r="Z174" s="9">
        <f t="shared" si="62"/>
        <v>14</v>
      </c>
      <c r="AA174" s="8">
        <f t="shared" si="63"/>
        <v>60</v>
      </c>
      <c r="AB174" s="8" t="b">
        <f t="shared" si="60"/>
        <v>0</v>
      </c>
      <c r="AC174" s="25" t="str">
        <f t="shared" si="51"/>
        <v>NO</v>
      </c>
      <c r="AD174" s="21" t="str">
        <f t="shared" si="64"/>
        <v>NO</v>
      </c>
      <c r="AE174" s="8" t="str">
        <f t="shared" si="65"/>
        <v>FINE</v>
      </c>
      <c r="AF174" s="8">
        <f t="shared" si="66"/>
        <v>2</v>
      </c>
      <c r="AG174" s="8">
        <f t="shared" si="67"/>
        <v>2</v>
      </c>
      <c r="AH174" s="8">
        <f t="shared" si="68"/>
        <v>3</v>
      </c>
      <c r="AI174" s="25">
        <f t="shared" si="52"/>
        <v>99</v>
      </c>
      <c r="AJ174" s="25">
        <f t="shared" si="53"/>
        <v>250</v>
      </c>
      <c r="AK174" s="25">
        <f t="shared" si="54"/>
        <v>420</v>
      </c>
      <c r="AL174" s="25">
        <f t="shared" si="55"/>
        <v>11.4</v>
      </c>
      <c r="AM174" s="21">
        <f t="shared" si="69"/>
        <v>99</v>
      </c>
      <c r="AN174" s="21">
        <f t="shared" si="70"/>
        <v>250</v>
      </c>
      <c r="AO174" s="21">
        <f t="shared" si="71"/>
        <v>420</v>
      </c>
      <c r="AP174" s="21">
        <f t="shared" si="72"/>
        <v>11.4</v>
      </c>
      <c r="AQ174" s="24">
        <f t="shared" si="56"/>
        <v>1</v>
      </c>
      <c r="AR174" s="24">
        <f t="shared" si="57"/>
        <v>-1</v>
      </c>
      <c r="AS174" s="24">
        <f t="shared" si="58"/>
        <v>0</v>
      </c>
      <c r="AT174" s="24">
        <f t="shared" si="59"/>
        <v>0.33333333333333331</v>
      </c>
      <c r="AU174" s="20">
        <v>16</v>
      </c>
      <c r="AV174" s="20">
        <v>14</v>
      </c>
      <c r="AW174" s="20">
        <v>150</v>
      </c>
      <c r="AX174" s="20">
        <v>30</v>
      </c>
      <c r="AY174" s="20">
        <v>60</v>
      </c>
      <c r="AZ174" s="20">
        <v>30</v>
      </c>
      <c r="BA174" s="20">
        <v>45</v>
      </c>
      <c r="BB174" s="26">
        <v>45</v>
      </c>
      <c r="BC174" s="13">
        <v>80.391078098999998</v>
      </c>
      <c r="BD174" s="9">
        <v>15.380074073999999</v>
      </c>
      <c r="BE174" s="9">
        <v>-19.140143250000001</v>
      </c>
      <c r="BF174" s="9">
        <v>5.6695668000000003E-3</v>
      </c>
      <c r="BG174" s="9">
        <v>-24.757709250000001</v>
      </c>
      <c r="BH174" s="9">
        <v>-7.0297159599999999</v>
      </c>
      <c r="BI174" s="9">
        <v>1.7830325254999999</v>
      </c>
      <c r="BJ174" s="9">
        <v>0.38225000440000001</v>
      </c>
      <c r="BK174" s="9">
        <v>-8.5850326730000006</v>
      </c>
      <c r="BL174" s="9">
        <v>7.8308749993999998</v>
      </c>
      <c r="BM174" s="9">
        <v>-2.382166663</v>
      </c>
      <c r="BN174" s="9">
        <v>-13.023198620000001</v>
      </c>
      <c r="BO174" s="9">
        <v>2.7539896355</v>
      </c>
      <c r="BP174" s="9">
        <v>-0.80151034399999999</v>
      </c>
      <c r="BQ174" s="9">
        <v>9.3966563005000001</v>
      </c>
      <c r="BR174" s="13">
        <v>198.73514287</v>
      </c>
      <c r="BS174" s="9">
        <v>40.907833334999999</v>
      </c>
      <c r="BT174" s="9">
        <v>-41.15219441</v>
      </c>
      <c r="BU174" s="9">
        <v>0.27029172359999998</v>
      </c>
      <c r="BV174" s="9">
        <v>-53.593439250000003</v>
      </c>
      <c r="BW174" s="9">
        <v>-16.124496529999998</v>
      </c>
      <c r="BX174" s="9">
        <v>4.8200907634999997</v>
      </c>
      <c r="BY174" s="9">
        <v>2.9197708268999998</v>
      </c>
      <c r="BZ174" s="9">
        <v>-21.86734512</v>
      </c>
      <c r="CA174" s="9">
        <v>13.451437498000001</v>
      </c>
      <c r="CB174" s="9">
        <v>-4.9291041729999998</v>
      </c>
      <c r="CC174" s="9">
        <v>-29.747040269999999</v>
      </c>
      <c r="CD174" s="9">
        <v>5.9512184928999998</v>
      </c>
      <c r="CE174" s="9">
        <v>-2.7307815569999998</v>
      </c>
      <c r="CF174" s="9">
        <v>17.852551793</v>
      </c>
      <c r="CG174" s="13">
        <v>345.24311660000001</v>
      </c>
      <c r="CH174" s="9">
        <v>87.858425917000005</v>
      </c>
      <c r="CI174" s="9">
        <v>-66.271012670000005</v>
      </c>
      <c r="CJ174" s="9">
        <v>3.2715841731999999</v>
      </c>
      <c r="CK174" s="9">
        <v>-110.8328236</v>
      </c>
      <c r="CL174" s="9">
        <v>-23.32559582</v>
      </c>
      <c r="CM174" s="9">
        <v>11.597938923999999</v>
      </c>
      <c r="CN174" s="9">
        <v>12.210354175000001</v>
      </c>
      <c r="CO174" s="9">
        <v>-52.552436710000002</v>
      </c>
      <c r="CP174" s="9">
        <v>19.381437513000002</v>
      </c>
      <c r="CQ174" s="9">
        <v>-15.22756249</v>
      </c>
      <c r="CR174" s="9">
        <v>-55.808079890000002</v>
      </c>
      <c r="CS174" s="9">
        <v>8.0830904113000006</v>
      </c>
      <c r="CT174" s="9">
        <v>-9.3177429390000004</v>
      </c>
      <c r="CU174" s="9">
        <v>48.949757061</v>
      </c>
      <c r="CV174" s="13">
        <v>16.110514628000001</v>
      </c>
      <c r="CW174" s="9">
        <v>-6.6486886109999999</v>
      </c>
      <c r="CX174" s="9">
        <v>7.8178339350000003</v>
      </c>
      <c r="CY174" s="9">
        <v>0.55497896160000004</v>
      </c>
      <c r="CZ174" s="9">
        <v>9.9479565559999994</v>
      </c>
      <c r="DA174" s="9">
        <v>-1.5263301929999999</v>
      </c>
      <c r="DB174" s="9">
        <v>-0.38434217300000001</v>
      </c>
      <c r="DC174" s="9">
        <v>0.2859098336</v>
      </c>
      <c r="DD174" s="9">
        <v>-1.6520326160000001</v>
      </c>
      <c r="DE174" s="9">
        <v>2.6523377913999999</v>
      </c>
      <c r="DF174" s="9">
        <v>1.0362045836</v>
      </c>
      <c r="DG174" s="9">
        <v>6.4252147623999996</v>
      </c>
      <c r="DH174" s="9">
        <v>-0.36279011100000003</v>
      </c>
      <c r="DI174" s="9">
        <v>-1.2422624449999999</v>
      </c>
      <c r="DJ174" s="9">
        <v>1.7483865551</v>
      </c>
    </row>
    <row r="175" spans="17:114" x14ac:dyDescent="0.15">
      <c r="S175" s="9" t="s">
        <v>32</v>
      </c>
      <c r="T175" s="9" t="s">
        <v>92</v>
      </c>
      <c r="U175" s="9">
        <v>30</v>
      </c>
      <c r="V175" s="2">
        <v>75</v>
      </c>
      <c r="W175" s="9">
        <v>0.45290000000000002</v>
      </c>
      <c r="X175" s="9">
        <v>0.51598999999999995</v>
      </c>
      <c r="Y175" s="9">
        <f t="shared" si="61"/>
        <v>3.7455067525253742</v>
      </c>
      <c r="Z175" s="9">
        <f t="shared" si="62"/>
        <v>14</v>
      </c>
      <c r="AA175" s="8">
        <f t="shared" si="63"/>
        <v>60</v>
      </c>
      <c r="AB175" s="8" t="b">
        <f t="shared" si="60"/>
        <v>0</v>
      </c>
      <c r="AC175" s="25" t="str">
        <f t="shared" si="51"/>
        <v>NO</v>
      </c>
      <c r="AD175" s="21" t="str">
        <f t="shared" si="64"/>
        <v>NO</v>
      </c>
      <c r="AE175" s="8" t="str">
        <f t="shared" si="65"/>
        <v>FINE</v>
      </c>
      <c r="AF175" s="8">
        <f t="shared" si="66"/>
        <v>2</v>
      </c>
      <c r="AG175" s="8">
        <f t="shared" si="67"/>
        <v>2</v>
      </c>
      <c r="AH175" s="8">
        <f t="shared" si="68"/>
        <v>2</v>
      </c>
      <c r="AI175" s="25">
        <f t="shared" si="52"/>
        <v>89</v>
      </c>
      <c r="AJ175" s="25">
        <f t="shared" si="53"/>
        <v>231</v>
      </c>
      <c r="AK175" s="25">
        <f t="shared" si="54"/>
        <v>375</v>
      </c>
      <c r="AL175" s="25">
        <f t="shared" si="55"/>
        <v>13.799999999999999</v>
      </c>
      <c r="AM175" s="21">
        <f t="shared" si="69"/>
        <v>89</v>
      </c>
      <c r="AN175" s="21">
        <f t="shared" si="70"/>
        <v>231</v>
      </c>
      <c r="AO175" s="21">
        <f t="shared" si="71"/>
        <v>375</v>
      </c>
      <c r="AP175" s="21">
        <f t="shared" si="72"/>
        <v>13.799999999999999</v>
      </c>
      <c r="AQ175" s="24">
        <f t="shared" si="56"/>
        <v>1</v>
      </c>
      <c r="AR175" s="24">
        <f t="shared" si="57"/>
        <v>-1</v>
      </c>
      <c r="AS175" s="24">
        <f t="shared" si="58"/>
        <v>0</v>
      </c>
      <c r="AT175" s="24">
        <f t="shared" si="59"/>
        <v>0.66666666666666663</v>
      </c>
      <c r="AU175" s="20">
        <v>16</v>
      </c>
      <c r="AV175" s="20">
        <v>14</v>
      </c>
      <c r="AW175" s="20">
        <v>150</v>
      </c>
      <c r="AX175" s="20">
        <v>30</v>
      </c>
      <c r="AY175" s="20">
        <v>60</v>
      </c>
      <c r="AZ175" s="20">
        <v>30</v>
      </c>
      <c r="BA175" s="20">
        <v>45</v>
      </c>
      <c r="BB175" s="26">
        <v>45</v>
      </c>
      <c r="BC175" s="13">
        <v>80.391078098999998</v>
      </c>
      <c r="BD175" s="9">
        <v>15.380074073999999</v>
      </c>
      <c r="BE175" s="9">
        <v>-19.140143250000001</v>
      </c>
      <c r="BF175" s="9">
        <v>5.6695668000000003E-3</v>
      </c>
      <c r="BG175" s="9">
        <v>-24.757709250000001</v>
      </c>
      <c r="BH175" s="9">
        <v>-7.0297159599999999</v>
      </c>
      <c r="BI175" s="9">
        <v>1.7830325254999999</v>
      </c>
      <c r="BJ175" s="9">
        <v>0.38225000440000001</v>
      </c>
      <c r="BK175" s="9">
        <v>-8.5850326730000006</v>
      </c>
      <c r="BL175" s="9">
        <v>7.8308749993999998</v>
      </c>
      <c r="BM175" s="9">
        <v>-2.382166663</v>
      </c>
      <c r="BN175" s="9">
        <v>-13.023198620000001</v>
      </c>
      <c r="BO175" s="9">
        <v>2.7539896355</v>
      </c>
      <c r="BP175" s="9">
        <v>-0.80151034399999999</v>
      </c>
      <c r="BQ175" s="9">
        <v>9.3966563005000001</v>
      </c>
      <c r="BR175" s="13">
        <v>198.73514287</v>
      </c>
      <c r="BS175" s="9">
        <v>40.907833334999999</v>
      </c>
      <c r="BT175" s="9">
        <v>-41.15219441</v>
      </c>
      <c r="BU175" s="9">
        <v>0.27029172359999998</v>
      </c>
      <c r="BV175" s="9">
        <v>-53.593439250000003</v>
      </c>
      <c r="BW175" s="9">
        <v>-16.124496529999998</v>
      </c>
      <c r="BX175" s="9">
        <v>4.8200907634999997</v>
      </c>
      <c r="BY175" s="9">
        <v>2.9197708268999998</v>
      </c>
      <c r="BZ175" s="9">
        <v>-21.86734512</v>
      </c>
      <c r="CA175" s="9">
        <v>13.451437498000001</v>
      </c>
      <c r="CB175" s="9">
        <v>-4.9291041729999998</v>
      </c>
      <c r="CC175" s="9">
        <v>-29.747040269999999</v>
      </c>
      <c r="CD175" s="9">
        <v>5.9512184928999998</v>
      </c>
      <c r="CE175" s="9">
        <v>-2.7307815569999998</v>
      </c>
      <c r="CF175" s="9">
        <v>17.852551793</v>
      </c>
      <c r="CG175" s="13">
        <v>345.24311660000001</v>
      </c>
      <c r="CH175" s="9">
        <v>87.858425917000005</v>
      </c>
      <c r="CI175" s="9">
        <v>-66.271012670000005</v>
      </c>
      <c r="CJ175" s="9">
        <v>3.2715841731999999</v>
      </c>
      <c r="CK175" s="9">
        <v>-110.8328236</v>
      </c>
      <c r="CL175" s="9">
        <v>-23.32559582</v>
      </c>
      <c r="CM175" s="9">
        <v>11.597938923999999</v>
      </c>
      <c r="CN175" s="9">
        <v>12.210354175000001</v>
      </c>
      <c r="CO175" s="9">
        <v>-52.552436710000002</v>
      </c>
      <c r="CP175" s="9">
        <v>19.381437513000002</v>
      </c>
      <c r="CQ175" s="9">
        <v>-15.22756249</v>
      </c>
      <c r="CR175" s="9">
        <v>-55.808079890000002</v>
      </c>
      <c r="CS175" s="9">
        <v>8.0830904113000006</v>
      </c>
      <c r="CT175" s="9">
        <v>-9.3177429390000004</v>
      </c>
      <c r="CU175" s="9">
        <v>48.949757061</v>
      </c>
      <c r="CV175" s="13">
        <v>16.110514628000001</v>
      </c>
      <c r="CW175" s="9">
        <v>-6.6486886109999999</v>
      </c>
      <c r="CX175" s="9">
        <v>7.8178339350000003</v>
      </c>
      <c r="CY175" s="9">
        <v>0.55497896160000004</v>
      </c>
      <c r="CZ175" s="9">
        <v>9.9479565559999994</v>
      </c>
      <c r="DA175" s="9">
        <v>-1.5263301929999999</v>
      </c>
      <c r="DB175" s="9">
        <v>-0.38434217300000001</v>
      </c>
      <c r="DC175" s="9">
        <v>0.2859098336</v>
      </c>
      <c r="DD175" s="9">
        <v>-1.6520326160000001</v>
      </c>
      <c r="DE175" s="9">
        <v>2.6523377913999999</v>
      </c>
      <c r="DF175" s="9">
        <v>1.0362045836</v>
      </c>
      <c r="DG175" s="9">
        <v>6.4252147623999996</v>
      </c>
      <c r="DH175" s="9">
        <v>-0.36279011100000003</v>
      </c>
      <c r="DI175" s="9">
        <v>-1.2422624449999999</v>
      </c>
      <c r="DJ175" s="9">
        <v>1.7483865551</v>
      </c>
    </row>
    <row r="176" spans="17:114" s="15" customFormat="1" x14ac:dyDescent="0.15">
      <c r="Q176" s="17"/>
      <c r="R176" s="17"/>
      <c r="S176" s="15" t="s">
        <v>32</v>
      </c>
      <c r="T176" s="9" t="s">
        <v>92</v>
      </c>
      <c r="U176" s="15">
        <v>30</v>
      </c>
      <c r="V176" s="16">
        <v>90</v>
      </c>
      <c r="W176" s="15">
        <v>0.45290000000000002</v>
      </c>
      <c r="X176" s="15">
        <v>0.51598999999999995</v>
      </c>
      <c r="Y176" s="9">
        <f t="shared" si="61"/>
        <v>3.7455067525253742</v>
      </c>
      <c r="Z176" s="9">
        <f t="shared" si="62"/>
        <v>14</v>
      </c>
      <c r="AA176" s="8">
        <f t="shared" si="63"/>
        <v>60</v>
      </c>
      <c r="AB176" s="8" t="b">
        <f t="shared" si="60"/>
        <v>0</v>
      </c>
      <c r="AC176" s="23" t="str">
        <f t="shared" si="51"/>
        <v>NO</v>
      </c>
      <c r="AD176" s="21" t="str">
        <f t="shared" si="64"/>
        <v>NO</v>
      </c>
      <c r="AE176" s="8" t="str">
        <f t="shared" si="65"/>
        <v>FINE</v>
      </c>
      <c r="AF176" s="8">
        <f t="shared" si="66"/>
        <v>2</v>
      </c>
      <c r="AG176" s="8">
        <f t="shared" si="67"/>
        <v>2</v>
      </c>
      <c r="AH176" s="8">
        <f t="shared" si="68"/>
        <v>2</v>
      </c>
      <c r="AI176" s="23">
        <f t="shared" si="52"/>
        <v>80</v>
      </c>
      <c r="AJ176" s="23">
        <f t="shared" si="53"/>
        <v>216</v>
      </c>
      <c r="AK176" s="23">
        <f t="shared" si="54"/>
        <v>342</v>
      </c>
      <c r="AL176" s="23">
        <f t="shared" si="55"/>
        <v>16.700000000000003</v>
      </c>
      <c r="AM176" s="21">
        <f t="shared" si="69"/>
        <v>80</v>
      </c>
      <c r="AN176" s="21">
        <f t="shared" si="70"/>
        <v>216</v>
      </c>
      <c r="AO176" s="21">
        <f t="shared" si="71"/>
        <v>342</v>
      </c>
      <c r="AP176" s="21">
        <f t="shared" si="72"/>
        <v>16.700000000000003</v>
      </c>
      <c r="AQ176" s="22">
        <f t="shared" si="56"/>
        <v>1</v>
      </c>
      <c r="AR176" s="22">
        <f t="shared" si="57"/>
        <v>-1</v>
      </c>
      <c r="AS176" s="22">
        <f t="shared" si="58"/>
        <v>0</v>
      </c>
      <c r="AT176" s="22">
        <f t="shared" si="59"/>
        <v>1</v>
      </c>
      <c r="AU176" s="15">
        <v>16</v>
      </c>
      <c r="AV176" s="15">
        <v>14</v>
      </c>
      <c r="AW176" s="15">
        <v>150</v>
      </c>
      <c r="AX176" s="15">
        <v>30</v>
      </c>
      <c r="AY176" s="15">
        <v>60</v>
      </c>
      <c r="AZ176" s="15">
        <v>30</v>
      </c>
      <c r="BA176" s="15">
        <v>45</v>
      </c>
      <c r="BB176" s="27">
        <v>45</v>
      </c>
      <c r="BC176" s="18">
        <v>80.391078098999998</v>
      </c>
      <c r="BD176" s="15">
        <v>15.380074073999999</v>
      </c>
      <c r="BE176" s="15">
        <v>-19.140143250000001</v>
      </c>
      <c r="BF176" s="15">
        <v>5.6695668000000003E-3</v>
      </c>
      <c r="BG176" s="15">
        <v>-24.757709250000001</v>
      </c>
      <c r="BH176" s="15">
        <v>-7.0297159599999999</v>
      </c>
      <c r="BI176" s="15">
        <v>1.7830325254999999</v>
      </c>
      <c r="BJ176" s="15">
        <v>0.38225000440000001</v>
      </c>
      <c r="BK176" s="15">
        <v>-8.5850326730000006</v>
      </c>
      <c r="BL176" s="15">
        <v>7.8308749993999998</v>
      </c>
      <c r="BM176" s="15">
        <v>-2.382166663</v>
      </c>
      <c r="BN176" s="15">
        <v>-13.023198620000001</v>
      </c>
      <c r="BO176" s="15">
        <v>2.7539896355</v>
      </c>
      <c r="BP176" s="15">
        <v>-0.80151034399999999</v>
      </c>
      <c r="BQ176" s="15">
        <v>9.3966563005000001</v>
      </c>
      <c r="BR176" s="18">
        <v>198.73514287</v>
      </c>
      <c r="BS176" s="15">
        <v>40.907833334999999</v>
      </c>
      <c r="BT176" s="15">
        <v>-41.15219441</v>
      </c>
      <c r="BU176" s="15">
        <v>0.27029172359999998</v>
      </c>
      <c r="BV176" s="15">
        <v>-53.593439250000003</v>
      </c>
      <c r="BW176" s="15">
        <v>-16.124496529999998</v>
      </c>
      <c r="BX176" s="15">
        <v>4.8200907634999997</v>
      </c>
      <c r="BY176" s="15">
        <v>2.9197708268999998</v>
      </c>
      <c r="BZ176" s="15">
        <v>-21.86734512</v>
      </c>
      <c r="CA176" s="15">
        <v>13.451437498000001</v>
      </c>
      <c r="CB176" s="15">
        <v>-4.9291041729999998</v>
      </c>
      <c r="CC176" s="15">
        <v>-29.747040269999999</v>
      </c>
      <c r="CD176" s="15">
        <v>5.9512184928999998</v>
      </c>
      <c r="CE176" s="15">
        <v>-2.7307815569999998</v>
      </c>
      <c r="CF176" s="15">
        <v>17.852551793</v>
      </c>
      <c r="CG176" s="18">
        <v>345.24311660000001</v>
      </c>
      <c r="CH176" s="15">
        <v>87.858425917000005</v>
      </c>
      <c r="CI176" s="15">
        <v>-66.271012670000005</v>
      </c>
      <c r="CJ176" s="15">
        <v>3.2715841731999999</v>
      </c>
      <c r="CK176" s="15">
        <v>-110.8328236</v>
      </c>
      <c r="CL176" s="15">
        <v>-23.32559582</v>
      </c>
      <c r="CM176" s="15">
        <v>11.597938923999999</v>
      </c>
      <c r="CN176" s="15">
        <v>12.210354175000001</v>
      </c>
      <c r="CO176" s="15">
        <v>-52.552436710000002</v>
      </c>
      <c r="CP176" s="15">
        <v>19.381437513000002</v>
      </c>
      <c r="CQ176" s="15">
        <v>-15.22756249</v>
      </c>
      <c r="CR176" s="15">
        <v>-55.808079890000002</v>
      </c>
      <c r="CS176" s="15">
        <v>8.0830904113000006</v>
      </c>
      <c r="CT176" s="15">
        <v>-9.3177429390000004</v>
      </c>
      <c r="CU176" s="15">
        <v>48.949757061</v>
      </c>
      <c r="CV176" s="18">
        <v>16.110514628000001</v>
      </c>
      <c r="CW176" s="15">
        <v>-6.6486886109999999</v>
      </c>
      <c r="CX176" s="15">
        <v>7.8178339350000003</v>
      </c>
      <c r="CY176" s="15">
        <v>0.55497896160000004</v>
      </c>
      <c r="CZ176" s="15">
        <v>9.9479565559999994</v>
      </c>
      <c r="DA176" s="15">
        <v>-1.5263301929999999</v>
      </c>
      <c r="DB176" s="15">
        <v>-0.38434217300000001</v>
      </c>
      <c r="DC176" s="15">
        <v>0.2859098336</v>
      </c>
      <c r="DD176" s="15">
        <v>-1.6520326160000001</v>
      </c>
      <c r="DE176" s="15">
        <v>2.6523377913999999</v>
      </c>
      <c r="DF176" s="15">
        <v>1.0362045836</v>
      </c>
      <c r="DG176" s="15">
        <v>6.4252147623999996</v>
      </c>
      <c r="DH176" s="15">
        <v>-0.36279011100000003</v>
      </c>
      <c r="DI176" s="15">
        <v>-1.2422624449999999</v>
      </c>
      <c r="DJ176" s="15">
        <v>1.7483865551</v>
      </c>
    </row>
    <row r="177" spans="17:114" x14ac:dyDescent="0.15">
      <c r="S177" s="11" t="s">
        <v>33</v>
      </c>
      <c r="T177" s="9" t="s">
        <v>92</v>
      </c>
      <c r="U177" s="11">
        <v>6.2E-2</v>
      </c>
      <c r="V177" s="9">
        <v>30</v>
      </c>
      <c r="W177" s="9">
        <v>6.7930000000000004E-2</v>
      </c>
      <c r="X177" s="9">
        <v>0.57869700000000002</v>
      </c>
      <c r="Y177" s="9">
        <f t="shared" si="61"/>
        <v>0.72622702919295101</v>
      </c>
      <c r="Z177" s="9">
        <f t="shared" si="62"/>
        <v>71</v>
      </c>
      <c r="AA177" s="8">
        <f t="shared" si="63"/>
        <v>60</v>
      </c>
      <c r="AB177" s="8" t="b">
        <f t="shared" si="60"/>
        <v>0</v>
      </c>
      <c r="AC177" s="25" t="str">
        <f t="shared" ref="AC177:AC188" si="73">IF($C$7=AF177,"YES","NO")</f>
        <v>NO</v>
      </c>
      <c r="AD177" s="21" t="str">
        <f t="shared" si="64"/>
        <v>NO</v>
      </c>
      <c r="AE177" s="8" t="str">
        <f t="shared" si="65"/>
        <v>MEDIUM</v>
      </c>
      <c r="AF177" s="8">
        <f t="shared" si="66"/>
        <v>3</v>
      </c>
      <c r="AG177" s="8">
        <f t="shared" si="67"/>
        <v>3</v>
      </c>
      <c r="AH177" s="8">
        <f t="shared" si="68"/>
        <v>3</v>
      </c>
      <c r="AI177" s="25">
        <f t="shared" ref="AI177:AI188" si="74">IF(AM177&lt;0,0,AM177)</f>
        <v>124</v>
      </c>
      <c r="AJ177" s="25">
        <f t="shared" ref="AJ177:AJ188" si="75">IF(AN177&lt;0,0,AN177)</f>
        <v>270</v>
      </c>
      <c r="AK177" s="25">
        <f t="shared" ref="AK177:AK188" si="76">IF(AO177&lt;0,0,AO177)</f>
        <v>507</v>
      </c>
      <c r="AL177" s="25">
        <f t="shared" ref="AL177:AL188" si="77">IF(AP177&lt;0,0,AP177)</f>
        <v>6.1999999999999993</v>
      </c>
      <c r="AM177" s="21">
        <f t="shared" si="69"/>
        <v>124</v>
      </c>
      <c r="AN177" s="21">
        <f t="shared" si="70"/>
        <v>270</v>
      </c>
      <c r="AO177" s="21">
        <f t="shared" si="71"/>
        <v>507</v>
      </c>
      <c r="AP177" s="21">
        <f t="shared" si="72"/>
        <v>6.1999999999999993</v>
      </c>
      <c r="AQ177" s="24">
        <f t="shared" ref="AQ177:AQ188" si="78">(U177-AU177)/AV177</f>
        <v>-0.98198198198198205</v>
      </c>
      <c r="AR177" s="24">
        <f t="shared" ref="AR177:AR188" si="79">($B$3-AW177)/AX177</f>
        <v>-1</v>
      </c>
      <c r="AS177" s="24">
        <f t="shared" ref="AS177:AS188" si="80">(AA177-AY177)/AZ177</f>
        <v>0</v>
      </c>
      <c r="AT177" s="24">
        <f t="shared" ref="AT177:AT188" si="81">(V177-BA177)/BB177</f>
        <v>-1</v>
      </c>
      <c r="AU177" s="9">
        <v>0.11650000000000001</v>
      </c>
      <c r="AV177" s="9">
        <v>5.5500000000000001E-2</v>
      </c>
      <c r="AW177" s="9">
        <v>150</v>
      </c>
      <c r="AX177" s="9">
        <v>30</v>
      </c>
      <c r="AY177" s="9">
        <v>60</v>
      </c>
      <c r="AZ177" s="9">
        <v>30</v>
      </c>
      <c r="BA177" s="9">
        <v>60</v>
      </c>
      <c r="BB177" s="9">
        <v>30</v>
      </c>
      <c r="BC177" s="13">
        <v>82.877201228000004</v>
      </c>
      <c r="BD177" s="9">
        <v>3.2460531717999999</v>
      </c>
      <c r="BE177" s="9">
        <v>-22.571928440000001</v>
      </c>
      <c r="BF177" s="9">
        <v>-1.953681671</v>
      </c>
      <c r="BG177" s="9">
        <v>-15.812452260000001</v>
      </c>
      <c r="BH177" s="9">
        <v>-2.540138834</v>
      </c>
      <c r="BI177" s="9">
        <v>1.4491383927000001</v>
      </c>
      <c r="BJ177" s="9">
        <v>1.2688852088</v>
      </c>
      <c r="BK177" s="9">
        <v>0.59784312900000003</v>
      </c>
      <c r="BL177" s="9">
        <v>4.9491893465999999</v>
      </c>
      <c r="BM177" s="9">
        <v>-1.7662515080000001</v>
      </c>
      <c r="BN177" s="9">
        <v>5.1945823608000001</v>
      </c>
      <c r="BO177" s="9">
        <v>2.5749497494</v>
      </c>
      <c r="BP177" s="9">
        <v>0.56484177950000003</v>
      </c>
      <c r="BQ177" s="9">
        <v>-5.3321824480000002</v>
      </c>
      <c r="BR177" s="13">
        <v>198.77925529999999</v>
      </c>
      <c r="BS177" s="9">
        <v>16.367491422000001</v>
      </c>
      <c r="BT177" s="9">
        <v>-52.6884686</v>
      </c>
      <c r="BU177" s="9">
        <v>1.9102673149</v>
      </c>
      <c r="BV177" s="9">
        <v>-35.600409980000002</v>
      </c>
      <c r="BW177" s="9">
        <v>-8.4508384089999993</v>
      </c>
      <c r="BX177" s="9">
        <v>2.8141469956999998</v>
      </c>
      <c r="BY177" s="9">
        <v>-0.92612386800000002</v>
      </c>
      <c r="BZ177" s="9">
        <v>0.17243305519999999</v>
      </c>
      <c r="CA177" s="9">
        <v>10.71232423</v>
      </c>
      <c r="CB177" s="9">
        <v>-4.6576996829999997</v>
      </c>
      <c r="CC177" s="9">
        <v>1.4505102004999999</v>
      </c>
      <c r="CD177" s="9">
        <v>8.9316969544999996</v>
      </c>
      <c r="CE177" s="9">
        <v>1.0120970241</v>
      </c>
      <c r="CF177" s="9">
        <v>-3.840227246</v>
      </c>
      <c r="CG177" s="13">
        <v>359.34207522999998</v>
      </c>
      <c r="CH177" s="9">
        <v>50.517415518</v>
      </c>
      <c r="CI177" s="9">
        <v>-109.3463618</v>
      </c>
      <c r="CJ177" s="9">
        <v>25.823960104000001</v>
      </c>
      <c r="CK177" s="9">
        <v>-84.978190990000002</v>
      </c>
      <c r="CL177" s="9">
        <v>-23.96242861</v>
      </c>
      <c r="CM177" s="9">
        <v>4.1525234699000002</v>
      </c>
      <c r="CN177" s="9">
        <v>-28.360837480000001</v>
      </c>
      <c r="CO177" s="9">
        <v>5.8988553969000002</v>
      </c>
      <c r="CP177" s="9">
        <v>18.742960233000002</v>
      </c>
      <c r="CQ177" s="9">
        <v>-7.8313380649999997</v>
      </c>
      <c r="CR177" s="9">
        <v>-14.64847387</v>
      </c>
      <c r="CS177" s="9">
        <v>29.248472138</v>
      </c>
      <c r="CT177" s="9">
        <v>26.839737649</v>
      </c>
      <c r="CU177" s="9">
        <v>-13.89836775</v>
      </c>
      <c r="CV177" s="13">
        <v>14.272675155</v>
      </c>
      <c r="CW177" s="9">
        <v>-1.5374381559999999</v>
      </c>
      <c r="CX177" s="9">
        <v>7.4053570796999999</v>
      </c>
      <c r="CY177" s="9">
        <v>0.64186958159999996</v>
      </c>
      <c r="CZ177" s="9">
        <v>5.4638877882000001</v>
      </c>
      <c r="DA177" s="9">
        <v>4.4617789400000003E-2</v>
      </c>
      <c r="DB177" s="9">
        <v>-0.55248315999999997</v>
      </c>
      <c r="DC177" s="9">
        <v>-0.24582330199999999</v>
      </c>
      <c r="DD177" s="9">
        <v>-1.2111258819999999</v>
      </c>
      <c r="DE177" s="9">
        <v>1.4614514557</v>
      </c>
      <c r="DF177" s="9">
        <v>0.87002992759999997</v>
      </c>
      <c r="DG177" s="9">
        <v>-0.22191219200000001</v>
      </c>
      <c r="DH177" s="9">
        <v>1.0716949524999999</v>
      </c>
      <c r="DI177" s="9">
        <v>-3.2098968999999998E-2</v>
      </c>
      <c r="DJ177" s="9">
        <v>2.0995617393999999</v>
      </c>
    </row>
    <row r="178" spans="17:114" x14ac:dyDescent="0.15">
      <c r="S178" s="11" t="s">
        <v>33</v>
      </c>
      <c r="T178" s="9" t="s">
        <v>92</v>
      </c>
      <c r="U178" s="11">
        <v>6.2E-2</v>
      </c>
      <c r="V178" s="9">
        <v>55</v>
      </c>
      <c r="W178" s="9">
        <v>6.7930000000000004E-2</v>
      </c>
      <c r="X178" s="9">
        <v>0.57869700000000002</v>
      </c>
      <c r="Y178" s="9">
        <f t="shared" si="61"/>
        <v>0.72622702919295101</v>
      </c>
      <c r="Z178" s="9">
        <f t="shared" si="62"/>
        <v>71</v>
      </c>
      <c r="AA178" s="8">
        <f t="shared" si="63"/>
        <v>60</v>
      </c>
      <c r="AB178" s="8" t="b">
        <f t="shared" si="60"/>
        <v>0</v>
      </c>
      <c r="AC178" s="25" t="str">
        <f t="shared" si="73"/>
        <v>NO</v>
      </c>
      <c r="AD178" s="21" t="str">
        <f t="shared" si="64"/>
        <v>NO</v>
      </c>
      <c r="AE178" s="8" t="str">
        <f t="shared" si="65"/>
        <v>FINE</v>
      </c>
      <c r="AF178" s="8">
        <f t="shared" si="66"/>
        <v>2</v>
      </c>
      <c r="AG178" s="8">
        <f t="shared" si="67"/>
        <v>3</v>
      </c>
      <c r="AH178" s="8">
        <f t="shared" si="68"/>
        <v>2</v>
      </c>
      <c r="AI178" s="25">
        <f t="shared" si="74"/>
        <v>111</v>
      </c>
      <c r="AJ178" s="25">
        <f t="shared" si="75"/>
        <v>244</v>
      </c>
      <c r="AK178" s="25">
        <f t="shared" si="76"/>
        <v>429</v>
      </c>
      <c r="AL178" s="25">
        <f t="shared" si="77"/>
        <v>8.5</v>
      </c>
      <c r="AM178" s="21">
        <f t="shared" si="69"/>
        <v>111</v>
      </c>
      <c r="AN178" s="21">
        <f t="shared" si="70"/>
        <v>244</v>
      </c>
      <c r="AO178" s="21">
        <f t="shared" si="71"/>
        <v>429</v>
      </c>
      <c r="AP178" s="21">
        <f t="shared" si="72"/>
        <v>8.5</v>
      </c>
      <c r="AQ178" s="24">
        <f t="shared" si="78"/>
        <v>-0.98198198198198205</v>
      </c>
      <c r="AR178" s="24">
        <f t="shared" si="79"/>
        <v>-1</v>
      </c>
      <c r="AS178" s="24">
        <f t="shared" si="80"/>
        <v>0</v>
      </c>
      <c r="AT178" s="24">
        <f t="shared" si="81"/>
        <v>-0.16666666666666666</v>
      </c>
      <c r="AU178" s="9">
        <v>0.11650000000000001</v>
      </c>
      <c r="AV178" s="9">
        <v>5.5500000000000001E-2</v>
      </c>
      <c r="AW178" s="9">
        <v>150</v>
      </c>
      <c r="AX178" s="9">
        <v>30</v>
      </c>
      <c r="AY178" s="9">
        <v>60</v>
      </c>
      <c r="AZ178" s="9">
        <v>30</v>
      </c>
      <c r="BA178" s="9">
        <v>60</v>
      </c>
      <c r="BB178" s="9">
        <v>30</v>
      </c>
      <c r="BC178" s="13">
        <v>82.877201228000004</v>
      </c>
      <c r="BD178" s="9">
        <v>3.2460531717999999</v>
      </c>
      <c r="BE178" s="9">
        <v>-22.571928440000001</v>
      </c>
      <c r="BF178" s="9">
        <v>-1.953681671</v>
      </c>
      <c r="BG178" s="9">
        <v>-15.812452260000001</v>
      </c>
      <c r="BH178" s="9">
        <v>-2.540138834</v>
      </c>
      <c r="BI178" s="9">
        <v>1.4491383927000001</v>
      </c>
      <c r="BJ178" s="9">
        <v>1.2688852088</v>
      </c>
      <c r="BK178" s="9">
        <v>0.59784312900000003</v>
      </c>
      <c r="BL178" s="9">
        <v>4.9491893465999999</v>
      </c>
      <c r="BM178" s="9">
        <v>-1.7662515080000001</v>
      </c>
      <c r="BN178" s="9">
        <v>5.1945823608000001</v>
      </c>
      <c r="BO178" s="9">
        <v>2.5749497494</v>
      </c>
      <c r="BP178" s="9">
        <v>0.56484177950000003</v>
      </c>
      <c r="BQ178" s="9">
        <v>-5.3321824480000002</v>
      </c>
      <c r="BR178" s="13">
        <v>198.77925529999999</v>
      </c>
      <c r="BS178" s="9">
        <v>16.367491422000001</v>
      </c>
      <c r="BT178" s="9">
        <v>-52.6884686</v>
      </c>
      <c r="BU178" s="9">
        <v>1.9102673149</v>
      </c>
      <c r="BV178" s="9">
        <v>-35.600409980000002</v>
      </c>
      <c r="BW178" s="9">
        <v>-8.4508384089999993</v>
      </c>
      <c r="BX178" s="9">
        <v>2.8141469956999998</v>
      </c>
      <c r="BY178" s="9">
        <v>-0.92612386800000002</v>
      </c>
      <c r="BZ178" s="9">
        <v>0.17243305519999999</v>
      </c>
      <c r="CA178" s="9">
        <v>10.71232423</v>
      </c>
      <c r="CB178" s="9">
        <v>-4.6576996829999997</v>
      </c>
      <c r="CC178" s="9">
        <v>1.4505102004999999</v>
      </c>
      <c r="CD178" s="9">
        <v>8.9316969544999996</v>
      </c>
      <c r="CE178" s="9">
        <v>1.0120970241</v>
      </c>
      <c r="CF178" s="9">
        <v>-3.840227246</v>
      </c>
      <c r="CG178" s="13">
        <v>359.34207522999998</v>
      </c>
      <c r="CH178" s="9">
        <v>50.517415518</v>
      </c>
      <c r="CI178" s="9">
        <v>-109.3463618</v>
      </c>
      <c r="CJ178" s="9">
        <v>25.823960104000001</v>
      </c>
      <c r="CK178" s="9">
        <v>-84.978190990000002</v>
      </c>
      <c r="CL178" s="9">
        <v>-23.96242861</v>
      </c>
      <c r="CM178" s="9">
        <v>4.1525234699000002</v>
      </c>
      <c r="CN178" s="9">
        <v>-28.360837480000001</v>
      </c>
      <c r="CO178" s="9">
        <v>5.8988553969000002</v>
      </c>
      <c r="CP178" s="9">
        <v>18.742960233000002</v>
      </c>
      <c r="CQ178" s="9">
        <v>-7.8313380649999997</v>
      </c>
      <c r="CR178" s="9">
        <v>-14.64847387</v>
      </c>
      <c r="CS178" s="9">
        <v>29.248472138</v>
      </c>
      <c r="CT178" s="9">
        <v>26.839737649</v>
      </c>
      <c r="CU178" s="9">
        <v>-13.89836775</v>
      </c>
      <c r="CV178" s="13">
        <v>14.272675155</v>
      </c>
      <c r="CW178" s="9">
        <v>-1.5374381559999999</v>
      </c>
      <c r="CX178" s="9">
        <v>7.4053570796999999</v>
      </c>
      <c r="CY178" s="9">
        <v>0.64186958159999996</v>
      </c>
      <c r="CZ178" s="9">
        <v>5.4638877882000001</v>
      </c>
      <c r="DA178" s="9">
        <v>4.4617789400000003E-2</v>
      </c>
      <c r="DB178" s="9">
        <v>-0.55248315999999997</v>
      </c>
      <c r="DC178" s="9">
        <v>-0.24582330199999999</v>
      </c>
      <c r="DD178" s="9">
        <v>-1.2111258819999999</v>
      </c>
      <c r="DE178" s="9">
        <v>1.4614514557</v>
      </c>
      <c r="DF178" s="9">
        <v>0.87002992759999997</v>
      </c>
      <c r="DG178" s="9">
        <v>-0.22191219200000001</v>
      </c>
      <c r="DH178" s="9">
        <v>1.0716949524999999</v>
      </c>
      <c r="DI178" s="9">
        <v>-3.2098968999999998E-2</v>
      </c>
      <c r="DJ178" s="9">
        <v>2.0995617393999999</v>
      </c>
    </row>
    <row r="179" spans="17:114" x14ac:dyDescent="0.15">
      <c r="S179" s="11" t="s">
        <v>33</v>
      </c>
      <c r="T179" s="9" t="s">
        <v>92</v>
      </c>
      <c r="U179" s="11">
        <v>6.2E-2</v>
      </c>
      <c r="V179" s="9">
        <v>90</v>
      </c>
      <c r="W179" s="9">
        <v>6.7930000000000004E-2</v>
      </c>
      <c r="X179" s="9">
        <v>0.57869700000000002</v>
      </c>
      <c r="Y179" s="9">
        <f t="shared" si="61"/>
        <v>0.72622702919295101</v>
      </c>
      <c r="Z179" s="9">
        <f t="shared" si="62"/>
        <v>71</v>
      </c>
      <c r="AA179" s="8">
        <f t="shared" si="63"/>
        <v>60</v>
      </c>
      <c r="AB179" s="8" t="b">
        <f t="shared" si="60"/>
        <v>0</v>
      </c>
      <c r="AC179" s="25" t="str">
        <f t="shared" si="73"/>
        <v>NO</v>
      </c>
      <c r="AD179" s="21" t="str">
        <f t="shared" si="64"/>
        <v>NO</v>
      </c>
      <c r="AE179" s="8" t="str">
        <f t="shared" si="65"/>
        <v>FINE</v>
      </c>
      <c r="AF179" s="8">
        <f t="shared" si="66"/>
        <v>2</v>
      </c>
      <c r="AG179" s="8">
        <f t="shared" si="67"/>
        <v>2</v>
      </c>
      <c r="AH179" s="8">
        <f t="shared" si="68"/>
        <v>2</v>
      </c>
      <c r="AI179" s="25">
        <f t="shared" si="74"/>
        <v>81</v>
      </c>
      <c r="AJ179" s="25">
        <f t="shared" si="75"/>
        <v>198</v>
      </c>
      <c r="AK179" s="25">
        <f t="shared" si="76"/>
        <v>288</v>
      </c>
      <c r="AL179" s="25">
        <f t="shared" si="77"/>
        <v>16.600000000000001</v>
      </c>
      <c r="AM179" s="21">
        <f t="shared" si="69"/>
        <v>81</v>
      </c>
      <c r="AN179" s="21">
        <f t="shared" si="70"/>
        <v>198</v>
      </c>
      <c r="AO179" s="21">
        <f t="shared" si="71"/>
        <v>288</v>
      </c>
      <c r="AP179" s="21">
        <f t="shared" si="72"/>
        <v>16.600000000000001</v>
      </c>
      <c r="AQ179" s="24">
        <f t="shared" si="78"/>
        <v>-0.98198198198198205</v>
      </c>
      <c r="AR179" s="24">
        <f t="shared" si="79"/>
        <v>-1</v>
      </c>
      <c r="AS179" s="24">
        <f t="shared" si="80"/>
        <v>0</v>
      </c>
      <c r="AT179" s="24">
        <f t="shared" si="81"/>
        <v>1</v>
      </c>
      <c r="AU179" s="9">
        <v>0.11650000000000001</v>
      </c>
      <c r="AV179" s="9">
        <v>5.5500000000000001E-2</v>
      </c>
      <c r="AW179" s="9">
        <v>150</v>
      </c>
      <c r="AX179" s="9">
        <v>30</v>
      </c>
      <c r="AY179" s="9">
        <v>60</v>
      </c>
      <c r="AZ179" s="9">
        <v>30</v>
      </c>
      <c r="BA179" s="9">
        <v>60</v>
      </c>
      <c r="BB179" s="9">
        <v>30</v>
      </c>
      <c r="BC179" s="13">
        <v>82.877201228000004</v>
      </c>
      <c r="BD179" s="9">
        <v>3.2460531717999999</v>
      </c>
      <c r="BE179" s="9">
        <v>-22.571928440000001</v>
      </c>
      <c r="BF179" s="9">
        <v>-1.953681671</v>
      </c>
      <c r="BG179" s="9">
        <v>-15.812452260000001</v>
      </c>
      <c r="BH179" s="9">
        <v>-2.540138834</v>
      </c>
      <c r="BI179" s="9">
        <v>1.4491383927000001</v>
      </c>
      <c r="BJ179" s="9">
        <v>1.2688852088</v>
      </c>
      <c r="BK179" s="9">
        <v>0.59784312900000003</v>
      </c>
      <c r="BL179" s="9">
        <v>4.9491893465999999</v>
      </c>
      <c r="BM179" s="9">
        <v>-1.7662515080000001</v>
      </c>
      <c r="BN179" s="9">
        <v>5.1945823608000001</v>
      </c>
      <c r="BO179" s="9">
        <v>2.5749497494</v>
      </c>
      <c r="BP179" s="9">
        <v>0.56484177950000003</v>
      </c>
      <c r="BQ179" s="9">
        <v>-5.3321824480000002</v>
      </c>
      <c r="BR179" s="13">
        <v>198.77925529999999</v>
      </c>
      <c r="BS179" s="9">
        <v>16.367491422000001</v>
      </c>
      <c r="BT179" s="9">
        <v>-52.6884686</v>
      </c>
      <c r="BU179" s="9">
        <v>1.9102673149</v>
      </c>
      <c r="BV179" s="9">
        <v>-35.600409980000002</v>
      </c>
      <c r="BW179" s="9">
        <v>-8.4508384089999993</v>
      </c>
      <c r="BX179" s="9">
        <v>2.8141469956999998</v>
      </c>
      <c r="BY179" s="9">
        <v>-0.92612386800000002</v>
      </c>
      <c r="BZ179" s="9">
        <v>0.17243305519999999</v>
      </c>
      <c r="CA179" s="9">
        <v>10.71232423</v>
      </c>
      <c r="CB179" s="9">
        <v>-4.6576996829999997</v>
      </c>
      <c r="CC179" s="9">
        <v>1.4505102004999999</v>
      </c>
      <c r="CD179" s="9">
        <v>8.9316969544999996</v>
      </c>
      <c r="CE179" s="9">
        <v>1.0120970241</v>
      </c>
      <c r="CF179" s="9">
        <v>-3.840227246</v>
      </c>
      <c r="CG179" s="13">
        <v>359.34207522999998</v>
      </c>
      <c r="CH179" s="9">
        <v>50.517415518</v>
      </c>
      <c r="CI179" s="9">
        <v>-109.3463618</v>
      </c>
      <c r="CJ179" s="9">
        <v>25.823960104000001</v>
      </c>
      <c r="CK179" s="9">
        <v>-84.978190990000002</v>
      </c>
      <c r="CL179" s="9">
        <v>-23.96242861</v>
      </c>
      <c r="CM179" s="9">
        <v>4.1525234699000002</v>
      </c>
      <c r="CN179" s="9">
        <v>-28.360837480000001</v>
      </c>
      <c r="CO179" s="9">
        <v>5.8988553969000002</v>
      </c>
      <c r="CP179" s="9">
        <v>18.742960233000002</v>
      </c>
      <c r="CQ179" s="9">
        <v>-7.8313380649999997</v>
      </c>
      <c r="CR179" s="9">
        <v>-14.64847387</v>
      </c>
      <c r="CS179" s="9">
        <v>29.248472138</v>
      </c>
      <c r="CT179" s="9">
        <v>26.839737649</v>
      </c>
      <c r="CU179" s="9">
        <v>-13.89836775</v>
      </c>
      <c r="CV179" s="13">
        <v>14.272675155</v>
      </c>
      <c r="CW179" s="9">
        <v>-1.5374381559999999</v>
      </c>
      <c r="CX179" s="9">
        <v>7.4053570796999999</v>
      </c>
      <c r="CY179" s="9">
        <v>0.64186958159999996</v>
      </c>
      <c r="CZ179" s="9">
        <v>5.4638877882000001</v>
      </c>
      <c r="DA179" s="9">
        <v>4.4617789400000003E-2</v>
      </c>
      <c r="DB179" s="9">
        <v>-0.55248315999999997</v>
      </c>
      <c r="DC179" s="9">
        <v>-0.24582330199999999</v>
      </c>
      <c r="DD179" s="9">
        <v>-1.2111258819999999</v>
      </c>
      <c r="DE179" s="9">
        <v>1.4614514557</v>
      </c>
      <c r="DF179" s="9">
        <v>0.87002992759999997</v>
      </c>
      <c r="DG179" s="9">
        <v>-0.22191219200000001</v>
      </c>
      <c r="DH179" s="9">
        <v>1.0716949524999999</v>
      </c>
      <c r="DI179" s="9">
        <v>-3.2098968999999998E-2</v>
      </c>
      <c r="DJ179" s="9">
        <v>2.0995617393999999</v>
      </c>
    </row>
    <row r="180" spans="17:114" x14ac:dyDescent="0.15">
      <c r="S180" s="11" t="s">
        <v>33</v>
      </c>
      <c r="T180" s="9" t="s">
        <v>92</v>
      </c>
      <c r="U180" s="11">
        <v>7.8E-2</v>
      </c>
      <c r="V180" s="9">
        <v>30</v>
      </c>
      <c r="W180" s="9">
        <v>0.15414</v>
      </c>
      <c r="X180" s="9">
        <v>0.49787999999999999</v>
      </c>
      <c r="Y180" s="9">
        <f t="shared" si="61"/>
        <v>1.1836445402539562</v>
      </c>
      <c r="Z180" s="9">
        <f t="shared" si="62"/>
        <v>44</v>
      </c>
      <c r="AA180" s="8">
        <f t="shared" si="63"/>
        <v>60</v>
      </c>
      <c r="AB180" s="8" t="b">
        <f t="shared" si="60"/>
        <v>0</v>
      </c>
      <c r="AC180" s="25" t="str">
        <f t="shared" si="73"/>
        <v>NO</v>
      </c>
      <c r="AD180" s="21" t="str">
        <f t="shared" si="64"/>
        <v>YES</v>
      </c>
      <c r="AE180" s="8" t="str">
        <f t="shared" si="65"/>
        <v>MEDIUM</v>
      </c>
      <c r="AF180" s="8">
        <f t="shared" si="66"/>
        <v>3</v>
      </c>
      <c r="AG180" s="8">
        <f t="shared" si="67"/>
        <v>3</v>
      </c>
      <c r="AH180" s="8">
        <f t="shared" si="68"/>
        <v>3</v>
      </c>
      <c r="AI180" s="25">
        <f t="shared" si="74"/>
        <v>123</v>
      </c>
      <c r="AJ180" s="25">
        <f t="shared" si="75"/>
        <v>276</v>
      </c>
      <c r="AK180" s="25">
        <f t="shared" si="76"/>
        <v>534</v>
      </c>
      <c r="AL180" s="25">
        <f t="shared" si="77"/>
        <v>6.1999999999999993</v>
      </c>
      <c r="AM180" s="21">
        <f t="shared" si="69"/>
        <v>123</v>
      </c>
      <c r="AN180" s="21">
        <f t="shared" si="70"/>
        <v>276</v>
      </c>
      <c r="AO180" s="21">
        <f t="shared" si="71"/>
        <v>534</v>
      </c>
      <c r="AP180" s="21">
        <f t="shared" si="72"/>
        <v>6.1999999999999993</v>
      </c>
      <c r="AQ180" s="24">
        <f t="shared" si="78"/>
        <v>-0.69369369369369382</v>
      </c>
      <c r="AR180" s="24">
        <f t="shared" si="79"/>
        <v>-1</v>
      </c>
      <c r="AS180" s="24">
        <f t="shared" si="80"/>
        <v>0</v>
      </c>
      <c r="AT180" s="24">
        <f t="shared" si="81"/>
        <v>-1</v>
      </c>
      <c r="AU180" s="9">
        <v>0.11650000000000001</v>
      </c>
      <c r="AV180" s="9">
        <v>5.5500000000000001E-2</v>
      </c>
      <c r="AW180" s="9">
        <v>150</v>
      </c>
      <c r="AX180" s="9">
        <v>30</v>
      </c>
      <c r="AY180" s="9">
        <v>60</v>
      </c>
      <c r="AZ180" s="9">
        <v>30</v>
      </c>
      <c r="BA180" s="9">
        <v>60</v>
      </c>
      <c r="BB180" s="9">
        <v>30</v>
      </c>
      <c r="BC180" s="13">
        <v>82.877201228000004</v>
      </c>
      <c r="BD180" s="9">
        <v>3.2460531717999999</v>
      </c>
      <c r="BE180" s="9">
        <v>-22.571928440000001</v>
      </c>
      <c r="BF180" s="9">
        <v>-1.953681671</v>
      </c>
      <c r="BG180" s="9">
        <v>-15.812452260000001</v>
      </c>
      <c r="BH180" s="9">
        <v>-2.540138834</v>
      </c>
      <c r="BI180" s="9">
        <v>1.4491383927000001</v>
      </c>
      <c r="BJ180" s="9">
        <v>1.2688852088</v>
      </c>
      <c r="BK180" s="9">
        <v>0.59784312900000003</v>
      </c>
      <c r="BL180" s="9">
        <v>4.9491893465999999</v>
      </c>
      <c r="BM180" s="9">
        <v>-1.7662515080000001</v>
      </c>
      <c r="BN180" s="9">
        <v>5.1945823608000001</v>
      </c>
      <c r="BO180" s="9">
        <v>2.5749497494</v>
      </c>
      <c r="BP180" s="9">
        <v>0.56484177950000003</v>
      </c>
      <c r="BQ180" s="9">
        <v>-5.3321824480000002</v>
      </c>
      <c r="BR180" s="13">
        <v>198.77925529999999</v>
      </c>
      <c r="BS180" s="9">
        <v>16.367491422000001</v>
      </c>
      <c r="BT180" s="9">
        <v>-52.6884686</v>
      </c>
      <c r="BU180" s="9">
        <v>1.9102673149</v>
      </c>
      <c r="BV180" s="9">
        <v>-35.600409980000002</v>
      </c>
      <c r="BW180" s="9">
        <v>-8.4508384089999993</v>
      </c>
      <c r="BX180" s="9">
        <v>2.8141469956999998</v>
      </c>
      <c r="BY180" s="9">
        <v>-0.92612386800000002</v>
      </c>
      <c r="BZ180" s="9">
        <v>0.17243305519999999</v>
      </c>
      <c r="CA180" s="9">
        <v>10.71232423</v>
      </c>
      <c r="CB180" s="9">
        <v>-4.6576996829999997</v>
      </c>
      <c r="CC180" s="9">
        <v>1.4505102004999999</v>
      </c>
      <c r="CD180" s="9">
        <v>8.9316969544999996</v>
      </c>
      <c r="CE180" s="9">
        <v>1.0120970241</v>
      </c>
      <c r="CF180" s="9">
        <v>-3.840227246</v>
      </c>
      <c r="CG180" s="13">
        <v>359.34207522999998</v>
      </c>
      <c r="CH180" s="9">
        <v>50.517415518</v>
      </c>
      <c r="CI180" s="9">
        <v>-109.3463618</v>
      </c>
      <c r="CJ180" s="9">
        <v>25.823960104000001</v>
      </c>
      <c r="CK180" s="9">
        <v>-84.978190990000002</v>
      </c>
      <c r="CL180" s="9">
        <v>-23.96242861</v>
      </c>
      <c r="CM180" s="9">
        <v>4.1525234699000002</v>
      </c>
      <c r="CN180" s="9">
        <v>-28.360837480000001</v>
      </c>
      <c r="CO180" s="9">
        <v>5.8988553969000002</v>
      </c>
      <c r="CP180" s="9">
        <v>18.742960233000002</v>
      </c>
      <c r="CQ180" s="9">
        <v>-7.8313380649999997</v>
      </c>
      <c r="CR180" s="9">
        <v>-14.64847387</v>
      </c>
      <c r="CS180" s="9">
        <v>29.248472138</v>
      </c>
      <c r="CT180" s="9">
        <v>26.839737649</v>
      </c>
      <c r="CU180" s="9">
        <v>-13.89836775</v>
      </c>
      <c r="CV180" s="13">
        <v>14.272675155</v>
      </c>
      <c r="CW180" s="9">
        <v>-1.5374381559999999</v>
      </c>
      <c r="CX180" s="9">
        <v>7.4053570796999999</v>
      </c>
      <c r="CY180" s="9">
        <v>0.64186958159999996</v>
      </c>
      <c r="CZ180" s="9">
        <v>5.4638877882000001</v>
      </c>
      <c r="DA180" s="9">
        <v>4.4617789400000003E-2</v>
      </c>
      <c r="DB180" s="9">
        <v>-0.55248315999999997</v>
      </c>
      <c r="DC180" s="9">
        <v>-0.24582330199999999</v>
      </c>
      <c r="DD180" s="9">
        <v>-1.2111258819999999</v>
      </c>
      <c r="DE180" s="9">
        <v>1.4614514557</v>
      </c>
      <c r="DF180" s="9">
        <v>0.87002992759999997</v>
      </c>
      <c r="DG180" s="9">
        <v>-0.22191219200000001</v>
      </c>
      <c r="DH180" s="9">
        <v>1.0716949524999999</v>
      </c>
      <c r="DI180" s="9">
        <v>-3.2098968999999998E-2</v>
      </c>
      <c r="DJ180" s="9">
        <v>2.0995617393999999</v>
      </c>
    </row>
    <row r="181" spans="17:114" x14ac:dyDescent="0.15">
      <c r="S181" s="11" t="s">
        <v>33</v>
      </c>
      <c r="T181" s="9" t="s">
        <v>92</v>
      </c>
      <c r="U181" s="11">
        <v>7.8E-2</v>
      </c>
      <c r="V181" s="9">
        <v>55</v>
      </c>
      <c r="W181" s="9">
        <v>0.15414</v>
      </c>
      <c r="X181" s="9">
        <v>0.49787999999999999</v>
      </c>
      <c r="Y181" s="9">
        <f t="shared" si="61"/>
        <v>1.1836445402539562</v>
      </c>
      <c r="Z181" s="9">
        <f t="shared" si="62"/>
        <v>44</v>
      </c>
      <c r="AA181" s="8">
        <f t="shared" si="63"/>
        <v>60</v>
      </c>
      <c r="AB181" s="8" t="b">
        <f t="shared" si="60"/>
        <v>0</v>
      </c>
      <c r="AC181" s="25" t="str">
        <f t="shared" si="73"/>
        <v>NO</v>
      </c>
      <c r="AD181" s="21" t="str">
        <f t="shared" si="64"/>
        <v>YES</v>
      </c>
      <c r="AE181" s="8" t="str">
        <f t="shared" si="65"/>
        <v>FINE</v>
      </c>
      <c r="AF181" s="8">
        <f t="shared" si="66"/>
        <v>2</v>
      </c>
      <c r="AG181" s="8">
        <f t="shared" si="67"/>
        <v>2</v>
      </c>
      <c r="AH181" s="8">
        <f t="shared" si="68"/>
        <v>3</v>
      </c>
      <c r="AI181" s="25">
        <f t="shared" si="74"/>
        <v>110</v>
      </c>
      <c r="AJ181" s="25">
        <f t="shared" si="75"/>
        <v>250</v>
      </c>
      <c r="AK181" s="25">
        <f t="shared" si="76"/>
        <v>457</v>
      </c>
      <c r="AL181" s="25">
        <f t="shared" si="77"/>
        <v>8.1999999999999993</v>
      </c>
      <c r="AM181" s="21">
        <f t="shared" si="69"/>
        <v>110</v>
      </c>
      <c r="AN181" s="21">
        <f t="shared" si="70"/>
        <v>250</v>
      </c>
      <c r="AO181" s="21">
        <f t="shared" si="71"/>
        <v>457</v>
      </c>
      <c r="AP181" s="21">
        <f t="shared" si="72"/>
        <v>8.1999999999999993</v>
      </c>
      <c r="AQ181" s="24">
        <f t="shared" si="78"/>
        <v>-0.69369369369369382</v>
      </c>
      <c r="AR181" s="24">
        <f t="shared" si="79"/>
        <v>-1</v>
      </c>
      <c r="AS181" s="24">
        <f t="shared" si="80"/>
        <v>0</v>
      </c>
      <c r="AT181" s="24">
        <f t="shared" si="81"/>
        <v>-0.16666666666666666</v>
      </c>
      <c r="AU181" s="9">
        <v>0.11650000000000001</v>
      </c>
      <c r="AV181" s="9">
        <v>5.5500000000000001E-2</v>
      </c>
      <c r="AW181" s="9">
        <v>150</v>
      </c>
      <c r="AX181" s="9">
        <v>30</v>
      </c>
      <c r="AY181" s="9">
        <v>60</v>
      </c>
      <c r="AZ181" s="9">
        <v>30</v>
      </c>
      <c r="BA181" s="9">
        <v>60</v>
      </c>
      <c r="BB181" s="9">
        <v>30</v>
      </c>
      <c r="BC181" s="13">
        <v>82.877201228000004</v>
      </c>
      <c r="BD181" s="9">
        <v>3.2460531717999999</v>
      </c>
      <c r="BE181" s="9">
        <v>-22.571928440000001</v>
      </c>
      <c r="BF181" s="9">
        <v>-1.953681671</v>
      </c>
      <c r="BG181" s="9">
        <v>-15.812452260000001</v>
      </c>
      <c r="BH181" s="9">
        <v>-2.540138834</v>
      </c>
      <c r="BI181" s="9">
        <v>1.4491383927000001</v>
      </c>
      <c r="BJ181" s="9">
        <v>1.2688852088</v>
      </c>
      <c r="BK181" s="9">
        <v>0.59784312900000003</v>
      </c>
      <c r="BL181" s="9">
        <v>4.9491893465999999</v>
      </c>
      <c r="BM181" s="9">
        <v>-1.7662515080000001</v>
      </c>
      <c r="BN181" s="9">
        <v>5.1945823608000001</v>
      </c>
      <c r="BO181" s="9">
        <v>2.5749497494</v>
      </c>
      <c r="BP181" s="9">
        <v>0.56484177950000003</v>
      </c>
      <c r="BQ181" s="9">
        <v>-5.3321824480000002</v>
      </c>
      <c r="BR181" s="13">
        <v>198.77925529999999</v>
      </c>
      <c r="BS181" s="9">
        <v>16.367491422000001</v>
      </c>
      <c r="BT181" s="9">
        <v>-52.6884686</v>
      </c>
      <c r="BU181" s="9">
        <v>1.9102673149</v>
      </c>
      <c r="BV181" s="9">
        <v>-35.600409980000002</v>
      </c>
      <c r="BW181" s="9">
        <v>-8.4508384089999993</v>
      </c>
      <c r="BX181" s="9">
        <v>2.8141469956999998</v>
      </c>
      <c r="BY181" s="9">
        <v>-0.92612386800000002</v>
      </c>
      <c r="BZ181" s="9">
        <v>0.17243305519999999</v>
      </c>
      <c r="CA181" s="9">
        <v>10.71232423</v>
      </c>
      <c r="CB181" s="9">
        <v>-4.6576996829999997</v>
      </c>
      <c r="CC181" s="9">
        <v>1.4505102004999999</v>
      </c>
      <c r="CD181" s="9">
        <v>8.9316969544999996</v>
      </c>
      <c r="CE181" s="9">
        <v>1.0120970241</v>
      </c>
      <c r="CF181" s="9">
        <v>-3.840227246</v>
      </c>
      <c r="CG181" s="13">
        <v>359.34207522999998</v>
      </c>
      <c r="CH181" s="9">
        <v>50.517415518</v>
      </c>
      <c r="CI181" s="9">
        <v>-109.3463618</v>
      </c>
      <c r="CJ181" s="9">
        <v>25.823960104000001</v>
      </c>
      <c r="CK181" s="9">
        <v>-84.978190990000002</v>
      </c>
      <c r="CL181" s="9">
        <v>-23.96242861</v>
      </c>
      <c r="CM181" s="9">
        <v>4.1525234699000002</v>
      </c>
      <c r="CN181" s="9">
        <v>-28.360837480000001</v>
      </c>
      <c r="CO181" s="9">
        <v>5.8988553969000002</v>
      </c>
      <c r="CP181" s="9">
        <v>18.742960233000002</v>
      </c>
      <c r="CQ181" s="9">
        <v>-7.8313380649999997</v>
      </c>
      <c r="CR181" s="9">
        <v>-14.64847387</v>
      </c>
      <c r="CS181" s="9">
        <v>29.248472138</v>
      </c>
      <c r="CT181" s="9">
        <v>26.839737649</v>
      </c>
      <c r="CU181" s="9">
        <v>-13.89836775</v>
      </c>
      <c r="CV181" s="13">
        <v>14.272675155</v>
      </c>
      <c r="CW181" s="9">
        <v>-1.5374381559999999</v>
      </c>
      <c r="CX181" s="9">
        <v>7.4053570796999999</v>
      </c>
      <c r="CY181" s="9">
        <v>0.64186958159999996</v>
      </c>
      <c r="CZ181" s="9">
        <v>5.4638877882000001</v>
      </c>
      <c r="DA181" s="9">
        <v>4.4617789400000003E-2</v>
      </c>
      <c r="DB181" s="9">
        <v>-0.55248315999999997</v>
      </c>
      <c r="DC181" s="9">
        <v>-0.24582330199999999</v>
      </c>
      <c r="DD181" s="9">
        <v>-1.2111258819999999</v>
      </c>
      <c r="DE181" s="9">
        <v>1.4614514557</v>
      </c>
      <c r="DF181" s="9">
        <v>0.87002992759999997</v>
      </c>
      <c r="DG181" s="9">
        <v>-0.22191219200000001</v>
      </c>
      <c r="DH181" s="9">
        <v>1.0716949524999999</v>
      </c>
      <c r="DI181" s="9">
        <v>-3.2098968999999998E-2</v>
      </c>
      <c r="DJ181" s="9">
        <v>2.0995617393999999</v>
      </c>
    </row>
    <row r="182" spans="17:114" x14ac:dyDescent="0.15">
      <c r="S182" s="11" t="s">
        <v>33</v>
      </c>
      <c r="T182" s="9" t="s">
        <v>92</v>
      </c>
      <c r="U182" s="11">
        <v>7.8E-2</v>
      </c>
      <c r="V182" s="9">
        <v>90</v>
      </c>
      <c r="W182" s="9">
        <v>0.15414</v>
      </c>
      <c r="X182" s="9">
        <v>0.49787999999999999</v>
      </c>
      <c r="Y182" s="9">
        <f t="shared" si="61"/>
        <v>1.1836445402539562</v>
      </c>
      <c r="Z182" s="9">
        <f t="shared" si="62"/>
        <v>44</v>
      </c>
      <c r="AA182" s="8">
        <f t="shared" si="63"/>
        <v>60</v>
      </c>
      <c r="AB182" s="8" t="b">
        <f t="shared" si="60"/>
        <v>0</v>
      </c>
      <c r="AC182" s="25" t="str">
        <f t="shared" si="73"/>
        <v>NO</v>
      </c>
      <c r="AD182" s="21" t="str">
        <f t="shared" si="64"/>
        <v>YES</v>
      </c>
      <c r="AE182" s="8" t="str">
        <f t="shared" si="65"/>
        <v>FINE</v>
      </c>
      <c r="AF182" s="8">
        <f t="shared" si="66"/>
        <v>2</v>
      </c>
      <c r="AG182" s="8">
        <f t="shared" si="67"/>
        <v>2</v>
      </c>
      <c r="AH182" s="8">
        <f t="shared" si="68"/>
        <v>2</v>
      </c>
      <c r="AI182" s="25">
        <f t="shared" si="74"/>
        <v>81</v>
      </c>
      <c r="AJ182" s="25">
        <f t="shared" si="75"/>
        <v>205</v>
      </c>
      <c r="AK182" s="25">
        <f t="shared" si="76"/>
        <v>318</v>
      </c>
      <c r="AL182" s="25">
        <f t="shared" si="77"/>
        <v>15.9</v>
      </c>
      <c r="AM182" s="21">
        <f t="shared" si="69"/>
        <v>81</v>
      </c>
      <c r="AN182" s="21">
        <f t="shared" si="70"/>
        <v>205</v>
      </c>
      <c r="AO182" s="21">
        <f t="shared" si="71"/>
        <v>318</v>
      </c>
      <c r="AP182" s="21">
        <f t="shared" si="72"/>
        <v>15.9</v>
      </c>
      <c r="AQ182" s="24">
        <f t="shared" si="78"/>
        <v>-0.69369369369369382</v>
      </c>
      <c r="AR182" s="24">
        <f t="shared" si="79"/>
        <v>-1</v>
      </c>
      <c r="AS182" s="24">
        <f t="shared" si="80"/>
        <v>0</v>
      </c>
      <c r="AT182" s="24">
        <f t="shared" si="81"/>
        <v>1</v>
      </c>
      <c r="AU182" s="9">
        <v>0.11650000000000001</v>
      </c>
      <c r="AV182" s="9">
        <v>5.5500000000000001E-2</v>
      </c>
      <c r="AW182" s="9">
        <v>150</v>
      </c>
      <c r="AX182" s="9">
        <v>30</v>
      </c>
      <c r="AY182" s="9">
        <v>60</v>
      </c>
      <c r="AZ182" s="9">
        <v>30</v>
      </c>
      <c r="BA182" s="9">
        <v>60</v>
      </c>
      <c r="BB182" s="9">
        <v>30</v>
      </c>
      <c r="BC182" s="13">
        <v>82.877201228000004</v>
      </c>
      <c r="BD182" s="9">
        <v>3.2460531717999999</v>
      </c>
      <c r="BE182" s="9">
        <v>-22.571928440000001</v>
      </c>
      <c r="BF182" s="9">
        <v>-1.953681671</v>
      </c>
      <c r="BG182" s="9">
        <v>-15.812452260000001</v>
      </c>
      <c r="BH182" s="9">
        <v>-2.540138834</v>
      </c>
      <c r="BI182" s="9">
        <v>1.4491383927000001</v>
      </c>
      <c r="BJ182" s="9">
        <v>1.2688852088</v>
      </c>
      <c r="BK182" s="9">
        <v>0.59784312900000003</v>
      </c>
      <c r="BL182" s="9">
        <v>4.9491893465999999</v>
      </c>
      <c r="BM182" s="9">
        <v>-1.7662515080000001</v>
      </c>
      <c r="BN182" s="9">
        <v>5.1945823608000001</v>
      </c>
      <c r="BO182" s="9">
        <v>2.5749497494</v>
      </c>
      <c r="BP182" s="9">
        <v>0.56484177950000003</v>
      </c>
      <c r="BQ182" s="9">
        <v>-5.3321824480000002</v>
      </c>
      <c r="BR182" s="13">
        <v>198.77925529999999</v>
      </c>
      <c r="BS182" s="9">
        <v>16.367491422000001</v>
      </c>
      <c r="BT182" s="9">
        <v>-52.6884686</v>
      </c>
      <c r="BU182" s="9">
        <v>1.9102673149</v>
      </c>
      <c r="BV182" s="9">
        <v>-35.600409980000002</v>
      </c>
      <c r="BW182" s="9">
        <v>-8.4508384089999993</v>
      </c>
      <c r="BX182" s="9">
        <v>2.8141469956999998</v>
      </c>
      <c r="BY182" s="9">
        <v>-0.92612386800000002</v>
      </c>
      <c r="BZ182" s="9">
        <v>0.17243305519999999</v>
      </c>
      <c r="CA182" s="9">
        <v>10.71232423</v>
      </c>
      <c r="CB182" s="9">
        <v>-4.6576996829999997</v>
      </c>
      <c r="CC182" s="9">
        <v>1.4505102004999999</v>
      </c>
      <c r="CD182" s="9">
        <v>8.9316969544999996</v>
      </c>
      <c r="CE182" s="9">
        <v>1.0120970241</v>
      </c>
      <c r="CF182" s="9">
        <v>-3.840227246</v>
      </c>
      <c r="CG182" s="13">
        <v>359.34207522999998</v>
      </c>
      <c r="CH182" s="9">
        <v>50.517415518</v>
      </c>
      <c r="CI182" s="9">
        <v>-109.3463618</v>
      </c>
      <c r="CJ182" s="9">
        <v>25.823960104000001</v>
      </c>
      <c r="CK182" s="9">
        <v>-84.978190990000002</v>
      </c>
      <c r="CL182" s="9">
        <v>-23.96242861</v>
      </c>
      <c r="CM182" s="9">
        <v>4.1525234699000002</v>
      </c>
      <c r="CN182" s="9">
        <v>-28.360837480000001</v>
      </c>
      <c r="CO182" s="9">
        <v>5.8988553969000002</v>
      </c>
      <c r="CP182" s="9">
        <v>18.742960233000002</v>
      </c>
      <c r="CQ182" s="9">
        <v>-7.8313380649999997</v>
      </c>
      <c r="CR182" s="9">
        <v>-14.64847387</v>
      </c>
      <c r="CS182" s="9">
        <v>29.248472138</v>
      </c>
      <c r="CT182" s="9">
        <v>26.839737649</v>
      </c>
      <c r="CU182" s="9">
        <v>-13.89836775</v>
      </c>
      <c r="CV182" s="13">
        <v>14.272675155</v>
      </c>
      <c r="CW182" s="9">
        <v>-1.5374381559999999</v>
      </c>
      <c r="CX182" s="9">
        <v>7.4053570796999999</v>
      </c>
      <c r="CY182" s="9">
        <v>0.64186958159999996</v>
      </c>
      <c r="CZ182" s="9">
        <v>5.4638877882000001</v>
      </c>
      <c r="DA182" s="9">
        <v>4.4617789400000003E-2</v>
      </c>
      <c r="DB182" s="9">
        <v>-0.55248315999999997</v>
      </c>
      <c r="DC182" s="9">
        <v>-0.24582330199999999</v>
      </c>
      <c r="DD182" s="9">
        <v>-1.2111258819999999</v>
      </c>
      <c r="DE182" s="9">
        <v>1.4614514557</v>
      </c>
      <c r="DF182" s="9">
        <v>0.87002992759999997</v>
      </c>
      <c r="DG182" s="9">
        <v>-0.22191219200000001</v>
      </c>
      <c r="DH182" s="9">
        <v>1.0716949524999999</v>
      </c>
      <c r="DI182" s="9">
        <v>-3.2098968999999998E-2</v>
      </c>
      <c r="DJ182" s="9">
        <v>2.0995617393999999</v>
      </c>
    </row>
    <row r="183" spans="17:114" x14ac:dyDescent="0.15">
      <c r="S183" s="11" t="s">
        <v>33</v>
      </c>
      <c r="T183" s="9" t="s">
        <v>92</v>
      </c>
      <c r="U183" s="11">
        <v>0.125</v>
      </c>
      <c r="V183" s="9">
        <v>30</v>
      </c>
      <c r="W183" s="9">
        <v>0.38874999999999998</v>
      </c>
      <c r="X183" s="9">
        <v>0.51605500000000004</v>
      </c>
      <c r="Y183" s="9">
        <f t="shared" si="61"/>
        <v>3.215838613116329</v>
      </c>
      <c r="Z183" s="9">
        <f t="shared" si="62"/>
        <v>16</v>
      </c>
      <c r="AA183" s="8">
        <f t="shared" si="63"/>
        <v>60</v>
      </c>
      <c r="AB183" s="8" t="b">
        <f t="shared" si="60"/>
        <v>0</v>
      </c>
      <c r="AC183" s="25" t="str">
        <f t="shared" si="73"/>
        <v>NO</v>
      </c>
      <c r="AD183" s="21" t="str">
        <f t="shared" si="64"/>
        <v>NO</v>
      </c>
      <c r="AE183" s="8" t="str">
        <f t="shared" si="65"/>
        <v>MEDIUM</v>
      </c>
      <c r="AF183" s="8">
        <f t="shared" si="66"/>
        <v>3</v>
      </c>
      <c r="AG183" s="8">
        <f t="shared" si="67"/>
        <v>3</v>
      </c>
      <c r="AH183" s="8">
        <f t="shared" si="68"/>
        <v>3</v>
      </c>
      <c r="AI183" s="25">
        <f t="shared" si="74"/>
        <v>125</v>
      </c>
      <c r="AJ183" s="25">
        <f t="shared" si="75"/>
        <v>296</v>
      </c>
      <c r="AK183" s="25">
        <f t="shared" si="76"/>
        <v>598</v>
      </c>
      <c r="AL183" s="25">
        <f t="shared" si="77"/>
        <v>6</v>
      </c>
      <c r="AM183" s="21">
        <f t="shared" si="69"/>
        <v>125</v>
      </c>
      <c r="AN183" s="21">
        <f t="shared" si="70"/>
        <v>296</v>
      </c>
      <c r="AO183" s="21">
        <f t="shared" si="71"/>
        <v>598</v>
      </c>
      <c r="AP183" s="21">
        <f t="shared" si="72"/>
        <v>6</v>
      </c>
      <c r="AQ183" s="24">
        <f t="shared" si="78"/>
        <v>0.15315315315315303</v>
      </c>
      <c r="AR183" s="24">
        <f t="shared" si="79"/>
        <v>-1</v>
      </c>
      <c r="AS183" s="24">
        <f t="shared" si="80"/>
        <v>0</v>
      </c>
      <c r="AT183" s="24">
        <f t="shared" si="81"/>
        <v>-1</v>
      </c>
      <c r="AU183" s="9">
        <v>0.11650000000000001</v>
      </c>
      <c r="AV183" s="9">
        <v>5.5500000000000001E-2</v>
      </c>
      <c r="AW183" s="9">
        <v>150</v>
      </c>
      <c r="AX183" s="9">
        <v>30</v>
      </c>
      <c r="AY183" s="9">
        <v>60</v>
      </c>
      <c r="AZ183" s="9">
        <v>30</v>
      </c>
      <c r="BA183" s="9">
        <v>60</v>
      </c>
      <c r="BB183" s="9">
        <v>30</v>
      </c>
      <c r="BC183" s="13">
        <v>82.877201228000004</v>
      </c>
      <c r="BD183" s="9">
        <v>3.2460531717999999</v>
      </c>
      <c r="BE183" s="9">
        <v>-22.571928440000001</v>
      </c>
      <c r="BF183" s="9">
        <v>-1.953681671</v>
      </c>
      <c r="BG183" s="9">
        <v>-15.812452260000001</v>
      </c>
      <c r="BH183" s="9">
        <v>-2.540138834</v>
      </c>
      <c r="BI183" s="9">
        <v>1.4491383927000001</v>
      </c>
      <c r="BJ183" s="9">
        <v>1.2688852088</v>
      </c>
      <c r="BK183" s="9">
        <v>0.59784312900000003</v>
      </c>
      <c r="BL183" s="9">
        <v>4.9491893465999999</v>
      </c>
      <c r="BM183" s="9">
        <v>-1.7662515080000001</v>
      </c>
      <c r="BN183" s="9">
        <v>5.1945823608000001</v>
      </c>
      <c r="BO183" s="9">
        <v>2.5749497494</v>
      </c>
      <c r="BP183" s="9">
        <v>0.56484177950000003</v>
      </c>
      <c r="BQ183" s="9">
        <v>-5.3321824480000002</v>
      </c>
      <c r="BR183" s="13">
        <v>198.77925529999999</v>
      </c>
      <c r="BS183" s="9">
        <v>16.367491422000001</v>
      </c>
      <c r="BT183" s="9">
        <v>-52.6884686</v>
      </c>
      <c r="BU183" s="9">
        <v>1.9102673149</v>
      </c>
      <c r="BV183" s="9">
        <v>-35.600409980000002</v>
      </c>
      <c r="BW183" s="9">
        <v>-8.4508384089999993</v>
      </c>
      <c r="BX183" s="9">
        <v>2.8141469956999998</v>
      </c>
      <c r="BY183" s="9">
        <v>-0.92612386800000002</v>
      </c>
      <c r="BZ183" s="9">
        <v>0.17243305519999999</v>
      </c>
      <c r="CA183" s="9">
        <v>10.71232423</v>
      </c>
      <c r="CB183" s="9">
        <v>-4.6576996829999997</v>
      </c>
      <c r="CC183" s="9">
        <v>1.4505102004999999</v>
      </c>
      <c r="CD183" s="9">
        <v>8.9316969544999996</v>
      </c>
      <c r="CE183" s="9">
        <v>1.0120970241</v>
      </c>
      <c r="CF183" s="9">
        <v>-3.840227246</v>
      </c>
      <c r="CG183" s="13">
        <v>359.34207522999998</v>
      </c>
      <c r="CH183" s="9">
        <v>50.517415518</v>
      </c>
      <c r="CI183" s="9">
        <v>-109.3463618</v>
      </c>
      <c r="CJ183" s="9">
        <v>25.823960104000001</v>
      </c>
      <c r="CK183" s="9">
        <v>-84.978190990000002</v>
      </c>
      <c r="CL183" s="9">
        <v>-23.96242861</v>
      </c>
      <c r="CM183" s="9">
        <v>4.1525234699000002</v>
      </c>
      <c r="CN183" s="9">
        <v>-28.360837480000001</v>
      </c>
      <c r="CO183" s="9">
        <v>5.8988553969000002</v>
      </c>
      <c r="CP183" s="9">
        <v>18.742960233000002</v>
      </c>
      <c r="CQ183" s="9">
        <v>-7.8313380649999997</v>
      </c>
      <c r="CR183" s="9">
        <v>-14.64847387</v>
      </c>
      <c r="CS183" s="9">
        <v>29.248472138</v>
      </c>
      <c r="CT183" s="9">
        <v>26.839737649</v>
      </c>
      <c r="CU183" s="9">
        <v>-13.89836775</v>
      </c>
      <c r="CV183" s="13">
        <v>14.272675155</v>
      </c>
      <c r="CW183" s="9">
        <v>-1.5374381559999999</v>
      </c>
      <c r="CX183" s="9">
        <v>7.4053570796999999</v>
      </c>
      <c r="CY183" s="9">
        <v>0.64186958159999996</v>
      </c>
      <c r="CZ183" s="9">
        <v>5.4638877882000001</v>
      </c>
      <c r="DA183" s="9">
        <v>4.4617789400000003E-2</v>
      </c>
      <c r="DB183" s="9">
        <v>-0.55248315999999997</v>
      </c>
      <c r="DC183" s="9">
        <v>-0.24582330199999999</v>
      </c>
      <c r="DD183" s="9">
        <v>-1.2111258819999999</v>
      </c>
      <c r="DE183" s="9">
        <v>1.4614514557</v>
      </c>
      <c r="DF183" s="9">
        <v>0.87002992759999997</v>
      </c>
      <c r="DG183" s="9">
        <v>-0.22191219200000001</v>
      </c>
      <c r="DH183" s="9">
        <v>1.0716949524999999</v>
      </c>
      <c r="DI183" s="9">
        <v>-3.2098968999999998E-2</v>
      </c>
      <c r="DJ183" s="9">
        <v>2.0995617393999999</v>
      </c>
    </row>
    <row r="184" spans="17:114" x14ac:dyDescent="0.15">
      <c r="S184" s="11" t="s">
        <v>33</v>
      </c>
      <c r="T184" s="9" t="s">
        <v>92</v>
      </c>
      <c r="U184" s="11">
        <v>0.125</v>
      </c>
      <c r="V184" s="9">
        <v>55</v>
      </c>
      <c r="W184" s="9">
        <v>0.38874999999999998</v>
      </c>
      <c r="X184" s="9">
        <v>0.51605500000000004</v>
      </c>
      <c r="Y184" s="9">
        <f t="shared" si="61"/>
        <v>3.215838613116329</v>
      </c>
      <c r="Z184" s="9">
        <f t="shared" si="62"/>
        <v>16</v>
      </c>
      <c r="AA184" s="8">
        <f t="shared" si="63"/>
        <v>60</v>
      </c>
      <c r="AB184" s="8" t="b">
        <f t="shared" si="60"/>
        <v>0</v>
      </c>
      <c r="AC184" s="25" t="str">
        <f t="shared" si="73"/>
        <v>NO</v>
      </c>
      <c r="AD184" s="21" t="str">
        <f t="shared" si="64"/>
        <v>NO</v>
      </c>
      <c r="AE184" s="8" t="str">
        <f t="shared" si="65"/>
        <v>MEDIUM</v>
      </c>
      <c r="AF184" s="8">
        <f t="shared" si="66"/>
        <v>3</v>
      </c>
      <c r="AG184" s="8">
        <f t="shared" si="67"/>
        <v>3</v>
      </c>
      <c r="AH184" s="8">
        <f t="shared" si="68"/>
        <v>3</v>
      </c>
      <c r="AI184" s="25">
        <f t="shared" si="74"/>
        <v>113</v>
      </c>
      <c r="AJ184" s="25">
        <f t="shared" si="75"/>
        <v>271</v>
      </c>
      <c r="AK184" s="25">
        <f t="shared" si="76"/>
        <v>526</v>
      </c>
      <c r="AL184" s="25">
        <f t="shared" si="77"/>
        <v>7.1999999999999993</v>
      </c>
      <c r="AM184" s="21">
        <f t="shared" si="69"/>
        <v>113</v>
      </c>
      <c r="AN184" s="21">
        <f t="shared" si="70"/>
        <v>271</v>
      </c>
      <c r="AO184" s="21">
        <f t="shared" si="71"/>
        <v>526</v>
      </c>
      <c r="AP184" s="21">
        <f t="shared" si="72"/>
        <v>7.1999999999999993</v>
      </c>
      <c r="AQ184" s="24">
        <f t="shared" si="78"/>
        <v>0.15315315315315303</v>
      </c>
      <c r="AR184" s="24">
        <f t="shared" si="79"/>
        <v>-1</v>
      </c>
      <c r="AS184" s="24">
        <f t="shared" si="80"/>
        <v>0</v>
      </c>
      <c r="AT184" s="24">
        <f t="shared" si="81"/>
        <v>-0.16666666666666666</v>
      </c>
      <c r="AU184" s="9">
        <v>0.11650000000000001</v>
      </c>
      <c r="AV184" s="9">
        <v>5.5500000000000001E-2</v>
      </c>
      <c r="AW184" s="9">
        <v>150</v>
      </c>
      <c r="AX184" s="9">
        <v>30</v>
      </c>
      <c r="AY184" s="9">
        <v>60</v>
      </c>
      <c r="AZ184" s="9">
        <v>30</v>
      </c>
      <c r="BA184" s="9">
        <v>60</v>
      </c>
      <c r="BB184" s="9">
        <v>30</v>
      </c>
      <c r="BC184" s="13">
        <v>82.877201228000004</v>
      </c>
      <c r="BD184" s="9">
        <v>3.2460531717999999</v>
      </c>
      <c r="BE184" s="9">
        <v>-22.571928440000001</v>
      </c>
      <c r="BF184" s="9">
        <v>-1.953681671</v>
      </c>
      <c r="BG184" s="9">
        <v>-15.812452260000001</v>
      </c>
      <c r="BH184" s="9">
        <v>-2.540138834</v>
      </c>
      <c r="BI184" s="9">
        <v>1.4491383927000001</v>
      </c>
      <c r="BJ184" s="9">
        <v>1.2688852088</v>
      </c>
      <c r="BK184" s="9">
        <v>0.59784312900000003</v>
      </c>
      <c r="BL184" s="9">
        <v>4.9491893465999999</v>
      </c>
      <c r="BM184" s="9">
        <v>-1.7662515080000001</v>
      </c>
      <c r="BN184" s="9">
        <v>5.1945823608000001</v>
      </c>
      <c r="BO184" s="9">
        <v>2.5749497494</v>
      </c>
      <c r="BP184" s="9">
        <v>0.56484177950000003</v>
      </c>
      <c r="BQ184" s="9">
        <v>-5.3321824480000002</v>
      </c>
      <c r="BR184" s="13">
        <v>198.77925529999999</v>
      </c>
      <c r="BS184" s="9">
        <v>16.367491422000001</v>
      </c>
      <c r="BT184" s="9">
        <v>-52.6884686</v>
      </c>
      <c r="BU184" s="9">
        <v>1.9102673149</v>
      </c>
      <c r="BV184" s="9">
        <v>-35.600409980000002</v>
      </c>
      <c r="BW184" s="9">
        <v>-8.4508384089999993</v>
      </c>
      <c r="BX184" s="9">
        <v>2.8141469956999998</v>
      </c>
      <c r="BY184" s="9">
        <v>-0.92612386800000002</v>
      </c>
      <c r="BZ184" s="9">
        <v>0.17243305519999999</v>
      </c>
      <c r="CA184" s="9">
        <v>10.71232423</v>
      </c>
      <c r="CB184" s="9">
        <v>-4.6576996829999997</v>
      </c>
      <c r="CC184" s="9">
        <v>1.4505102004999999</v>
      </c>
      <c r="CD184" s="9">
        <v>8.9316969544999996</v>
      </c>
      <c r="CE184" s="9">
        <v>1.0120970241</v>
      </c>
      <c r="CF184" s="9">
        <v>-3.840227246</v>
      </c>
      <c r="CG184" s="13">
        <v>359.34207522999998</v>
      </c>
      <c r="CH184" s="9">
        <v>50.517415518</v>
      </c>
      <c r="CI184" s="9">
        <v>-109.3463618</v>
      </c>
      <c r="CJ184" s="9">
        <v>25.823960104000001</v>
      </c>
      <c r="CK184" s="9">
        <v>-84.978190990000002</v>
      </c>
      <c r="CL184" s="9">
        <v>-23.96242861</v>
      </c>
      <c r="CM184" s="9">
        <v>4.1525234699000002</v>
      </c>
      <c r="CN184" s="9">
        <v>-28.360837480000001</v>
      </c>
      <c r="CO184" s="9">
        <v>5.8988553969000002</v>
      </c>
      <c r="CP184" s="9">
        <v>18.742960233000002</v>
      </c>
      <c r="CQ184" s="9">
        <v>-7.8313380649999997</v>
      </c>
      <c r="CR184" s="9">
        <v>-14.64847387</v>
      </c>
      <c r="CS184" s="9">
        <v>29.248472138</v>
      </c>
      <c r="CT184" s="9">
        <v>26.839737649</v>
      </c>
      <c r="CU184" s="9">
        <v>-13.89836775</v>
      </c>
      <c r="CV184" s="13">
        <v>14.272675155</v>
      </c>
      <c r="CW184" s="9">
        <v>-1.5374381559999999</v>
      </c>
      <c r="CX184" s="9">
        <v>7.4053570796999999</v>
      </c>
      <c r="CY184" s="9">
        <v>0.64186958159999996</v>
      </c>
      <c r="CZ184" s="9">
        <v>5.4638877882000001</v>
      </c>
      <c r="DA184" s="9">
        <v>4.4617789400000003E-2</v>
      </c>
      <c r="DB184" s="9">
        <v>-0.55248315999999997</v>
      </c>
      <c r="DC184" s="9">
        <v>-0.24582330199999999</v>
      </c>
      <c r="DD184" s="9">
        <v>-1.2111258819999999</v>
      </c>
      <c r="DE184" s="9">
        <v>1.4614514557</v>
      </c>
      <c r="DF184" s="9">
        <v>0.87002992759999997</v>
      </c>
      <c r="DG184" s="9">
        <v>-0.22191219200000001</v>
      </c>
      <c r="DH184" s="9">
        <v>1.0716949524999999</v>
      </c>
      <c r="DI184" s="9">
        <v>-3.2098968999999998E-2</v>
      </c>
      <c r="DJ184" s="9">
        <v>2.0995617393999999</v>
      </c>
    </row>
    <row r="185" spans="17:114" x14ac:dyDescent="0.15">
      <c r="S185" s="11" t="s">
        <v>33</v>
      </c>
      <c r="T185" s="9" t="s">
        <v>92</v>
      </c>
      <c r="U185" s="11">
        <v>0.125</v>
      </c>
      <c r="V185" s="9">
        <v>90</v>
      </c>
      <c r="W185" s="9">
        <v>0.38874999999999998</v>
      </c>
      <c r="X185" s="9">
        <v>0.51605500000000004</v>
      </c>
      <c r="Y185" s="9">
        <f t="shared" si="61"/>
        <v>3.215838613116329</v>
      </c>
      <c r="Z185" s="9">
        <f t="shared" si="62"/>
        <v>16</v>
      </c>
      <c r="AA185" s="8">
        <f t="shared" si="63"/>
        <v>60</v>
      </c>
      <c r="AB185" s="8" t="b">
        <f t="shared" si="60"/>
        <v>0</v>
      </c>
      <c r="AC185" s="25" t="str">
        <f t="shared" si="73"/>
        <v>NO</v>
      </c>
      <c r="AD185" s="21" t="str">
        <f t="shared" si="64"/>
        <v>NO</v>
      </c>
      <c r="AE185" s="8" t="str">
        <f t="shared" si="65"/>
        <v>FINE</v>
      </c>
      <c r="AF185" s="8">
        <f t="shared" si="66"/>
        <v>2</v>
      </c>
      <c r="AG185" s="8">
        <f t="shared" si="67"/>
        <v>2</v>
      </c>
      <c r="AH185" s="8">
        <f t="shared" si="68"/>
        <v>2</v>
      </c>
      <c r="AI185" s="25">
        <f t="shared" si="74"/>
        <v>84</v>
      </c>
      <c r="AJ185" s="25">
        <f t="shared" si="75"/>
        <v>225</v>
      </c>
      <c r="AK185" s="25">
        <f t="shared" si="76"/>
        <v>393</v>
      </c>
      <c r="AL185" s="25">
        <f t="shared" si="77"/>
        <v>13.7</v>
      </c>
      <c r="AM185" s="21">
        <f t="shared" si="69"/>
        <v>84</v>
      </c>
      <c r="AN185" s="21">
        <f t="shared" si="70"/>
        <v>225</v>
      </c>
      <c r="AO185" s="21">
        <f t="shared" si="71"/>
        <v>393</v>
      </c>
      <c r="AP185" s="21">
        <f t="shared" si="72"/>
        <v>13.7</v>
      </c>
      <c r="AQ185" s="24">
        <f t="shared" si="78"/>
        <v>0.15315315315315303</v>
      </c>
      <c r="AR185" s="24">
        <f t="shared" si="79"/>
        <v>-1</v>
      </c>
      <c r="AS185" s="24">
        <f t="shared" si="80"/>
        <v>0</v>
      </c>
      <c r="AT185" s="24">
        <f t="shared" si="81"/>
        <v>1</v>
      </c>
      <c r="AU185" s="9">
        <v>0.11650000000000001</v>
      </c>
      <c r="AV185" s="9">
        <v>5.5500000000000001E-2</v>
      </c>
      <c r="AW185" s="9">
        <v>150</v>
      </c>
      <c r="AX185" s="9">
        <v>30</v>
      </c>
      <c r="AY185" s="9">
        <v>60</v>
      </c>
      <c r="AZ185" s="9">
        <v>30</v>
      </c>
      <c r="BA185" s="9">
        <v>60</v>
      </c>
      <c r="BB185" s="9">
        <v>30</v>
      </c>
      <c r="BC185" s="13">
        <v>82.877201228000004</v>
      </c>
      <c r="BD185" s="9">
        <v>3.2460531717999999</v>
      </c>
      <c r="BE185" s="9">
        <v>-22.571928440000001</v>
      </c>
      <c r="BF185" s="9">
        <v>-1.953681671</v>
      </c>
      <c r="BG185" s="9">
        <v>-15.812452260000001</v>
      </c>
      <c r="BH185" s="9">
        <v>-2.540138834</v>
      </c>
      <c r="BI185" s="9">
        <v>1.4491383927000001</v>
      </c>
      <c r="BJ185" s="9">
        <v>1.2688852088</v>
      </c>
      <c r="BK185" s="9">
        <v>0.59784312900000003</v>
      </c>
      <c r="BL185" s="9">
        <v>4.9491893465999999</v>
      </c>
      <c r="BM185" s="9">
        <v>-1.7662515080000001</v>
      </c>
      <c r="BN185" s="9">
        <v>5.1945823608000001</v>
      </c>
      <c r="BO185" s="9">
        <v>2.5749497494</v>
      </c>
      <c r="BP185" s="9">
        <v>0.56484177950000003</v>
      </c>
      <c r="BQ185" s="9">
        <v>-5.3321824480000002</v>
      </c>
      <c r="BR185" s="13">
        <v>198.77925529999999</v>
      </c>
      <c r="BS185" s="9">
        <v>16.367491422000001</v>
      </c>
      <c r="BT185" s="9">
        <v>-52.6884686</v>
      </c>
      <c r="BU185" s="9">
        <v>1.9102673149</v>
      </c>
      <c r="BV185" s="9">
        <v>-35.600409980000002</v>
      </c>
      <c r="BW185" s="9">
        <v>-8.4508384089999993</v>
      </c>
      <c r="BX185" s="9">
        <v>2.8141469956999998</v>
      </c>
      <c r="BY185" s="9">
        <v>-0.92612386800000002</v>
      </c>
      <c r="BZ185" s="9">
        <v>0.17243305519999999</v>
      </c>
      <c r="CA185" s="9">
        <v>10.71232423</v>
      </c>
      <c r="CB185" s="9">
        <v>-4.6576996829999997</v>
      </c>
      <c r="CC185" s="9">
        <v>1.4505102004999999</v>
      </c>
      <c r="CD185" s="9">
        <v>8.9316969544999996</v>
      </c>
      <c r="CE185" s="9">
        <v>1.0120970241</v>
      </c>
      <c r="CF185" s="9">
        <v>-3.840227246</v>
      </c>
      <c r="CG185" s="13">
        <v>359.34207522999998</v>
      </c>
      <c r="CH185" s="9">
        <v>50.517415518</v>
      </c>
      <c r="CI185" s="9">
        <v>-109.3463618</v>
      </c>
      <c r="CJ185" s="9">
        <v>25.823960104000001</v>
      </c>
      <c r="CK185" s="9">
        <v>-84.978190990000002</v>
      </c>
      <c r="CL185" s="9">
        <v>-23.96242861</v>
      </c>
      <c r="CM185" s="9">
        <v>4.1525234699000002</v>
      </c>
      <c r="CN185" s="9">
        <v>-28.360837480000001</v>
      </c>
      <c r="CO185" s="9">
        <v>5.8988553969000002</v>
      </c>
      <c r="CP185" s="9">
        <v>18.742960233000002</v>
      </c>
      <c r="CQ185" s="9">
        <v>-7.8313380649999997</v>
      </c>
      <c r="CR185" s="9">
        <v>-14.64847387</v>
      </c>
      <c r="CS185" s="9">
        <v>29.248472138</v>
      </c>
      <c r="CT185" s="9">
        <v>26.839737649</v>
      </c>
      <c r="CU185" s="9">
        <v>-13.89836775</v>
      </c>
      <c r="CV185" s="13">
        <v>14.272675155</v>
      </c>
      <c r="CW185" s="9">
        <v>-1.5374381559999999</v>
      </c>
      <c r="CX185" s="9">
        <v>7.4053570796999999</v>
      </c>
      <c r="CY185" s="9">
        <v>0.64186958159999996</v>
      </c>
      <c r="CZ185" s="9">
        <v>5.4638877882000001</v>
      </c>
      <c r="DA185" s="9">
        <v>4.4617789400000003E-2</v>
      </c>
      <c r="DB185" s="9">
        <v>-0.55248315999999997</v>
      </c>
      <c r="DC185" s="9">
        <v>-0.24582330199999999</v>
      </c>
      <c r="DD185" s="9">
        <v>-1.2111258819999999</v>
      </c>
      <c r="DE185" s="9">
        <v>1.4614514557</v>
      </c>
      <c r="DF185" s="9">
        <v>0.87002992759999997</v>
      </c>
      <c r="DG185" s="9">
        <v>-0.22191219200000001</v>
      </c>
      <c r="DH185" s="9">
        <v>1.0716949524999999</v>
      </c>
      <c r="DI185" s="9">
        <v>-3.2098968999999998E-2</v>
      </c>
      <c r="DJ185" s="9">
        <v>2.0995617393999999</v>
      </c>
    </row>
    <row r="186" spans="17:114" x14ac:dyDescent="0.15">
      <c r="S186" s="11" t="s">
        <v>33</v>
      </c>
      <c r="T186" s="9" t="s">
        <v>92</v>
      </c>
      <c r="U186" s="11">
        <v>0.17199999999999999</v>
      </c>
      <c r="V186" s="9">
        <v>30</v>
      </c>
      <c r="W186" s="9">
        <v>0.80813100000000004</v>
      </c>
      <c r="X186" s="9">
        <v>0.46081100000000003</v>
      </c>
      <c r="Y186" s="9">
        <f t="shared" si="61"/>
        <v>5.3317947478431247</v>
      </c>
      <c r="Z186" s="9">
        <f t="shared" si="62"/>
        <v>10</v>
      </c>
      <c r="AA186" s="8">
        <f t="shared" si="63"/>
        <v>60</v>
      </c>
      <c r="AB186" s="8" t="b">
        <f t="shared" si="60"/>
        <v>0</v>
      </c>
      <c r="AC186" s="25" t="str">
        <f t="shared" si="73"/>
        <v>NO</v>
      </c>
      <c r="AD186" s="21" t="str">
        <f t="shared" si="64"/>
        <v>NO</v>
      </c>
      <c r="AE186" s="8" t="str">
        <f t="shared" si="65"/>
        <v>MEDIUM</v>
      </c>
      <c r="AF186" s="8">
        <f t="shared" si="66"/>
        <v>3</v>
      </c>
      <c r="AG186" s="8">
        <f t="shared" si="67"/>
        <v>3</v>
      </c>
      <c r="AH186" s="8">
        <f t="shared" si="68"/>
        <v>3</v>
      </c>
      <c r="AI186" s="25">
        <f t="shared" si="74"/>
        <v>134</v>
      </c>
      <c r="AJ186" s="25">
        <f t="shared" si="75"/>
        <v>319</v>
      </c>
      <c r="AK186" s="25">
        <f t="shared" si="76"/>
        <v>642</v>
      </c>
      <c r="AL186" s="25">
        <f t="shared" si="77"/>
        <v>5.5</v>
      </c>
      <c r="AM186" s="21">
        <f t="shared" si="69"/>
        <v>134</v>
      </c>
      <c r="AN186" s="21">
        <f t="shared" si="70"/>
        <v>319</v>
      </c>
      <c r="AO186" s="21">
        <f t="shared" si="71"/>
        <v>642</v>
      </c>
      <c r="AP186" s="21">
        <f t="shared" si="72"/>
        <v>5.5</v>
      </c>
      <c r="AQ186" s="24">
        <f t="shared" si="78"/>
        <v>0.99999999999999967</v>
      </c>
      <c r="AR186" s="24">
        <f t="shared" si="79"/>
        <v>-1</v>
      </c>
      <c r="AS186" s="24">
        <f t="shared" si="80"/>
        <v>0</v>
      </c>
      <c r="AT186" s="24">
        <f t="shared" si="81"/>
        <v>-1</v>
      </c>
      <c r="AU186" s="9">
        <v>0.11650000000000001</v>
      </c>
      <c r="AV186" s="9">
        <v>5.5500000000000001E-2</v>
      </c>
      <c r="AW186" s="9">
        <v>150</v>
      </c>
      <c r="AX186" s="9">
        <v>30</v>
      </c>
      <c r="AY186" s="9">
        <v>60</v>
      </c>
      <c r="AZ186" s="9">
        <v>30</v>
      </c>
      <c r="BA186" s="9">
        <v>60</v>
      </c>
      <c r="BB186" s="9">
        <v>30</v>
      </c>
      <c r="BC186" s="13">
        <v>82.877201228000004</v>
      </c>
      <c r="BD186" s="9">
        <v>3.2460531717999999</v>
      </c>
      <c r="BE186" s="9">
        <v>-22.571928440000001</v>
      </c>
      <c r="BF186" s="9">
        <v>-1.953681671</v>
      </c>
      <c r="BG186" s="9">
        <v>-15.812452260000001</v>
      </c>
      <c r="BH186" s="9">
        <v>-2.540138834</v>
      </c>
      <c r="BI186" s="9">
        <v>1.4491383927000001</v>
      </c>
      <c r="BJ186" s="9">
        <v>1.2688852088</v>
      </c>
      <c r="BK186" s="9">
        <v>0.59784312900000003</v>
      </c>
      <c r="BL186" s="9">
        <v>4.9491893465999999</v>
      </c>
      <c r="BM186" s="9">
        <v>-1.7662515080000001</v>
      </c>
      <c r="BN186" s="9">
        <v>5.1945823608000001</v>
      </c>
      <c r="BO186" s="9">
        <v>2.5749497494</v>
      </c>
      <c r="BP186" s="9">
        <v>0.56484177950000003</v>
      </c>
      <c r="BQ186" s="9">
        <v>-5.3321824480000002</v>
      </c>
      <c r="BR186" s="13">
        <v>198.77925529999999</v>
      </c>
      <c r="BS186" s="9">
        <v>16.367491422000001</v>
      </c>
      <c r="BT186" s="9">
        <v>-52.6884686</v>
      </c>
      <c r="BU186" s="9">
        <v>1.9102673149</v>
      </c>
      <c r="BV186" s="9">
        <v>-35.600409980000002</v>
      </c>
      <c r="BW186" s="9">
        <v>-8.4508384089999993</v>
      </c>
      <c r="BX186" s="9">
        <v>2.8141469956999998</v>
      </c>
      <c r="BY186" s="9">
        <v>-0.92612386800000002</v>
      </c>
      <c r="BZ186" s="9">
        <v>0.17243305519999999</v>
      </c>
      <c r="CA186" s="9">
        <v>10.71232423</v>
      </c>
      <c r="CB186" s="9">
        <v>-4.6576996829999997</v>
      </c>
      <c r="CC186" s="9">
        <v>1.4505102004999999</v>
      </c>
      <c r="CD186" s="9">
        <v>8.9316969544999996</v>
      </c>
      <c r="CE186" s="9">
        <v>1.0120970241</v>
      </c>
      <c r="CF186" s="9">
        <v>-3.840227246</v>
      </c>
      <c r="CG186" s="13">
        <v>359.34207522999998</v>
      </c>
      <c r="CH186" s="9">
        <v>50.517415518</v>
      </c>
      <c r="CI186" s="9">
        <v>-109.3463618</v>
      </c>
      <c r="CJ186" s="9">
        <v>25.823960104000001</v>
      </c>
      <c r="CK186" s="9">
        <v>-84.978190990000002</v>
      </c>
      <c r="CL186" s="9">
        <v>-23.96242861</v>
      </c>
      <c r="CM186" s="9">
        <v>4.1525234699000002</v>
      </c>
      <c r="CN186" s="9">
        <v>-28.360837480000001</v>
      </c>
      <c r="CO186" s="9">
        <v>5.8988553969000002</v>
      </c>
      <c r="CP186" s="9">
        <v>18.742960233000002</v>
      </c>
      <c r="CQ186" s="9">
        <v>-7.8313380649999997</v>
      </c>
      <c r="CR186" s="9">
        <v>-14.64847387</v>
      </c>
      <c r="CS186" s="9">
        <v>29.248472138</v>
      </c>
      <c r="CT186" s="9">
        <v>26.839737649</v>
      </c>
      <c r="CU186" s="9">
        <v>-13.89836775</v>
      </c>
      <c r="CV186" s="13">
        <v>14.272675155</v>
      </c>
      <c r="CW186" s="9">
        <v>-1.5374381559999999</v>
      </c>
      <c r="CX186" s="9">
        <v>7.4053570796999999</v>
      </c>
      <c r="CY186" s="9">
        <v>0.64186958159999996</v>
      </c>
      <c r="CZ186" s="9">
        <v>5.4638877882000001</v>
      </c>
      <c r="DA186" s="9">
        <v>4.4617789400000003E-2</v>
      </c>
      <c r="DB186" s="9">
        <v>-0.55248315999999997</v>
      </c>
      <c r="DC186" s="9">
        <v>-0.24582330199999999</v>
      </c>
      <c r="DD186" s="9">
        <v>-1.2111258819999999</v>
      </c>
      <c r="DE186" s="9">
        <v>1.4614514557</v>
      </c>
      <c r="DF186" s="9">
        <v>0.87002992759999997</v>
      </c>
      <c r="DG186" s="9">
        <v>-0.22191219200000001</v>
      </c>
      <c r="DH186" s="9">
        <v>1.0716949524999999</v>
      </c>
      <c r="DI186" s="9">
        <v>-3.2098968999999998E-2</v>
      </c>
      <c r="DJ186" s="9">
        <v>2.0995617393999999</v>
      </c>
    </row>
    <row r="187" spans="17:114" x14ac:dyDescent="0.15">
      <c r="S187" s="11" t="s">
        <v>33</v>
      </c>
      <c r="T187" s="9" t="s">
        <v>92</v>
      </c>
      <c r="U187" s="11">
        <v>0.17199999999999999</v>
      </c>
      <c r="V187" s="9">
        <v>55</v>
      </c>
      <c r="W187" s="9">
        <v>0.80813100000000004</v>
      </c>
      <c r="X187" s="9">
        <v>0.46081100000000003</v>
      </c>
      <c r="Y187" s="9">
        <f t="shared" si="61"/>
        <v>5.3317947478431247</v>
      </c>
      <c r="Z187" s="9">
        <f t="shared" si="62"/>
        <v>10</v>
      </c>
      <c r="AA187" s="8">
        <f t="shared" si="63"/>
        <v>60</v>
      </c>
      <c r="AB187" s="8" t="b">
        <f t="shared" si="60"/>
        <v>0</v>
      </c>
      <c r="AC187" s="25" t="str">
        <f t="shared" si="73"/>
        <v>NO</v>
      </c>
      <c r="AD187" s="21" t="str">
        <f t="shared" si="64"/>
        <v>NO</v>
      </c>
      <c r="AE187" s="8" t="str">
        <f t="shared" si="65"/>
        <v>MEDIUM</v>
      </c>
      <c r="AF187" s="8">
        <f t="shared" si="66"/>
        <v>3</v>
      </c>
      <c r="AG187" s="8">
        <f t="shared" si="67"/>
        <v>3</v>
      </c>
      <c r="AH187" s="8">
        <f t="shared" si="68"/>
        <v>3</v>
      </c>
      <c r="AI187" s="25">
        <f t="shared" si="74"/>
        <v>123</v>
      </c>
      <c r="AJ187" s="25">
        <f t="shared" si="75"/>
        <v>293</v>
      </c>
      <c r="AK187" s="25">
        <f t="shared" si="76"/>
        <v>574</v>
      </c>
      <c r="AL187" s="25">
        <f t="shared" si="77"/>
        <v>5.8</v>
      </c>
      <c r="AM187" s="21">
        <f t="shared" si="69"/>
        <v>123</v>
      </c>
      <c r="AN187" s="21">
        <f t="shared" si="70"/>
        <v>293</v>
      </c>
      <c r="AO187" s="21">
        <f t="shared" si="71"/>
        <v>574</v>
      </c>
      <c r="AP187" s="21">
        <f t="shared" si="72"/>
        <v>5.8</v>
      </c>
      <c r="AQ187" s="24">
        <f t="shared" si="78"/>
        <v>0.99999999999999967</v>
      </c>
      <c r="AR187" s="24">
        <f t="shared" si="79"/>
        <v>-1</v>
      </c>
      <c r="AS187" s="24">
        <f t="shared" si="80"/>
        <v>0</v>
      </c>
      <c r="AT187" s="24">
        <f t="shared" si="81"/>
        <v>-0.16666666666666666</v>
      </c>
      <c r="AU187" s="9">
        <v>0.11650000000000001</v>
      </c>
      <c r="AV187" s="9">
        <v>5.5500000000000001E-2</v>
      </c>
      <c r="AW187" s="9">
        <v>150</v>
      </c>
      <c r="AX187" s="9">
        <v>30</v>
      </c>
      <c r="AY187" s="9">
        <v>60</v>
      </c>
      <c r="AZ187" s="9">
        <v>30</v>
      </c>
      <c r="BA187" s="9">
        <v>60</v>
      </c>
      <c r="BB187" s="9">
        <v>30</v>
      </c>
      <c r="BC187" s="13">
        <v>82.877201228000004</v>
      </c>
      <c r="BD187" s="9">
        <v>3.2460531717999999</v>
      </c>
      <c r="BE187" s="9">
        <v>-22.571928440000001</v>
      </c>
      <c r="BF187" s="9">
        <v>-1.953681671</v>
      </c>
      <c r="BG187" s="9">
        <v>-15.812452260000001</v>
      </c>
      <c r="BH187" s="9">
        <v>-2.540138834</v>
      </c>
      <c r="BI187" s="9">
        <v>1.4491383927000001</v>
      </c>
      <c r="BJ187" s="9">
        <v>1.2688852088</v>
      </c>
      <c r="BK187" s="9">
        <v>0.59784312900000003</v>
      </c>
      <c r="BL187" s="9">
        <v>4.9491893465999999</v>
      </c>
      <c r="BM187" s="9">
        <v>-1.7662515080000001</v>
      </c>
      <c r="BN187" s="9">
        <v>5.1945823608000001</v>
      </c>
      <c r="BO187" s="9">
        <v>2.5749497494</v>
      </c>
      <c r="BP187" s="9">
        <v>0.56484177950000003</v>
      </c>
      <c r="BQ187" s="9">
        <v>-5.3321824480000002</v>
      </c>
      <c r="BR187" s="13">
        <v>198.77925529999999</v>
      </c>
      <c r="BS187" s="9">
        <v>16.367491422000001</v>
      </c>
      <c r="BT187" s="9">
        <v>-52.6884686</v>
      </c>
      <c r="BU187" s="9">
        <v>1.9102673149</v>
      </c>
      <c r="BV187" s="9">
        <v>-35.600409980000002</v>
      </c>
      <c r="BW187" s="9">
        <v>-8.4508384089999993</v>
      </c>
      <c r="BX187" s="9">
        <v>2.8141469956999998</v>
      </c>
      <c r="BY187" s="9">
        <v>-0.92612386800000002</v>
      </c>
      <c r="BZ187" s="9">
        <v>0.17243305519999999</v>
      </c>
      <c r="CA187" s="9">
        <v>10.71232423</v>
      </c>
      <c r="CB187" s="9">
        <v>-4.6576996829999997</v>
      </c>
      <c r="CC187" s="9">
        <v>1.4505102004999999</v>
      </c>
      <c r="CD187" s="9">
        <v>8.9316969544999996</v>
      </c>
      <c r="CE187" s="9">
        <v>1.0120970241</v>
      </c>
      <c r="CF187" s="9">
        <v>-3.840227246</v>
      </c>
      <c r="CG187" s="13">
        <v>359.34207522999998</v>
      </c>
      <c r="CH187" s="9">
        <v>50.517415518</v>
      </c>
      <c r="CI187" s="9">
        <v>-109.3463618</v>
      </c>
      <c r="CJ187" s="9">
        <v>25.823960104000001</v>
      </c>
      <c r="CK187" s="9">
        <v>-84.978190990000002</v>
      </c>
      <c r="CL187" s="9">
        <v>-23.96242861</v>
      </c>
      <c r="CM187" s="9">
        <v>4.1525234699000002</v>
      </c>
      <c r="CN187" s="9">
        <v>-28.360837480000001</v>
      </c>
      <c r="CO187" s="9">
        <v>5.8988553969000002</v>
      </c>
      <c r="CP187" s="9">
        <v>18.742960233000002</v>
      </c>
      <c r="CQ187" s="9">
        <v>-7.8313380649999997</v>
      </c>
      <c r="CR187" s="9">
        <v>-14.64847387</v>
      </c>
      <c r="CS187" s="9">
        <v>29.248472138</v>
      </c>
      <c r="CT187" s="9">
        <v>26.839737649</v>
      </c>
      <c r="CU187" s="9">
        <v>-13.89836775</v>
      </c>
      <c r="CV187" s="13">
        <v>14.272675155</v>
      </c>
      <c r="CW187" s="9">
        <v>-1.5374381559999999</v>
      </c>
      <c r="CX187" s="9">
        <v>7.4053570796999999</v>
      </c>
      <c r="CY187" s="9">
        <v>0.64186958159999996</v>
      </c>
      <c r="CZ187" s="9">
        <v>5.4638877882000001</v>
      </c>
      <c r="DA187" s="9">
        <v>4.4617789400000003E-2</v>
      </c>
      <c r="DB187" s="9">
        <v>-0.55248315999999997</v>
      </c>
      <c r="DC187" s="9">
        <v>-0.24582330199999999</v>
      </c>
      <c r="DD187" s="9">
        <v>-1.2111258819999999</v>
      </c>
      <c r="DE187" s="9">
        <v>1.4614514557</v>
      </c>
      <c r="DF187" s="9">
        <v>0.87002992759999997</v>
      </c>
      <c r="DG187" s="9">
        <v>-0.22191219200000001</v>
      </c>
      <c r="DH187" s="9">
        <v>1.0716949524999999</v>
      </c>
      <c r="DI187" s="9">
        <v>-3.2098968999999998E-2</v>
      </c>
      <c r="DJ187" s="9">
        <v>2.0995617393999999</v>
      </c>
    </row>
    <row r="188" spans="17:114" s="15" customFormat="1" x14ac:dyDescent="0.15">
      <c r="Q188" s="17"/>
      <c r="R188" s="17"/>
      <c r="S188" s="17" t="s">
        <v>33</v>
      </c>
      <c r="T188" s="9" t="s">
        <v>92</v>
      </c>
      <c r="U188" s="17">
        <v>0.17199999999999999</v>
      </c>
      <c r="V188" s="15">
        <v>90</v>
      </c>
      <c r="W188" s="15">
        <v>0.80813100000000004</v>
      </c>
      <c r="X188" s="15">
        <v>0.46081100000000003</v>
      </c>
      <c r="Y188" s="9">
        <f t="shared" si="61"/>
        <v>5.3317947478431247</v>
      </c>
      <c r="Z188" s="9">
        <f t="shared" si="62"/>
        <v>10</v>
      </c>
      <c r="AA188" s="8">
        <f t="shared" si="63"/>
        <v>60</v>
      </c>
      <c r="AB188" s="8" t="b">
        <f t="shared" si="60"/>
        <v>0</v>
      </c>
      <c r="AC188" s="23" t="str">
        <f t="shared" si="73"/>
        <v>NO</v>
      </c>
      <c r="AD188" s="21" t="str">
        <f t="shared" si="64"/>
        <v>NO</v>
      </c>
      <c r="AE188" s="8" t="str">
        <f t="shared" si="65"/>
        <v>FINE</v>
      </c>
      <c r="AF188" s="8">
        <f t="shared" si="66"/>
        <v>2</v>
      </c>
      <c r="AG188" s="8">
        <f t="shared" si="67"/>
        <v>2</v>
      </c>
      <c r="AH188" s="8">
        <f t="shared" si="68"/>
        <v>2</v>
      </c>
      <c r="AI188" s="23">
        <f t="shared" si="74"/>
        <v>94</v>
      </c>
      <c r="AJ188" s="23">
        <f t="shared" si="75"/>
        <v>248</v>
      </c>
      <c r="AK188" s="23">
        <f t="shared" si="76"/>
        <v>447</v>
      </c>
      <c r="AL188" s="23">
        <f t="shared" si="77"/>
        <v>11.1</v>
      </c>
      <c r="AM188" s="21">
        <f t="shared" si="69"/>
        <v>94</v>
      </c>
      <c r="AN188" s="21">
        <f t="shared" si="70"/>
        <v>248</v>
      </c>
      <c r="AO188" s="21">
        <f t="shared" si="71"/>
        <v>447</v>
      </c>
      <c r="AP188" s="21">
        <f t="shared" si="72"/>
        <v>11.1</v>
      </c>
      <c r="AQ188" s="22">
        <f t="shared" si="78"/>
        <v>0.99999999999999967</v>
      </c>
      <c r="AR188" s="22">
        <f t="shared" si="79"/>
        <v>-1</v>
      </c>
      <c r="AS188" s="22">
        <f t="shared" si="80"/>
        <v>0</v>
      </c>
      <c r="AT188" s="22">
        <f t="shared" si="81"/>
        <v>1</v>
      </c>
      <c r="AU188" s="15">
        <v>0.11650000000000001</v>
      </c>
      <c r="AV188" s="15">
        <v>5.5500000000000001E-2</v>
      </c>
      <c r="AW188" s="15">
        <v>150</v>
      </c>
      <c r="AX188" s="15">
        <v>30</v>
      </c>
      <c r="AY188" s="15">
        <v>60</v>
      </c>
      <c r="AZ188" s="15">
        <v>30</v>
      </c>
      <c r="BA188" s="15">
        <v>60</v>
      </c>
      <c r="BB188" s="15">
        <v>30</v>
      </c>
      <c r="BC188" s="18">
        <v>82.877201228000004</v>
      </c>
      <c r="BD188" s="15">
        <v>3.2460531717999999</v>
      </c>
      <c r="BE188" s="15">
        <v>-22.571928440000001</v>
      </c>
      <c r="BF188" s="15">
        <v>-1.953681671</v>
      </c>
      <c r="BG188" s="15">
        <v>-15.812452260000001</v>
      </c>
      <c r="BH188" s="15">
        <v>-2.540138834</v>
      </c>
      <c r="BI188" s="15">
        <v>1.4491383927000001</v>
      </c>
      <c r="BJ188" s="15">
        <v>1.2688852088</v>
      </c>
      <c r="BK188" s="15">
        <v>0.59784312900000003</v>
      </c>
      <c r="BL188" s="15">
        <v>4.9491893465999999</v>
      </c>
      <c r="BM188" s="15">
        <v>-1.7662515080000001</v>
      </c>
      <c r="BN188" s="15">
        <v>5.1945823608000001</v>
      </c>
      <c r="BO188" s="15">
        <v>2.5749497494</v>
      </c>
      <c r="BP188" s="15">
        <v>0.56484177950000003</v>
      </c>
      <c r="BQ188" s="15">
        <v>-5.3321824480000002</v>
      </c>
      <c r="BR188" s="18">
        <v>198.77925529999999</v>
      </c>
      <c r="BS188" s="15">
        <v>16.367491422000001</v>
      </c>
      <c r="BT188" s="15">
        <v>-52.6884686</v>
      </c>
      <c r="BU188" s="15">
        <v>1.9102673149</v>
      </c>
      <c r="BV188" s="15">
        <v>-35.600409980000002</v>
      </c>
      <c r="BW188" s="15">
        <v>-8.4508384089999993</v>
      </c>
      <c r="BX188" s="15">
        <v>2.8141469956999998</v>
      </c>
      <c r="BY188" s="15">
        <v>-0.92612386800000002</v>
      </c>
      <c r="BZ188" s="15">
        <v>0.17243305519999999</v>
      </c>
      <c r="CA188" s="15">
        <v>10.71232423</v>
      </c>
      <c r="CB188" s="15">
        <v>-4.6576996829999997</v>
      </c>
      <c r="CC188" s="15">
        <v>1.4505102004999999</v>
      </c>
      <c r="CD188" s="15">
        <v>8.9316969544999996</v>
      </c>
      <c r="CE188" s="15">
        <v>1.0120970241</v>
      </c>
      <c r="CF188" s="15">
        <v>-3.840227246</v>
      </c>
      <c r="CG188" s="18">
        <v>359.34207522999998</v>
      </c>
      <c r="CH188" s="15">
        <v>50.517415518</v>
      </c>
      <c r="CI188" s="15">
        <v>-109.3463618</v>
      </c>
      <c r="CJ188" s="15">
        <v>25.823960104000001</v>
      </c>
      <c r="CK188" s="15">
        <v>-84.978190990000002</v>
      </c>
      <c r="CL188" s="15">
        <v>-23.96242861</v>
      </c>
      <c r="CM188" s="15">
        <v>4.1525234699000002</v>
      </c>
      <c r="CN188" s="15">
        <v>-28.360837480000001</v>
      </c>
      <c r="CO188" s="15">
        <v>5.8988553969000002</v>
      </c>
      <c r="CP188" s="15">
        <v>18.742960233000002</v>
      </c>
      <c r="CQ188" s="15">
        <v>-7.8313380649999997</v>
      </c>
      <c r="CR188" s="15">
        <v>-14.64847387</v>
      </c>
      <c r="CS188" s="15">
        <v>29.248472138</v>
      </c>
      <c r="CT188" s="15">
        <v>26.839737649</v>
      </c>
      <c r="CU188" s="15">
        <v>-13.89836775</v>
      </c>
      <c r="CV188" s="18">
        <v>14.272675155</v>
      </c>
      <c r="CW188" s="15">
        <v>-1.5374381559999999</v>
      </c>
      <c r="CX188" s="15">
        <v>7.4053570796999999</v>
      </c>
      <c r="CY188" s="15">
        <v>0.64186958159999996</v>
      </c>
      <c r="CZ188" s="15">
        <v>5.4638877882000001</v>
      </c>
      <c r="DA188" s="15">
        <v>4.4617789400000003E-2</v>
      </c>
      <c r="DB188" s="15">
        <v>-0.55248315999999997</v>
      </c>
      <c r="DC188" s="15">
        <v>-0.24582330199999999</v>
      </c>
      <c r="DD188" s="15">
        <v>-1.2111258819999999</v>
      </c>
      <c r="DE188" s="15">
        <v>1.4614514557</v>
      </c>
      <c r="DF188" s="15">
        <v>0.87002992759999997</v>
      </c>
      <c r="DG188" s="15">
        <v>-0.22191219200000001</v>
      </c>
      <c r="DH188" s="15">
        <v>1.0716949524999999</v>
      </c>
      <c r="DI188" s="15">
        <v>-3.2098968999999998E-2</v>
      </c>
      <c r="DJ188" s="15">
        <v>2.0995617393999999</v>
      </c>
    </row>
    <row r="189" spans="17:114" x14ac:dyDescent="0.15">
      <c r="S189" s="11" t="s">
        <v>35</v>
      </c>
      <c r="T189" s="9" t="s">
        <v>92</v>
      </c>
      <c r="U189" s="11">
        <v>2</v>
      </c>
      <c r="V189" s="9">
        <v>0</v>
      </c>
      <c r="W189" s="9">
        <v>3.4075000000000001E-2</v>
      </c>
      <c r="X189" s="9">
        <v>0.48441000000000001</v>
      </c>
      <c r="Y189" s="9">
        <f t="shared" si="61"/>
        <v>0.24762250443541653</v>
      </c>
      <c r="Z189" s="9">
        <f t="shared" si="62"/>
        <v>206</v>
      </c>
      <c r="AA189" s="8">
        <f t="shared" si="63"/>
        <v>60</v>
      </c>
      <c r="AB189" s="8" t="b">
        <f t="shared" si="60"/>
        <v>0</v>
      </c>
      <c r="AC189" s="23" t="str">
        <f t="shared" ref="AC189:AC252" si="82">IF($C$7=AF189,"YES","NO")</f>
        <v>NO</v>
      </c>
      <c r="AD189" s="21" t="str">
        <f t="shared" si="64"/>
        <v>NO</v>
      </c>
      <c r="AE189" s="8" t="str">
        <f t="shared" si="65"/>
        <v>FINE</v>
      </c>
      <c r="AF189" s="8">
        <f t="shared" si="66"/>
        <v>2</v>
      </c>
      <c r="AG189" s="8">
        <f t="shared" si="67"/>
        <v>2</v>
      </c>
      <c r="AH189" s="8">
        <f t="shared" si="68"/>
        <v>2</v>
      </c>
      <c r="AI189" s="23">
        <f t="shared" ref="AI189:AI252" si="83">IF(AM189&lt;0,0,AM189)</f>
        <v>84</v>
      </c>
      <c r="AJ189" s="23">
        <f t="shared" ref="AJ189:AJ252" si="84">IF(AN189&lt;0,0,AN189)</f>
        <v>184</v>
      </c>
      <c r="AK189" s="23">
        <f t="shared" ref="AK189:AK252" si="85">IF(AO189&lt;0,0,AO189)</f>
        <v>307</v>
      </c>
      <c r="AL189" s="23">
        <f t="shared" ref="AL189:AL252" si="86">IF(AP189&lt;0,0,AP189)</f>
        <v>14.1</v>
      </c>
      <c r="AM189" s="21">
        <f t="shared" si="69"/>
        <v>84</v>
      </c>
      <c r="AN189" s="21">
        <f t="shared" si="70"/>
        <v>184</v>
      </c>
      <c r="AO189" s="21">
        <f t="shared" si="71"/>
        <v>307</v>
      </c>
      <c r="AP189" s="21">
        <f t="shared" si="72"/>
        <v>14.1</v>
      </c>
      <c r="AQ189" s="22">
        <f t="shared" ref="AQ189:AQ252" si="87">(U189-AU189)/AV189</f>
        <v>-1</v>
      </c>
      <c r="AR189" s="22">
        <f t="shared" ref="AR189:AR252" si="88">($B$3-AW189)/AX189</f>
        <v>-1</v>
      </c>
      <c r="AS189" s="22">
        <f t="shared" ref="AS189:AS252" si="89">(AA189-AY189)/AZ189</f>
        <v>0</v>
      </c>
      <c r="AT189" s="22">
        <f t="shared" ref="AT189:AT252" si="90">(V189-BA189)/BB189</f>
        <v>-1</v>
      </c>
      <c r="AU189" s="9">
        <v>9</v>
      </c>
      <c r="AV189" s="9">
        <v>7</v>
      </c>
      <c r="AW189" s="9">
        <v>150</v>
      </c>
      <c r="AX189" s="9">
        <v>30</v>
      </c>
      <c r="AY189" s="9">
        <v>60</v>
      </c>
      <c r="AZ189" s="9">
        <v>30</v>
      </c>
      <c r="BA189" s="9">
        <v>45</v>
      </c>
      <c r="BB189" s="9">
        <v>45</v>
      </c>
      <c r="BC189" s="13">
        <v>71.079884258000007</v>
      </c>
      <c r="BD189" s="9">
        <v>6.4082777782999996</v>
      </c>
      <c r="BE189" s="9">
        <v>-17.777817590000002</v>
      </c>
      <c r="BF189" s="9">
        <v>-0.98415714499999996</v>
      </c>
      <c r="BG189" s="9">
        <v>-8.4957730950000006</v>
      </c>
      <c r="BH189" s="9">
        <v>-4.1465082009999996</v>
      </c>
      <c r="BI189" s="9">
        <v>0.83243316479999996</v>
      </c>
      <c r="BJ189" s="9">
        <v>1.1640416675</v>
      </c>
      <c r="BK189" s="9">
        <v>0.37712830060000002</v>
      </c>
      <c r="BL189" s="9">
        <v>-1.0905</v>
      </c>
      <c r="BM189" s="9">
        <v>-1.5370416659999999</v>
      </c>
      <c r="BN189" s="9">
        <v>-2.4764746529999999</v>
      </c>
      <c r="BO189" s="9">
        <v>3.6690338955000001</v>
      </c>
      <c r="BP189" s="9">
        <v>-0.67229943400000003</v>
      </c>
      <c r="BQ189" s="9">
        <v>-3.4717994339999998</v>
      </c>
      <c r="BR189" s="13">
        <v>179.45388348</v>
      </c>
      <c r="BS189" s="9">
        <v>23.301574086999999</v>
      </c>
      <c r="BT189" s="9">
        <v>-35.55823255</v>
      </c>
      <c r="BU189" s="9">
        <v>-2.027162809</v>
      </c>
      <c r="BV189" s="9">
        <v>-18.690193539999999</v>
      </c>
      <c r="BW189" s="9">
        <v>-11.821317970000001</v>
      </c>
      <c r="BX189" s="9">
        <v>-0.55392316500000005</v>
      </c>
      <c r="BY189" s="9">
        <v>3.4291458438000002</v>
      </c>
      <c r="BZ189" s="9">
        <v>3.7223074030999999</v>
      </c>
      <c r="CA189" s="9">
        <v>-0.28939583499999999</v>
      </c>
      <c r="CB189" s="9">
        <v>-2.1973958310000001</v>
      </c>
      <c r="CC189" s="9">
        <v>-14.565854290000001</v>
      </c>
      <c r="CD189" s="9">
        <v>4.3920376415</v>
      </c>
      <c r="CE189" s="9">
        <v>-0.89796230899999996</v>
      </c>
      <c r="CF189" s="9">
        <v>-8.3191290089999992</v>
      </c>
      <c r="CG189" s="13">
        <v>350.50486188000002</v>
      </c>
      <c r="CH189" s="9">
        <v>54.763425916999999</v>
      </c>
      <c r="CI189" s="9">
        <v>-63.14502177</v>
      </c>
      <c r="CJ189" s="9">
        <v>-0.39051686899999999</v>
      </c>
      <c r="CK189" s="9">
        <v>-21.394120189999999</v>
      </c>
      <c r="CL189" s="9">
        <v>-23.709205229999998</v>
      </c>
      <c r="CM189" s="9">
        <v>-0.51556307599999995</v>
      </c>
      <c r="CN189" s="9">
        <v>5.0488541562</v>
      </c>
      <c r="CO189" s="9">
        <v>18.212261220999999</v>
      </c>
      <c r="CP189" s="9">
        <v>2.3433958437000002</v>
      </c>
      <c r="CQ189" s="9">
        <v>-2.641729169</v>
      </c>
      <c r="CR189" s="9">
        <v>-34.522081270000001</v>
      </c>
      <c r="CS189" s="9">
        <v>8.2467975612999993</v>
      </c>
      <c r="CT189" s="9">
        <v>3.8306308613</v>
      </c>
      <c r="CU189" s="9">
        <v>-44.758202439999998</v>
      </c>
      <c r="CV189" s="13">
        <v>18.246711896000001</v>
      </c>
      <c r="CW189" s="9">
        <v>-5.5253582210000003</v>
      </c>
      <c r="CX189" s="9">
        <v>10.462539817</v>
      </c>
      <c r="CY189" s="9">
        <v>0.59442752889999995</v>
      </c>
      <c r="CZ189" s="9">
        <v>6.5837653660999997</v>
      </c>
      <c r="DA189" s="9">
        <v>-1.0026472179999999</v>
      </c>
      <c r="DB189" s="9">
        <v>-0.39100071199999997</v>
      </c>
      <c r="DC189" s="9">
        <v>-0.63434572899999997</v>
      </c>
      <c r="DD189" s="9">
        <v>-3.2760527960000001</v>
      </c>
      <c r="DE189" s="9">
        <v>3.925032646</v>
      </c>
      <c r="DF189" s="9">
        <v>1.3770364794000001</v>
      </c>
      <c r="DG189" s="9">
        <v>3.1592761398999998</v>
      </c>
      <c r="DH189" s="9">
        <v>1.5166618879</v>
      </c>
      <c r="DI189" s="9">
        <v>0.18789455790000001</v>
      </c>
      <c r="DJ189" s="9">
        <v>3.0439607229000001</v>
      </c>
    </row>
    <row r="190" spans="17:114" x14ac:dyDescent="0.15">
      <c r="S190" s="11" t="s">
        <v>35</v>
      </c>
      <c r="T190" s="9" t="s">
        <v>92</v>
      </c>
      <c r="U190" s="11">
        <v>2</v>
      </c>
      <c r="V190" s="9">
        <v>15</v>
      </c>
      <c r="W190" s="9">
        <v>3.4075000000000001E-2</v>
      </c>
      <c r="X190" s="9">
        <v>0.48441000000000001</v>
      </c>
      <c r="Y190" s="9">
        <f t="shared" si="61"/>
        <v>0.24762250443541653</v>
      </c>
      <c r="Z190" s="9">
        <f t="shared" si="62"/>
        <v>206</v>
      </c>
      <c r="AA190" s="8">
        <f t="shared" si="63"/>
        <v>60</v>
      </c>
      <c r="AB190" s="8" t="b">
        <f t="shared" si="60"/>
        <v>0</v>
      </c>
      <c r="AC190" s="23" t="str">
        <f t="shared" si="82"/>
        <v>NO</v>
      </c>
      <c r="AD190" s="21" t="str">
        <f t="shared" si="64"/>
        <v>NO</v>
      </c>
      <c r="AE190" s="8" t="str">
        <f t="shared" si="65"/>
        <v>FINE</v>
      </c>
      <c r="AF190" s="8">
        <f t="shared" si="66"/>
        <v>2</v>
      </c>
      <c r="AG190" s="8">
        <f t="shared" si="67"/>
        <v>2</v>
      </c>
      <c r="AH190" s="8">
        <f t="shared" si="68"/>
        <v>2</v>
      </c>
      <c r="AI190" s="23">
        <f t="shared" si="83"/>
        <v>84</v>
      </c>
      <c r="AJ190" s="23">
        <f t="shared" si="84"/>
        <v>181</v>
      </c>
      <c r="AK190" s="23">
        <f t="shared" si="85"/>
        <v>317</v>
      </c>
      <c r="AL190" s="23">
        <f t="shared" si="86"/>
        <v>14.4</v>
      </c>
      <c r="AM190" s="21">
        <f t="shared" si="69"/>
        <v>84</v>
      </c>
      <c r="AN190" s="21">
        <f t="shared" si="70"/>
        <v>181</v>
      </c>
      <c r="AO190" s="21">
        <f t="shared" si="71"/>
        <v>317</v>
      </c>
      <c r="AP190" s="21">
        <f t="shared" si="72"/>
        <v>14.4</v>
      </c>
      <c r="AQ190" s="22">
        <f t="shared" si="87"/>
        <v>-1</v>
      </c>
      <c r="AR190" s="22">
        <f t="shared" si="88"/>
        <v>-1</v>
      </c>
      <c r="AS190" s="22">
        <f t="shared" si="89"/>
        <v>0</v>
      </c>
      <c r="AT190" s="22">
        <f t="shared" si="90"/>
        <v>-0.66666666666666663</v>
      </c>
      <c r="AU190" s="9">
        <v>9</v>
      </c>
      <c r="AV190" s="9">
        <v>7</v>
      </c>
      <c r="AW190" s="9">
        <v>150</v>
      </c>
      <c r="AX190" s="9">
        <v>30</v>
      </c>
      <c r="AY190" s="9">
        <v>60</v>
      </c>
      <c r="AZ190" s="9">
        <v>30</v>
      </c>
      <c r="BA190" s="9">
        <v>45</v>
      </c>
      <c r="BB190" s="9">
        <v>45</v>
      </c>
      <c r="BC190" s="13">
        <v>71.079884258000007</v>
      </c>
      <c r="BD190" s="9">
        <v>6.4082777782999996</v>
      </c>
      <c r="BE190" s="9">
        <v>-17.777817590000002</v>
      </c>
      <c r="BF190" s="9">
        <v>-0.98415714499999996</v>
      </c>
      <c r="BG190" s="9">
        <v>-8.4957730950000006</v>
      </c>
      <c r="BH190" s="9">
        <v>-4.1465082009999996</v>
      </c>
      <c r="BI190" s="9">
        <v>0.83243316479999996</v>
      </c>
      <c r="BJ190" s="9">
        <v>1.1640416675</v>
      </c>
      <c r="BK190" s="9">
        <v>0.37712830060000002</v>
      </c>
      <c r="BL190" s="9">
        <v>-1.0905</v>
      </c>
      <c r="BM190" s="9">
        <v>-1.5370416659999999</v>
      </c>
      <c r="BN190" s="9">
        <v>-2.4764746529999999</v>
      </c>
      <c r="BO190" s="9">
        <v>3.6690338955000001</v>
      </c>
      <c r="BP190" s="9">
        <v>-0.67229943400000003</v>
      </c>
      <c r="BQ190" s="9">
        <v>-3.4717994339999998</v>
      </c>
      <c r="BR190" s="13">
        <v>179.45388348</v>
      </c>
      <c r="BS190" s="9">
        <v>23.301574086999999</v>
      </c>
      <c r="BT190" s="9">
        <v>-35.55823255</v>
      </c>
      <c r="BU190" s="9">
        <v>-2.027162809</v>
      </c>
      <c r="BV190" s="9">
        <v>-18.690193539999999</v>
      </c>
      <c r="BW190" s="9">
        <v>-11.821317970000001</v>
      </c>
      <c r="BX190" s="9">
        <v>-0.55392316500000005</v>
      </c>
      <c r="BY190" s="9">
        <v>3.4291458438000002</v>
      </c>
      <c r="BZ190" s="9">
        <v>3.7223074030999999</v>
      </c>
      <c r="CA190" s="9">
        <v>-0.28939583499999999</v>
      </c>
      <c r="CB190" s="9">
        <v>-2.1973958310000001</v>
      </c>
      <c r="CC190" s="9">
        <v>-14.565854290000001</v>
      </c>
      <c r="CD190" s="9">
        <v>4.3920376415</v>
      </c>
      <c r="CE190" s="9">
        <v>-0.89796230899999996</v>
      </c>
      <c r="CF190" s="9">
        <v>-8.3191290089999992</v>
      </c>
      <c r="CG190" s="13">
        <v>350.50486188000002</v>
      </c>
      <c r="CH190" s="9">
        <v>54.763425916999999</v>
      </c>
      <c r="CI190" s="9">
        <v>-63.14502177</v>
      </c>
      <c r="CJ190" s="9">
        <v>-0.39051686899999999</v>
      </c>
      <c r="CK190" s="9">
        <v>-21.394120189999999</v>
      </c>
      <c r="CL190" s="9">
        <v>-23.709205229999998</v>
      </c>
      <c r="CM190" s="9">
        <v>-0.51556307599999995</v>
      </c>
      <c r="CN190" s="9">
        <v>5.0488541562</v>
      </c>
      <c r="CO190" s="9">
        <v>18.212261220999999</v>
      </c>
      <c r="CP190" s="9">
        <v>2.3433958437000002</v>
      </c>
      <c r="CQ190" s="9">
        <v>-2.641729169</v>
      </c>
      <c r="CR190" s="9">
        <v>-34.522081270000001</v>
      </c>
      <c r="CS190" s="9">
        <v>8.2467975612999993</v>
      </c>
      <c r="CT190" s="9">
        <v>3.8306308613</v>
      </c>
      <c r="CU190" s="9">
        <v>-44.758202439999998</v>
      </c>
      <c r="CV190" s="13">
        <v>18.246711896000001</v>
      </c>
      <c r="CW190" s="9">
        <v>-5.5253582210000003</v>
      </c>
      <c r="CX190" s="9">
        <v>10.462539817</v>
      </c>
      <c r="CY190" s="9">
        <v>0.59442752889999995</v>
      </c>
      <c r="CZ190" s="9">
        <v>6.5837653660999997</v>
      </c>
      <c r="DA190" s="9">
        <v>-1.0026472179999999</v>
      </c>
      <c r="DB190" s="9">
        <v>-0.39100071199999997</v>
      </c>
      <c r="DC190" s="9">
        <v>-0.63434572899999997</v>
      </c>
      <c r="DD190" s="9">
        <v>-3.2760527960000001</v>
      </c>
      <c r="DE190" s="9">
        <v>3.925032646</v>
      </c>
      <c r="DF190" s="9">
        <v>1.3770364794000001</v>
      </c>
      <c r="DG190" s="9">
        <v>3.1592761398999998</v>
      </c>
      <c r="DH190" s="9">
        <v>1.5166618879</v>
      </c>
      <c r="DI190" s="9">
        <v>0.18789455790000001</v>
      </c>
      <c r="DJ190" s="9">
        <v>3.0439607229000001</v>
      </c>
    </row>
    <row r="191" spans="17:114" x14ac:dyDescent="0.15">
      <c r="S191" s="11" t="s">
        <v>35</v>
      </c>
      <c r="T191" s="9" t="s">
        <v>92</v>
      </c>
      <c r="U191" s="11">
        <v>2</v>
      </c>
      <c r="V191" s="9">
        <v>30</v>
      </c>
      <c r="W191" s="9">
        <v>3.4075000000000001E-2</v>
      </c>
      <c r="X191" s="9">
        <v>0.48441000000000001</v>
      </c>
      <c r="Y191" s="9">
        <f t="shared" si="61"/>
        <v>0.24762250443541653</v>
      </c>
      <c r="Z191" s="9">
        <f t="shared" si="62"/>
        <v>206</v>
      </c>
      <c r="AA191" s="8">
        <f t="shared" si="63"/>
        <v>60</v>
      </c>
      <c r="AB191" s="8" t="b">
        <f t="shared" si="60"/>
        <v>0</v>
      </c>
      <c r="AC191" s="23" t="str">
        <f t="shared" si="82"/>
        <v>NO</v>
      </c>
      <c r="AD191" s="21" t="str">
        <f t="shared" si="64"/>
        <v>NO</v>
      </c>
      <c r="AE191" s="8" t="str">
        <f t="shared" si="65"/>
        <v>FINE</v>
      </c>
      <c r="AF191" s="8">
        <f t="shared" si="66"/>
        <v>2</v>
      </c>
      <c r="AG191" s="8">
        <f t="shared" si="67"/>
        <v>2</v>
      </c>
      <c r="AH191" s="8">
        <f t="shared" si="68"/>
        <v>2</v>
      </c>
      <c r="AI191" s="23">
        <f t="shared" si="83"/>
        <v>82</v>
      </c>
      <c r="AJ191" s="23">
        <f t="shared" si="84"/>
        <v>177</v>
      </c>
      <c r="AK191" s="23">
        <f t="shared" si="85"/>
        <v>318</v>
      </c>
      <c r="AL191" s="23">
        <f t="shared" si="86"/>
        <v>15.4</v>
      </c>
      <c r="AM191" s="21">
        <f t="shared" si="69"/>
        <v>82</v>
      </c>
      <c r="AN191" s="21">
        <f t="shared" si="70"/>
        <v>177</v>
      </c>
      <c r="AO191" s="21">
        <f t="shared" si="71"/>
        <v>318</v>
      </c>
      <c r="AP191" s="21">
        <f t="shared" si="72"/>
        <v>15.4</v>
      </c>
      <c r="AQ191" s="22">
        <f t="shared" si="87"/>
        <v>-1</v>
      </c>
      <c r="AR191" s="22">
        <f t="shared" si="88"/>
        <v>-1</v>
      </c>
      <c r="AS191" s="22">
        <f t="shared" si="89"/>
        <v>0</v>
      </c>
      <c r="AT191" s="22">
        <f t="shared" si="90"/>
        <v>-0.33333333333333331</v>
      </c>
      <c r="AU191" s="9">
        <v>9</v>
      </c>
      <c r="AV191" s="9">
        <v>7</v>
      </c>
      <c r="AW191" s="9">
        <v>150</v>
      </c>
      <c r="AX191" s="9">
        <v>30</v>
      </c>
      <c r="AY191" s="9">
        <v>60</v>
      </c>
      <c r="AZ191" s="9">
        <v>30</v>
      </c>
      <c r="BA191" s="9">
        <v>45</v>
      </c>
      <c r="BB191" s="9">
        <v>45</v>
      </c>
      <c r="BC191" s="13">
        <v>71.079884258000007</v>
      </c>
      <c r="BD191" s="9">
        <v>6.4082777782999996</v>
      </c>
      <c r="BE191" s="9">
        <v>-17.777817590000002</v>
      </c>
      <c r="BF191" s="9">
        <v>-0.98415714499999996</v>
      </c>
      <c r="BG191" s="9">
        <v>-8.4957730950000006</v>
      </c>
      <c r="BH191" s="9">
        <v>-4.1465082009999996</v>
      </c>
      <c r="BI191" s="9">
        <v>0.83243316479999996</v>
      </c>
      <c r="BJ191" s="9">
        <v>1.1640416675</v>
      </c>
      <c r="BK191" s="9">
        <v>0.37712830060000002</v>
      </c>
      <c r="BL191" s="9">
        <v>-1.0905</v>
      </c>
      <c r="BM191" s="9">
        <v>-1.5370416659999999</v>
      </c>
      <c r="BN191" s="9">
        <v>-2.4764746529999999</v>
      </c>
      <c r="BO191" s="9">
        <v>3.6690338955000001</v>
      </c>
      <c r="BP191" s="9">
        <v>-0.67229943400000003</v>
      </c>
      <c r="BQ191" s="9">
        <v>-3.4717994339999998</v>
      </c>
      <c r="BR191" s="13">
        <v>179.45388348</v>
      </c>
      <c r="BS191" s="9">
        <v>23.301574086999999</v>
      </c>
      <c r="BT191" s="9">
        <v>-35.55823255</v>
      </c>
      <c r="BU191" s="9">
        <v>-2.027162809</v>
      </c>
      <c r="BV191" s="9">
        <v>-18.690193539999999</v>
      </c>
      <c r="BW191" s="9">
        <v>-11.821317970000001</v>
      </c>
      <c r="BX191" s="9">
        <v>-0.55392316500000005</v>
      </c>
      <c r="BY191" s="9">
        <v>3.4291458438000002</v>
      </c>
      <c r="BZ191" s="9">
        <v>3.7223074030999999</v>
      </c>
      <c r="CA191" s="9">
        <v>-0.28939583499999999</v>
      </c>
      <c r="CB191" s="9">
        <v>-2.1973958310000001</v>
      </c>
      <c r="CC191" s="9">
        <v>-14.565854290000001</v>
      </c>
      <c r="CD191" s="9">
        <v>4.3920376415</v>
      </c>
      <c r="CE191" s="9">
        <v>-0.89796230899999996</v>
      </c>
      <c r="CF191" s="9">
        <v>-8.3191290089999992</v>
      </c>
      <c r="CG191" s="13">
        <v>350.50486188000002</v>
      </c>
      <c r="CH191" s="9">
        <v>54.763425916999999</v>
      </c>
      <c r="CI191" s="9">
        <v>-63.14502177</v>
      </c>
      <c r="CJ191" s="9">
        <v>-0.39051686899999999</v>
      </c>
      <c r="CK191" s="9">
        <v>-21.394120189999999</v>
      </c>
      <c r="CL191" s="9">
        <v>-23.709205229999998</v>
      </c>
      <c r="CM191" s="9">
        <v>-0.51556307599999995</v>
      </c>
      <c r="CN191" s="9">
        <v>5.0488541562</v>
      </c>
      <c r="CO191" s="9">
        <v>18.212261220999999</v>
      </c>
      <c r="CP191" s="9">
        <v>2.3433958437000002</v>
      </c>
      <c r="CQ191" s="9">
        <v>-2.641729169</v>
      </c>
      <c r="CR191" s="9">
        <v>-34.522081270000001</v>
      </c>
      <c r="CS191" s="9">
        <v>8.2467975612999993</v>
      </c>
      <c r="CT191" s="9">
        <v>3.8306308613</v>
      </c>
      <c r="CU191" s="9">
        <v>-44.758202439999998</v>
      </c>
      <c r="CV191" s="13">
        <v>18.246711896000001</v>
      </c>
      <c r="CW191" s="9">
        <v>-5.5253582210000003</v>
      </c>
      <c r="CX191" s="9">
        <v>10.462539817</v>
      </c>
      <c r="CY191" s="9">
        <v>0.59442752889999995</v>
      </c>
      <c r="CZ191" s="9">
        <v>6.5837653660999997</v>
      </c>
      <c r="DA191" s="9">
        <v>-1.0026472179999999</v>
      </c>
      <c r="DB191" s="9">
        <v>-0.39100071199999997</v>
      </c>
      <c r="DC191" s="9">
        <v>-0.63434572899999997</v>
      </c>
      <c r="DD191" s="9">
        <v>-3.2760527960000001</v>
      </c>
      <c r="DE191" s="9">
        <v>3.925032646</v>
      </c>
      <c r="DF191" s="9">
        <v>1.3770364794000001</v>
      </c>
      <c r="DG191" s="9">
        <v>3.1592761398999998</v>
      </c>
      <c r="DH191" s="9">
        <v>1.5166618879</v>
      </c>
      <c r="DI191" s="9">
        <v>0.18789455790000001</v>
      </c>
      <c r="DJ191" s="9">
        <v>3.0439607229000001</v>
      </c>
    </row>
    <row r="192" spans="17:114" x14ac:dyDescent="0.15">
      <c r="S192" s="11" t="s">
        <v>35</v>
      </c>
      <c r="T192" s="9" t="s">
        <v>92</v>
      </c>
      <c r="U192" s="11">
        <v>2</v>
      </c>
      <c r="V192" s="9">
        <v>45</v>
      </c>
      <c r="W192" s="9">
        <v>3.4075000000000001E-2</v>
      </c>
      <c r="X192" s="9">
        <v>0.48441000000000001</v>
      </c>
      <c r="Y192" s="9">
        <f t="shared" si="61"/>
        <v>0.24762250443541653</v>
      </c>
      <c r="Z192" s="9">
        <f t="shared" si="62"/>
        <v>206</v>
      </c>
      <c r="AA192" s="8">
        <f t="shared" si="63"/>
        <v>60</v>
      </c>
      <c r="AB192" s="8" t="b">
        <f t="shared" si="60"/>
        <v>0</v>
      </c>
      <c r="AC192" s="23" t="str">
        <f t="shared" si="82"/>
        <v>NO</v>
      </c>
      <c r="AD192" s="21" t="str">
        <f t="shared" si="64"/>
        <v>NO</v>
      </c>
      <c r="AE192" s="8" t="str">
        <f t="shared" si="65"/>
        <v>FINE</v>
      </c>
      <c r="AF192" s="8">
        <f t="shared" si="66"/>
        <v>2</v>
      </c>
      <c r="AG192" s="8">
        <f t="shared" si="67"/>
        <v>2</v>
      </c>
      <c r="AH192" s="8">
        <f t="shared" si="68"/>
        <v>2</v>
      </c>
      <c r="AI192" s="23">
        <f t="shared" si="83"/>
        <v>80</v>
      </c>
      <c r="AJ192" s="23">
        <f t="shared" si="84"/>
        <v>170</v>
      </c>
      <c r="AK192" s="23">
        <f t="shared" si="85"/>
        <v>309</v>
      </c>
      <c r="AL192" s="23">
        <f t="shared" si="86"/>
        <v>17</v>
      </c>
      <c r="AM192" s="21">
        <f t="shared" si="69"/>
        <v>80</v>
      </c>
      <c r="AN192" s="21">
        <f t="shared" si="70"/>
        <v>170</v>
      </c>
      <c r="AO192" s="21">
        <f t="shared" si="71"/>
        <v>309</v>
      </c>
      <c r="AP192" s="21">
        <f t="shared" si="72"/>
        <v>17</v>
      </c>
      <c r="AQ192" s="22">
        <f t="shared" si="87"/>
        <v>-1</v>
      </c>
      <c r="AR192" s="22">
        <f t="shared" si="88"/>
        <v>-1</v>
      </c>
      <c r="AS192" s="22">
        <f t="shared" si="89"/>
        <v>0</v>
      </c>
      <c r="AT192" s="22">
        <f t="shared" si="90"/>
        <v>0</v>
      </c>
      <c r="AU192" s="9">
        <v>9</v>
      </c>
      <c r="AV192" s="9">
        <v>7</v>
      </c>
      <c r="AW192" s="9">
        <v>150</v>
      </c>
      <c r="AX192" s="9">
        <v>30</v>
      </c>
      <c r="AY192" s="9">
        <v>60</v>
      </c>
      <c r="AZ192" s="9">
        <v>30</v>
      </c>
      <c r="BA192" s="9">
        <v>45</v>
      </c>
      <c r="BB192" s="9">
        <v>45</v>
      </c>
      <c r="BC192" s="13">
        <v>71.079884258000007</v>
      </c>
      <c r="BD192" s="9">
        <v>6.4082777782999996</v>
      </c>
      <c r="BE192" s="9">
        <v>-17.777817590000002</v>
      </c>
      <c r="BF192" s="9">
        <v>-0.98415714499999996</v>
      </c>
      <c r="BG192" s="9">
        <v>-8.4957730950000006</v>
      </c>
      <c r="BH192" s="9">
        <v>-4.1465082009999996</v>
      </c>
      <c r="BI192" s="9">
        <v>0.83243316479999996</v>
      </c>
      <c r="BJ192" s="9">
        <v>1.1640416675</v>
      </c>
      <c r="BK192" s="9">
        <v>0.37712830060000002</v>
      </c>
      <c r="BL192" s="9">
        <v>-1.0905</v>
      </c>
      <c r="BM192" s="9">
        <v>-1.5370416659999999</v>
      </c>
      <c r="BN192" s="9">
        <v>-2.4764746529999999</v>
      </c>
      <c r="BO192" s="9">
        <v>3.6690338955000001</v>
      </c>
      <c r="BP192" s="9">
        <v>-0.67229943400000003</v>
      </c>
      <c r="BQ192" s="9">
        <v>-3.4717994339999998</v>
      </c>
      <c r="BR192" s="13">
        <v>179.45388348</v>
      </c>
      <c r="BS192" s="9">
        <v>23.301574086999999</v>
      </c>
      <c r="BT192" s="9">
        <v>-35.55823255</v>
      </c>
      <c r="BU192" s="9">
        <v>-2.027162809</v>
      </c>
      <c r="BV192" s="9">
        <v>-18.690193539999999</v>
      </c>
      <c r="BW192" s="9">
        <v>-11.821317970000001</v>
      </c>
      <c r="BX192" s="9">
        <v>-0.55392316500000005</v>
      </c>
      <c r="BY192" s="9">
        <v>3.4291458438000002</v>
      </c>
      <c r="BZ192" s="9">
        <v>3.7223074030999999</v>
      </c>
      <c r="CA192" s="9">
        <v>-0.28939583499999999</v>
      </c>
      <c r="CB192" s="9">
        <v>-2.1973958310000001</v>
      </c>
      <c r="CC192" s="9">
        <v>-14.565854290000001</v>
      </c>
      <c r="CD192" s="9">
        <v>4.3920376415</v>
      </c>
      <c r="CE192" s="9">
        <v>-0.89796230899999996</v>
      </c>
      <c r="CF192" s="9">
        <v>-8.3191290089999992</v>
      </c>
      <c r="CG192" s="13">
        <v>350.50486188000002</v>
      </c>
      <c r="CH192" s="9">
        <v>54.763425916999999</v>
      </c>
      <c r="CI192" s="9">
        <v>-63.14502177</v>
      </c>
      <c r="CJ192" s="9">
        <v>-0.39051686899999999</v>
      </c>
      <c r="CK192" s="9">
        <v>-21.394120189999999</v>
      </c>
      <c r="CL192" s="9">
        <v>-23.709205229999998</v>
      </c>
      <c r="CM192" s="9">
        <v>-0.51556307599999995</v>
      </c>
      <c r="CN192" s="9">
        <v>5.0488541562</v>
      </c>
      <c r="CO192" s="9">
        <v>18.212261220999999</v>
      </c>
      <c r="CP192" s="9">
        <v>2.3433958437000002</v>
      </c>
      <c r="CQ192" s="9">
        <v>-2.641729169</v>
      </c>
      <c r="CR192" s="9">
        <v>-34.522081270000001</v>
      </c>
      <c r="CS192" s="9">
        <v>8.2467975612999993</v>
      </c>
      <c r="CT192" s="9">
        <v>3.8306308613</v>
      </c>
      <c r="CU192" s="9">
        <v>-44.758202439999998</v>
      </c>
      <c r="CV192" s="13">
        <v>18.246711896000001</v>
      </c>
      <c r="CW192" s="9">
        <v>-5.5253582210000003</v>
      </c>
      <c r="CX192" s="9">
        <v>10.462539817</v>
      </c>
      <c r="CY192" s="9">
        <v>0.59442752889999995</v>
      </c>
      <c r="CZ192" s="9">
        <v>6.5837653660999997</v>
      </c>
      <c r="DA192" s="9">
        <v>-1.0026472179999999</v>
      </c>
      <c r="DB192" s="9">
        <v>-0.39100071199999997</v>
      </c>
      <c r="DC192" s="9">
        <v>-0.63434572899999997</v>
      </c>
      <c r="DD192" s="9">
        <v>-3.2760527960000001</v>
      </c>
      <c r="DE192" s="9">
        <v>3.925032646</v>
      </c>
      <c r="DF192" s="9">
        <v>1.3770364794000001</v>
      </c>
      <c r="DG192" s="9">
        <v>3.1592761398999998</v>
      </c>
      <c r="DH192" s="9">
        <v>1.5166618879</v>
      </c>
      <c r="DI192" s="9">
        <v>0.18789455790000001</v>
      </c>
      <c r="DJ192" s="9">
        <v>3.0439607229000001</v>
      </c>
    </row>
    <row r="193" spans="19:114" x14ac:dyDescent="0.15">
      <c r="S193" s="11" t="s">
        <v>35</v>
      </c>
      <c r="T193" s="9" t="s">
        <v>92</v>
      </c>
      <c r="U193" s="11">
        <v>2</v>
      </c>
      <c r="V193" s="9">
        <v>60</v>
      </c>
      <c r="W193" s="9">
        <v>3.4075000000000001E-2</v>
      </c>
      <c r="X193" s="9">
        <v>0.48441000000000001</v>
      </c>
      <c r="Y193" s="9">
        <f t="shared" si="61"/>
        <v>0.24762250443541653</v>
      </c>
      <c r="Z193" s="9">
        <f t="shared" si="62"/>
        <v>206</v>
      </c>
      <c r="AA193" s="8">
        <f t="shared" si="63"/>
        <v>60</v>
      </c>
      <c r="AB193" s="8" t="b">
        <f t="shared" si="60"/>
        <v>0</v>
      </c>
      <c r="AC193" s="23" t="str">
        <f t="shared" si="82"/>
        <v>NO</v>
      </c>
      <c r="AD193" s="21" t="str">
        <f t="shared" si="64"/>
        <v>NO</v>
      </c>
      <c r="AE193" s="8" t="str">
        <f t="shared" si="65"/>
        <v>FINE</v>
      </c>
      <c r="AF193" s="8">
        <f t="shared" si="66"/>
        <v>2</v>
      </c>
      <c r="AG193" s="8">
        <f t="shared" si="67"/>
        <v>2</v>
      </c>
      <c r="AH193" s="8">
        <f t="shared" si="68"/>
        <v>2</v>
      </c>
      <c r="AI193" s="23">
        <f t="shared" si="83"/>
        <v>77</v>
      </c>
      <c r="AJ193" s="23">
        <f t="shared" si="84"/>
        <v>162</v>
      </c>
      <c r="AK193" s="23">
        <f t="shared" si="85"/>
        <v>290</v>
      </c>
      <c r="AL193" s="23">
        <f t="shared" si="86"/>
        <v>19.3</v>
      </c>
      <c r="AM193" s="21">
        <f t="shared" si="69"/>
        <v>77</v>
      </c>
      <c r="AN193" s="21">
        <f t="shared" si="70"/>
        <v>162</v>
      </c>
      <c r="AO193" s="21">
        <f t="shared" si="71"/>
        <v>290</v>
      </c>
      <c r="AP193" s="21">
        <f t="shared" si="72"/>
        <v>19.3</v>
      </c>
      <c r="AQ193" s="22">
        <f t="shared" si="87"/>
        <v>-1</v>
      </c>
      <c r="AR193" s="22">
        <f t="shared" si="88"/>
        <v>-1</v>
      </c>
      <c r="AS193" s="22">
        <f t="shared" si="89"/>
        <v>0</v>
      </c>
      <c r="AT193" s="22">
        <f t="shared" si="90"/>
        <v>0.33333333333333331</v>
      </c>
      <c r="AU193" s="9">
        <v>9</v>
      </c>
      <c r="AV193" s="9">
        <v>7</v>
      </c>
      <c r="AW193" s="9">
        <v>150</v>
      </c>
      <c r="AX193" s="9">
        <v>30</v>
      </c>
      <c r="AY193" s="9">
        <v>60</v>
      </c>
      <c r="AZ193" s="9">
        <v>30</v>
      </c>
      <c r="BA193" s="9">
        <v>45</v>
      </c>
      <c r="BB193" s="9">
        <v>45</v>
      </c>
      <c r="BC193" s="13">
        <v>71.079884258000007</v>
      </c>
      <c r="BD193" s="9">
        <v>6.4082777782999996</v>
      </c>
      <c r="BE193" s="9">
        <v>-17.777817590000002</v>
      </c>
      <c r="BF193" s="9">
        <v>-0.98415714499999996</v>
      </c>
      <c r="BG193" s="9">
        <v>-8.4957730950000006</v>
      </c>
      <c r="BH193" s="9">
        <v>-4.1465082009999996</v>
      </c>
      <c r="BI193" s="9">
        <v>0.83243316479999996</v>
      </c>
      <c r="BJ193" s="9">
        <v>1.1640416675</v>
      </c>
      <c r="BK193" s="9">
        <v>0.37712830060000002</v>
      </c>
      <c r="BL193" s="9">
        <v>-1.0905</v>
      </c>
      <c r="BM193" s="9">
        <v>-1.5370416659999999</v>
      </c>
      <c r="BN193" s="9">
        <v>-2.4764746529999999</v>
      </c>
      <c r="BO193" s="9">
        <v>3.6690338955000001</v>
      </c>
      <c r="BP193" s="9">
        <v>-0.67229943400000003</v>
      </c>
      <c r="BQ193" s="9">
        <v>-3.4717994339999998</v>
      </c>
      <c r="BR193" s="13">
        <v>179.45388348</v>
      </c>
      <c r="BS193" s="9">
        <v>23.301574086999999</v>
      </c>
      <c r="BT193" s="9">
        <v>-35.55823255</v>
      </c>
      <c r="BU193" s="9">
        <v>-2.027162809</v>
      </c>
      <c r="BV193" s="9">
        <v>-18.690193539999999</v>
      </c>
      <c r="BW193" s="9">
        <v>-11.821317970000001</v>
      </c>
      <c r="BX193" s="9">
        <v>-0.55392316500000005</v>
      </c>
      <c r="BY193" s="9">
        <v>3.4291458438000002</v>
      </c>
      <c r="BZ193" s="9">
        <v>3.7223074030999999</v>
      </c>
      <c r="CA193" s="9">
        <v>-0.28939583499999999</v>
      </c>
      <c r="CB193" s="9">
        <v>-2.1973958310000001</v>
      </c>
      <c r="CC193" s="9">
        <v>-14.565854290000001</v>
      </c>
      <c r="CD193" s="9">
        <v>4.3920376415</v>
      </c>
      <c r="CE193" s="9">
        <v>-0.89796230899999996</v>
      </c>
      <c r="CF193" s="9">
        <v>-8.3191290089999992</v>
      </c>
      <c r="CG193" s="13">
        <v>350.50486188000002</v>
      </c>
      <c r="CH193" s="9">
        <v>54.763425916999999</v>
      </c>
      <c r="CI193" s="9">
        <v>-63.14502177</v>
      </c>
      <c r="CJ193" s="9">
        <v>-0.39051686899999999</v>
      </c>
      <c r="CK193" s="9">
        <v>-21.394120189999999</v>
      </c>
      <c r="CL193" s="9">
        <v>-23.709205229999998</v>
      </c>
      <c r="CM193" s="9">
        <v>-0.51556307599999995</v>
      </c>
      <c r="CN193" s="9">
        <v>5.0488541562</v>
      </c>
      <c r="CO193" s="9">
        <v>18.212261220999999</v>
      </c>
      <c r="CP193" s="9">
        <v>2.3433958437000002</v>
      </c>
      <c r="CQ193" s="9">
        <v>-2.641729169</v>
      </c>
      <c r="CR193" s="9">
        <v>-34.522081270000001</v>
      </c>
      <c r="CS193" s="9">
        <v>8.2467975612999993</v>
      </c>
      <c r="CT193" s="9">
        <v>3.8306308613</v>
      </c>
      <c r="CU193" s="9">
        <v>-44.758202439999998</v>
      </c>
      <c r="CV193" s="13">
        <v>18.246711896000001</v>
      </c>
      <c r="CW193" s="9">
        <v>-5.5253582210000003</v>
      </c>
      <c r="CX193" s="9">
        <v>10.462539817</v>
      </c>
      <c r="CY193" s="9">
        <v>0.59442752889999995</v>
      </c>
      <c r="CZ193" s="9">
        <v>6.5837653660999997</v>
      </c>
      <c r="DA193" s="9">
        <v>-1.0026472179999999</v>
      </c>
      <c r="DB193" s="9">
        <v>-0.39100071199999997</v>
      </c>
      <c r="DC193" s="9">
        <v>-0.63434572899999997</v>
      </c>
      <c r="DD193" s="9">
        <v>-3.2760527960000001</v>
      </c>
      <c r="DE193" s="9">
        <v>3.925032646</v>
      </c>
      <c r="DF193" s="9">
        <v>1.3770364794000001</v>
      </c>
      <c r="DG193" s="9">
        <v>3.1592761398999998</v>
      </c>
      <c r="DH193" s="9">
        <v>1.5166618879</v>
      </c>
      <c r="DI193" s="9">
        <v>0.18789455790000001</v>
      </c>
      <c r="DJ193" s="9">
        <v>3.0439607229000001</v>
      </c>
    </row>
    <row r="194" spans="19:114" x14ac:dyDescent="0.15">
      <c r="S194" s="11" t="s">
        <v>35</v>
      </c>
      <c r="T194" s="9" t="s">
        <v>92</v>
      </c>
      <c r="U194" s="11">
        <v>2</v>
      </c>
      <c r="V194" s="9">
        <v>75</v>
      </c>
      <c r="W194" s="9">
        <v>3.4075000000000001E-2</v>
      </c>
      <c r="X194" s="9">
        <v>0.48441000000000001</v>
      </c>
      <c r="Y194" s="9">
        <f t="shared" si="61"/>
        <v>0.24762250443541653</v>
      </c>
      <c r="Z194" s="9">
        <f t="shared" si="62"/>
        <v>206</v>
      </c>
      <c r="AA194" s="8">
        <f t="shared" si="63"/>
        <v>60</v>
      </c>
      <c r="AB194" s="8" t="b">
        <f t="shared" ref="AB194:AB257" si="91">AND(AC194="YES",AD194="YES",T194=$B$2)</f>
        <v>0</v>
      </c>
      <c r="AC194" s="23" t="str">
        <f t="shared" si="82"/>
        <v>NO</v>
      </c>
      <c r="AD194" s="21" t="str">
        <f t="shared" si="64"/>
        <v>NO</v>
      </c>
      <c r="AE194" s="8" t="str">
        <f t="shared" si="65"/>
        <v>FINE</v>
      </c>
      <c r="AF194" s="8">
        <f t="shared" si="66"/>
        <v>2</v>
      </c>
      <c r="AG194" s="8">
        <f t="shared" si="67"/>
        <v>2</v>
      </c>
      <c r="AH194" s="8">
        <f t="shared" si="68"/>
        <v>2</v>
      </c>
      <c r="AI194" s="23">
        <f t="shared" si="83"/>
        <v>73</v>
      </c>
      <c r="AJ194" s="23">
        <f t="shared" si="84"/>
        <v>152</v>
      </c>
      <c r="AK194" s="23">
        <f t="shared" si="85"/>
        <v>262</v>
      </c>
      <c r="AL194" s="23">
        <f t="shared" si="86"/>
        <v>22.3</v>
      </c>
      <c r="AM194" s="21">
        <f t="shared" si="69"/>
        <v>73</v>
      </c>
      <c r="AN194" s="21">
        <f t="shared" si="70"/>
        <v>152</v>
      </c>
      <c r="AO194" s="21">
        <f t="shared" si="71"/>
        <v>262</v>
      </c>
      <c r="AP194" s="21">
        <f t="shared" si="72"/>
        <v>22.3</v>
      </c>
      <c r="AQ194" s="22">
        <f t="shared" si="87"/>
        <v>-1</v>
      </c>
      <c r="AR194" s="22">
        <f t="shared" si="88"/>
        <v>-1</v>
      </c>
      <c r="AS194" s="22">
        <f t="shared" si="89"/>
        <v>0</v>
      </c>
      <c r="AT194" s="22">
        <f t="shared" si="90"/>
        <v>0.66666666666666663</v>
      </c>
      <c r="AU194" s="9">
        <v>9</v>
      </c>
      <c r="AV194" s="9">
        <v>7</v>
      </c>
      <c r="AW194" s="9">
        <v>150</v>
      </c>
      <c r="AX194" s="9">
        <v>30</v>
      </c>
      <c r="AY194" s="9">
        <v>60</v>
      </c>
      <c r="AZ194" s="9">
        <v>30</v>
      </c>
      <c r="BA194" s="9">
        <v>45</v>
      </c>
      <c r="BB194" s="9">
        <v>45</v>
      </c>
      <c r="BC194" s="13">
        <v>71.079884258000007</v>
      </c>
      <c r="BD194" s="9">
        <v>6.4082777782999996</v>
      </c>
      <c r="BE194" s="9">
        <v>-17.777817590000002</v>
      </c>
      <c r="BF194" s="9">
        <v>-0.98415714499999996</v>
      </c>
      <c r="BG194" s="9">
        <v>-8.4957730950000006</v>
      </c>
      <c r="BH194" s="9">
        <v>-4.1465082009999996</v>
      </c>
      <c r="BI194" s="9">
        <v>0.83243316479999996</v>
      </c>
      <c r="BJ194" s="9">
        <v>1.1640416675</v>
      </c>
      <c r="BK194" s="9">
        <v>0.37712830060000002</v>
      </c>
      <c r="BL194" s="9">
        <v>-1.0905</v>
      </c>
      <c r="BM194" s="9">
        <v>-1.5370416659999999</v>
      </c>
      <c r="BN194" s="9">
        <v>-2.4764746529999999</v>
      </c>
      <c r="BO194" s="9">
        <v>3.6690338955000001</v>
      </c>
      <c r="BP194" s="9">
        <v>-0.67229943400000003</v>
      </c>
      <c r="BQ194" s="9">
        <v>-3.4717994339999998</v>
      </c>
      <c r="BR194" s="13">
        <v>179.45388348</v>
      </c>
      <c r="BS194" s="9">
        <v>23.301574086999999</v>
      </c>
      <c r="BT194" s="9">
        <v>-35.55823255</v>
      </c>
      <c r="BU194" s="9">
        <v>-2.027162809</v>
      </c>
      <c r="BV194" s="9">
        <v>-18.690193539999999</v>
      </c>
      <c r="BW194" s="9">
        <v>-11.821317970000001</v>
      </c>
      <c r="BX194" s="9">
        <v>-0.55392316500000005</v>
      </c>
      <c r="BY194" s="9">
        <v>3.4291458438000002</v>
      </c>
      <c r="BZ194" s="9">
        <v>3.7223074030999999</v>
      </c>
      <c r="CA194" s="9">
        <v>-0.28939583499999999</v>
      </c>
      <c r="CB194" s="9">
        <v>-2.1973958310000001</v>
      </c>
      <c r="CC194" s="9">
        <v>-14.565854290000001</v>
      </c>
      <c r="CD194" s="9">
        <v>4.3920376415</v>
      </c>
      <c r="CE194" s="9">
        <v>-0.89796230899999996</v>
      </c>
      <c r="CF194" s="9">
        <v>-8.3191290089999992</v>
      </c>
      <c r="CG194" s="13">
        <v>350.50486188000002</v>
      </c>
      <c r="CH194" s="9">
        <v>54.763425916999999</v>
      </c>
      <c r="CI194" s="9">
        <v>-63.14502177</v>
      </c>
      <c r="CJ194" s="9">
        <v>-0.39051686899999999</v>
      </c>
      <c r="CK194" s="9">
        <v>-21.394120189999999</v>
      </c>
      <c r="CL194" s="9">
        <v>-23.709205229999998</v>
      </c>
      <c r="CM194" s="9">
        <v>-0.51556307599999995</v>
      </c>
      <c r="CN194" s="9">
        <v>5.0488541562</v>
      </c>
      <c r="CO194" s="9">
        <v>18.212261220999999</v>
      </c>
      <c r="CP194" s="9">
        <v>2.3433958437000002</v>
      </c>
      <c r="CQ194" s="9">
        <v>-2.641729169</v>
      </c>
      <c r="CR194" s="9">
        <v>-34.522081270000001</v>
      </c>
      <c r="CS194" s="9">
        <v>8.2467975612999993</v>
      </c>
      <c r="CT194" s="9">
        <v>3.8306308613</v>
      </c>
      <c r="CU194" s="9">
        <v>-44.758202439999998</v>
      </c>
      <c r="CV194" s="13">
        <v>18.246711896000001</v>
      </c>
      <c r="CW194" s="9">
        <v>-5.5253582210000003</v>
      </c>
      <c r="CX194" s="9">
        <v>10.462539817</v>
      </c>
      <c r="CY194" s="9">
        <v>0.59442752889999995</v>
      </c>
      <c r="CZ194" s="9">
        <v>6.5837653660999997</v>
      </c>
      <c r="DA194" s="9">
        <v>-1.0026472179999999</v>
      </c>
      <c r="DB194" s="9">
        <v>-0.39100071199999997</v>
      </c>
      <c r="DC194" s="9">
        <v>-0.63434572899999997</v>
      </c>
      <c r="DD194" s="9">
        <v>-3.2760527960000001</v>
      </c>
      <c r="DE194" s="9">
        <v>3.925032646</v>
      </c>
      <c r="DF194" s="9">
        <v>1.3770364794000001</v>
      </c>
      <c r="DG194" s="9">
        <v>3.1592761398999998</v>
      </c>
      <c r="DH194" s="9">
        <v>1.5166618879</v>
      </c>
      <c r="DI194" s="9">
        <v>0.18789455790000001</v>
      </c>
      <c r="DJ194" s="9">
        <v>3.0439607229000001</v>
      </c>
    </row>
    <row r="195" spans="19:114" x14ac:dyDescent="0.15">
      <c r="S195" s="11" t="s">
        <v>35</v>
      </c>
      <c r="T195" s="9" t="s">
        <v>92</v>
      </c>
      <c r="U195" s="11">
        <v>2</v>
      </c>
      <c r="V195" s="9">
        <v>90</v>
      </c>
      <c r="W195" s="9">
        <v>3.4075000000000001E-2</v>
      </c>
      <c r="X195" s="9">
        <v>0.48441000000000001</v>
      </c>
      <c r="Y195" s="9">
        <f t="shared" ref="Y195:Y258" si="92">W195*AA195^X195</f>
        <v>0.24762250443541653</v>
      </c>
      <c r="Z195" s="9">
        <f t="shared" ref="Z195:Z258" si="93">ROUNDUP($E$3/Y195,0)</f>
        <v>206</v>
      </c>
      <c r="AA195" s="8">
        <f t="shared" ref="AA195:AA258" si="94">$E$10</f>
        <v>60</v>
      </c>
      <c r="AB195" s="8" t="b">
        <f t="shared" si="91"/>
        <v>0</v>
      </c>
      <c r="AC195" s="23" t="str">
        <f t="shared" si="82"/>
        <v>NO</v>
      </c>
      <c r="AD195" s="21" t="str">
        <f t="shared" ref="AD195:AD258" si="95">IF(AND(Z195&lt;$B$14,Z195&gt;$B$13),"YES","NO")</f>
        <v>NO</v>
      </c>
      <c r="AE195" s="8" t="str">
        <f t="shared" ref="AE195:AE258" si="96">CHOOSE(MIN(AG195:AH195),"VERY FINE","FINE","MEDIUM","COARSE","VERY COARSE","EXT. COARSE","ULT. COARSE")</f>
        <v>FINE</v>
      </c>
      <c r="AF195" s="8">
        <f t="shared" ref="AF195:AF258" si="97">IF(AE195="ULT. COARSE",7,IF(AE195="EXT. COARSE",6,IF(AE195="VERY COARSE",5,IF(AE195="COARSE",4,IF(AE195="MEDIUM",3,IF(AE195="FINE",2,IF(AE195="VERY FINE",1)))))))</f>
        <v>2</v>
      </c>
      <c r="AG195" s="8">
        <f t="shared" ref="AG195:AG258" si="98">IF(AI195&gt;=$M$4,7,IF(AI195&gt;=$L$4,6,IF(AI195&gt;=$K$4,5,IF(AI195&gt;=$J$4,4,IF(AI195&gt;=$I$4,3,IF(AI195&gt;=$H$4,2,IF(AI195&gt;=0,1)))))))</f>
        <v>2</v>
      </c>
      <c r="AH195" s="8">
        <f t="shared" ref="AH195:AH258" si="99">IF(AJ195&gt;=$M$5,7,IF(AJ195&gt;=$L$5,6,IF(AJ195&gt;=$K$5,5,IF(AJ195&gt;=$J$5,4,IF(AJ195&gt;=$I$5,3,IF(AJ195&gt;=$H$5,2,IF(AJ195&gt;=0,1)))))))</f>
        <v>2</v>
      </c>
      <c r="AI195" s="23">
        <f t="shared" si="83"/>
        <v>69</v>
      </c>
      <c r="AJ195" s="23">
        <f t="shared" si="84"/>
        <v>139</v>
      </c>
      <c r="AK195" s="23">
        <f t="shared" si="85"/>
        <v>223</v>
      </c>
      <c r="AL195" s="23">
        <f t="shared" si="86"/>
        <v>26</v>
      </c>
      <c r="AM195" s="21">
        <f t="shared" ref="AM195:AM258" si="100">ROUNDUP(BC195+$AQ195*BD195+$AR195*BE195+BF195*$AS195+BG195*$AT195+BH195*$AQ195*$AR195+BI195*$AQ195*$AS195+BJ195*$AR195*$AS195+BK195*$AQ195*$AT195+BL195*$AR195*$AT195+BM195*$AS195*$AT195+BN195*$AQ195*$AQ195+BO195*$AR195*$AR195+BP195*$AS195*$AS195+BQ195*$AT195*$AT195,0)</f>
        <v>69</v>
      </c>
      <c r="AN195" s="21">
        <f t="shared" ref="AN195:AN258" si="101">ROUNDUP(BR195+$AQ195*BS195+$AR195*BT195+BU195*$AS195+BV195*$AT195+BW195*$AQ195*$AR195+BX195*$AQ195*$AS195+BY195*$AR195*$AS195+BZ195*$AQ195*$AT195+CA195*$AS195*$AT195+CB195*$AS195*$AT195+CC195*$AQ195*$AQ195+CD195*$AR195*$AR195+CE195*$AS195*$AS195+CF195*$AT195*$AT195,0)</f>
        <v>139</v>
      </c>
      <c r="AO195" s="21">
        <f t="shared" ref="AO195:AO258" si="102">ROUNDUP(CG195+$AQ195*CH195+$AR195*CI195+CJ195*$AS195+CK195*$AT195+CL195*$AQ195*$AR195+CM195*$AQ195*$AS195+CN195*$AR195*$AS195+CO195*$AQ195*$AT195+CP195*$AR195*$AT195+CQ195*$AS195*$AT195+CR195*$AQ195*$AQ195+CS195*$AR195*$AR195+CT195*$AS195*$AS195+CU195*$AT195*$AT195,0)</f>
        <v>223</v>
      </c>
      <c r="AP195" s="21">
        <f t="shared" ref="AP195:AP258" si="103">ROUNDUP(CV195+$AQ195*CW195+$AR195*CX195+CY195*$AS195+CZ195*$AT195+DA195*$AQ195*$AR195+DB195*$AQ195*$AS195+DC195*$AR195*$AS195+DD195*$AQ195*$AT195+DE195*$AR195*$AT195+DF195*$AS195*$AT195+DG195*$AQ195*$AQ195+DH195*$AR195*$AR195+DI195*$AS195*$AS195+DJ195*$AT195*$AT195,1)</f>
        <v>26</v>
      </c>
      <c r="AQ195" s="22">
        <f t="shared" si="87"/>
        <v>-1</v>
      </c>
      <c r="AR195" s="22">
        <f t="shared" si="88"/>
        <v>-1</v>
      </c>
      <c r="AS195" s="22">
        <f t="shared" si="89"/>
        <v>0</v>
      </c>
      <c r="AT195" s="22">
        <f t="shared" si="90"/>
        <v>1</v>
      </c>
      <c r="AU195" s="9">
        <v>9</v>
      </c>
      <c r="AV195" s="9">
        <v>7</v>
      </c>
      <c r="AW195" s="9">
        <v>150</v>
      </c>
      <c r="AX195" s="9">
        <v>30</v>
      </c>
      <c r="AY195" s="9">
        <v>60</v>
      </c>
      <c r="AZ195" s="9">
        <v>30</v>
      </c>
      <c r="BA195" s="9">
        <v>45</v>
      </c>
      <c r="BB195" s="9">
        <v>45</v>
      </c>
      <c r="BC195" s="13">
        <v>71.079884258000007</v>
      </c>
      <c r="BD195" s="9">
        <v>6.4082777782999996</v>
      </c>
      <c r="BE195" s="9">
        <v>-17.777817590000002</v>
      </c>
      <c r="BF195" s="9">
        <v>-0.98415714499999996</v>
      </c>
      <c r="BG195" s="9">
        <v>-8.4957730950000006</v>
      </c>
      <c r="BH195" s="9">
        <v>-4.1465082009999996</v>
      </c>
      <c r="BI195" s="9">
        <v>0.83243316479999996</v>
      </c>
      <c r="BJ195" s="9">
        <v>1.1640416675</v>
      </c>
      <c r="BK195" s="9">
        <v>0.37712830060000002</v>
      </c>
      <c r="BL195" s="9">
        <v>-1.0905</v>
      </c>
      <c r="BM195" s="9">
        <v>-1.5370416659999999</v>
      </c>
      <c r="BN195" s="9">
        <v>-2.4764746529999999</v>
      </c>
      <c r="BO195" s="9">
        <v>3.6690338955000001</v>
      </c>
      <c r="BP195" s="9">
        <v>-0.67229943400000003</v>
      </c>
      <c r="BQ195" s="9">
        <v>-3.4717994339999998</v>
      </c>
      <c r="BR195" s="13">
        <v>179.45388348</v>
      </c>
      <c r="BS195" s="9">
        <v>23.301574086999999</v>
      </c>
      <c r="BT195" s="9">
        <v>-35.55823255</v>
      </c>
      <c r="BU195" s="9">
        <v>-2.027162809</v>
      </c>
      <c r="BV195" s="9">
        <v>-18.690193539999999</v>
      </c>
      <c r="BW195" s="9">
        <v>-11.821317970000001</v>
      </c>
      <c r="BX195" s="9">
        <v>-0.55392316500000005</v>
      </c>
      <c r="BY195" s="9">
        <v>3.4291458438000002</v>
      </c>
      <c r="BZ195" s="9">
        <v>3.7223074030999999</v>
      </c>
      <c r="CA195" s="9">
        <v>-0.28939583499999999</v>
      </c>
      <c r="CB195" s="9">
        <v>-2.1973958310000001</v>
      </c>
      <c r="CC195" s="9">
        <v>-14.565854290000001</v>
      </c>
      <c r="CD195" s="9">
        <v>4.3920376415</v>
      </c>
      <c r="CE195" s="9">
        <v>-0.89796230899999996</v>
      </c>
      <c r="CF195" s="9">
        <v>-8.3191290089999992</v>
      </c>
      <c r="CG195" s="13">
        <v>350.50486188000002</v>
      </c>
      <c r="CH195" s="9">
        <v>54.763425916999999</v>
      </c>
      <c r="CI195" s="9">
        <v>-63.14502177</v>
      </c>
      <c r="CJ195" s="9">
        <v>-0.39051686899999999</v>
      </c>
      <c r="CK195" s="9">
        <v>-21.394120189999999</v>
      </c>
      <c r="CL195" s="9">
        <v>-23.709205229999998</v>
      </c>
      <c r="CM195" s="9">
        <v>-0.51556307599999995</v>
      </c>
      <c r="CN195" s="9">
        <v>5.0488541562</v>
      </c>
      <c r="CO195" s="9">
        <v>18.212261220999999</v>
      </c>
      <c r="CP195" s="9">
        <v>2.3433958437000002</v>
      </c>
      <c r="CQ195" s="9">
        <v>-2.641729169</v>
      </c>
      <c r="CR195" s="9">
        <v>-34.522081270000001</v>
      </c>
      <c r="CS195" s="9">
        <v>8.2467975612999993</v>
      </c>
      <c r="CT195" s="9">
        <v>3.8306308613</v>
      </c>
      <c r="CU195" s="9">
        <v>-44.758202439999998</v>
      </c>
      <c r="CV195" s="13">
        <v>18.246711896000001</v>
      </c>
      <c r="CW195" s="9">
        <v>-5.5253582210000003</v>
      </c>
      <c r="CX195" s="9">
        <v>10.462539817</v>
      </c>
      <c r="CY195" s="9">
        <v>0.59442752889999995</v>
      </c>
      <c r="CZ195" s="9">
        <v>6.5837653660999997</v>
      </c>
      <c r="DA195" s="9">
        <v>-1.0026472179999999</v>
      </c>
      <c r="DB195" s="9">
        <v>-0.39100071199999997</v>
      </c>
      <c r="DC195" s="9">
        <v>-0.63434572899999997</v>
      </c>
      <c r="DD195" s="9">
        <v>-3.2760527960000001</v>
      </c>
      <c r="DE195" s="9">
        <v>3.925032646</v>
      </c>
      <c r="DF195" s="9">
        <v>1.3770364794000001</v>
      </c>
      <c r="DG195" s="9">
        <v>3.1592761398999998</v>
      </c>
      <c r="DH195" s="9">
        <v>1.5166618879</v>
      </c>
      <c r="DI195" s="9">
        <v>0.18789455790000001</v>
      </c>
      <c r="DJ195" s="9">
        <v>3.0439607229000001</v>
      </c>
    </row>
    <row r="196" spans="19:114" x14ac:dyDescent="0.15">
      <c r="S196" s="11" t="s">
        <v>35</v>
      </c>
      <c r="T196" s="9" t="s">
        <v>92</v>
      </c>
      <c r="U196" s="11">
        <v>4</v>
      </c>
      <c r="V196" s="9">
        <v>0</v>
      </c>
      <c r="W196" s="9">
        <v>5.8841999999999998E-2</v>
      </c>
      <c r="X196" s="9">
        <v>0.48848999999999998</v>
      </c>
      <c r="Y196" s="9">
        <f t="shared" si="92"/>
        <v>0.43480700276738349</v>
      </c>
      <c r="Z196" s="9">
        <f t="shared" si="93"/>
        <v>118</v>
      </c>
      <c r="AA196" s="8">
        <f t="shared" si="94"/>
        <v>60</v>
      </c>
      <c r="AB196" s="8" t="b">
        <f t="shared" si="91"/>
        <v>0</v>
      </c>
      <c r="AC196" s="23" t="str">
        <f t="shared" si="82"/>
        <v>NO</v>
      </c>
      <c r="AD196" s="21" t="str">
        <f t="shared" si="95"/>
        <v>NO</v>
      </c>
      <c r="AE196" s="8" t="str">
        <f t="shared" si="96"/>
        <v>FINE</v>
      </c>
      <c r="AF196" s="8">
        <f t="shared" si="97"/>
        <v>2</v>
      </c>
      <c r="AG196" s="8">
        <f t="shared" si="98"/>
        <v>2</v>
      </c>
      <c r="AH196" s="8">
        <f t="shared" si="99"/>
        <v>2</v>
      </c>
      <c r="AI196" s="23">
        <f t="shared" si="83"/>
        <v>88</v>
      </c>
      <c r="AJ196" s="23">
        <f t="shared" si="84"/>
        <v>200</v>
      </c>
      <c r="AK196" s="23">
        <f t="shared" si="85"/>
        <v>341</v>
      </c>
      <c r="AL196" s="23">
        <f t="shared" si="86"/>
        <v>12.2</v>
      </c>
      <c r="AM196" s="21">
        <f t="shared" si="100"/>
        <v>88</v>
      </c>
      <c r="AN196" s="21">
        <f t="shared" si="101"/>
        <v>200</v>
      </c>
      <c r="AO196" s="21">
        <f t="shared" si="102"/>
        <v>341</v>
      </c>
      <c r="AP196" s="21">
        <f t="shared" si="103"/>
        <v>12.2</v>
      </c>
      <c r="AQ196" s="22">
        <f t="shared" si="87"/>
        <v>-0.7142857142857143</v>
      </c>
      <c r="AR196" s="22">
        <f t="shared" si="88"/>
        <v>-1</v>
      </c>
      <c r="AS196" s="22">
        <f t="shared" si="89"/>
        <v>0</v>
      </c>
      <c r="AT196" s="22">
        <f t="shared" si="90"/>
        <v>-1</v>
      </c>
      <c r="AU196" s="9">
        <v>9</v>
      </c>
      <c r="AV196" s="9">
        <v>7</v>
      </c>
      <c r="AW196" s="9">
        <v>150</v>
      </c>
      <c r="AX196" s="9">
        <v>30</v>
      </c>
      <c r="AY196" s="9">
        <v>60</v>
      </c>
      <c r="AZ196" s="9">
        <v>30</v>
      </c>
      <c r="BA196" s="9">
        <v>45</v>
      </c>
      <c r="BB196" s="9">
        <v>45</v>
      </c>
      <c r="BC196" s="13">
        <v>71.079884258000007</v>
      </c>
      <c r="BD196" s="9">
        <v>6.4082777782999996</v>
      </c>
      <c r="BE196" s="9">
        <v>-17.777817590000002</v>
      </c>
      <c r="BF196" s="9">
        <v>-0.98415714499999996</v>
      </c>
      <c r="BG196" s="9">
        <v>-8.4957730950000006</v>
      </c>
      <c r="BH196" s="9">
        <v>-4.1465082009999996</v>
      </c>
      <c r="BI196" s="9">
        <v>0.83243316479999996</v>
      </c>
      <c r="BJ196" s="9">
        <v>1.1640416675</v>
      </c>
      <c r="BK196" s="9">
        <v>0.37712830060000002</v>
      </c>
      <c r="BL196" s="9">
        <v>-1.0905</v>
      </c>
      <c r="BM196" s="9">
        <v>-1.5370416659999999</v>
      </c>
      <c r="BN196" s="9">
        <v>-2.4764746529999999</v>
      </c>
      <c r="BO196" s="9">
        <v>3.6690338955000001</v>
      </c>
      <c r="BP196" s="9">
        <v>-0.67229943400000003</v>
      </c>
      <c r="BQ196" s="9">
        <v>-3.4717994339999998</v>
      </c>
      <c r="BR196" s="13">
        <v>179.45388348</v>
      </c>
      <c r="BS196" s="9">
        <v>23.301574086999999</v>
      </c>
      <c r="BT196" s="9">
        <v>-35.55823255</v>
      </c>
      <c r="BU196" s="9">
        <v>-2.027162809</v>
      </c>
      <c r="BV196" s="9">
        <v>-18.690193539999999</v>
      </c>
      <c r="BW196" s="9">
        <v>-11.821317970000001</v>
      </c>
      <c r="BX196" s="9">
        <v>-0.55392316500000005</v>
      </c>
      <c r="BY196" s="9">
        <v>3.4291458438000002</v>
      </c>
      <c r="BZ196" s="9">
        <v>3.7223074030999999</v>
      </c>
      <c r="CA196" s="9">
        <v>-0.28939583499999999</v>
      </c>
      <c r="CB196" s="9">
        <v>-2.1973958310000001</v>
      </c>
      <c r="CC196" s="9">
        <v>-14.565854290000001</v>
      </c>
      <c r="CD196" s="9">
        <v>4.3920376415</v>
      </c>
      <c r="CE196" s="9">
        <v>-0.89796230899999996</v>
      </c>
      <c r="CF196" s="9">
        <v>-8.3191290089999992</v>
      </c>
      <c r="CG196" s="13">
        <v>350.50486188000002</v>
      </c>
      <c r="CH196" s="9">
        <v>54.763425916999999</v>
      </c>
      <c r="CI196" s="9">
        <v>-63.14502177</v>
      </c>
      <c r="CJ196" s="9">
        <v>-0.39051686899999999</v>
      </c>
      <c r="CK196" s="9">
        <v>-21.394120189999999</v>
      </c>
      <c r="CL196" s="9">
        <v>-23.709205229999998</v>
      </c>
      <c r="CM196" s="9">
        <v>-0.51556307599999995</v>
      </c>
      <c r="CN196" s="9">
        <v>5.0488541562</v>
      </c>
      <c r="CO196" s="9">
        <v>18.212261220999999</v>
      </c>
      <c r="CP196" s="9">
        <v>2.3433958437000002</v>
      </c>
      <c r="CQ196" s="9">
        <v>-2.641729169</v>
      </c>
      <c r="CR196" s="9">
        <v>-34.522081270000001</v>
      </c>
      <c r="CS196" s="9">
        <v>8.2467975612999993</v>
      </c>
      <c r="CT196" s="9">
        <v>3.8306308613</v>
      </c>
      <c r="CU196" s="9">
        <v>-44.758202439999998</v>
      </c>
      <c r="CV196" s="13">
        <v>18.246711896000001</v>
      </c>
      <c r="CW196" s="9">
        <v>-5.5253582210000003</v>
      </c>
      <c r="CX196" s="9">
        <v>10.462539817</v>
      </c>
      <c r="CY196" s="9">
        <v>0.59442752889999995</v>
      </c>
      <c r="CZ196" s="9">
        <v>6.5837653660999997</v>
      </c>
      <c r="DA196" s="9">
        <v>-1.0026472179999999</v>
      </c>
      <c r="DB196" s="9">
        <v>-0.39100071199999997</v>
      </c>
      <c r="DC196" s="9">
        <v>-0.63434572899999997</v>
      </c>
      <c r="DD196" s="9">
        <v>-3.2760527960000001</v>
      </c>
      <c r="DE196" s="9">
        <v>3.925032646</v>
      </c>
      <c r="DF196" s="9">
        <v>1.3770364794000001</v>
      </c>
      <c r="DG196" s="9">
        <v>3.1592761398999998</v>
      </c>
      <c r="DH196" s="9">
        <v>1.5166618879</v>
      </c>
      <c r="DI196" s="9">
        <v>0.18789455790000001</v>
      </c>
      <c r="DJ196" s="9">
        <v>3.0439607229000001</v>
      </c>
    </row>
    <row r="197" spans="19:114" x14ac:dyDescent="0.15">
      <c r="S197" s="11" t="s">
        <v>35</v>
      </c>
      <c r="T197" s="9" t="s">
        <v>92</v>
      </c>
      <c r="U197" s="11">
        <v>4</v>
      </c>
      <c r="V197" s="9">
        <v>15</v>
      </c>
      <c r="W197" s="9">
        <v>5.8841999999999998E-2</v>
      </c>
      <c r="X197" s="9">
        <v>0.48848999999999998</v>
      </c>
      <c r="Y197" s="9">
        <f t="shared" si="92"/>
        <v>0.43480700276738349</v>
      </c>
      <c r="Z197" s="9">
        <f t="shared" si="93"/>
        <v>118</v>
      </c>
      <c r="AA197" s="8">
        <f t="shared" si="94"/>
        <v>60</v>
      </c>
      <c r="AB197" s="8" t="b">
        <f t="shared" si="91"/>
        <v>0</v>
      </c>
      <c r="AC197" s="23" t="str">
        <f t="shared" si="82"/>
        <v>NO</v>
      </c>
      <c r="AD197" s="21" t="str">
        <f t="shared" si="95"/>
        <v>NO</v>
      </c>
      <c r="AE197" s="8" t="str">
        <f t="shared" si="96"/>
        <v>FINE</v>
      </c>
      <c r="AF197" s="8">
        <f t="shared" si="97"/>
        <v>2</v>
      </c>
      <c r="AG197" s="8">
        <f t="shared" si="98"/>
        <v>2</v>
      </c>
      <c r="AH197" s="8">
        <f t="shared" si="99"/>
        <v>2</v>
      </c>
      <c r="AI197" s="23">
        <f t="shared" si="83"/>
        <v>88</v>
      </c>
      <c r="AJ197" s="23">
        <f t="shared" si="84"/>
        <v>198</v>
      </c>
      <c r="AK197" s="23">
        <f t="shared" si="85"/>
        <v>353</v>
      </c>
      <c r="AL197" s="23">
        <f t="shared" si="86"/>
        <v>12.2</v>
      </c>
      <c r="AM197" s="21">
        <f t="shared" si="100"/>
        <v>88</v>
      </c>
      <c r="AN197" s="21">
        <f t="shared" si="101"/>
        <v>198</v>
      </c>
      <c r="AO197" s="21">
        <f t="shared" si="102"/>
        <v>353</v>
      </c>
      <c r="AP197" s="21">
        <f t="shared" si="103"/>
        <v>12.2</v>
      </c>
      <c r="AQ197" s="22">
        <f t="shared" si="87"/>
        <v>-0.7142857142857143</v>
      </c>
      <c r="AR197" s="22">
        <f t="shared" si="88"/>
        <v>-1</v>
      </c>
      <c r="AS197" s="22">
        <f t="shared" si="89"/>
        <v>0</v>
      </c>
      <c r="AT197" s="22">
        <f t="shared" si="90"/>
        <v>-0.66666666666666663</v>
      </c>
      <c r="AU197" s="9">
        <v>9</v>
      </c>
      <c r="AV197" s="9">
        <v>7</v>
      </c>
      <c r="AW197" s="9">
        <v>150</v>
      </c>
      <c r="AX197" s="9">
        <v>30</v>
      </c>
      <c r="AY197" s="9">
        <v>60</v>
      </c>
      <c r="AZ197" s="9">
        <v>30</v>
      </c>
      <c r="BA197" s="9">
        <v>45</v>
      </c>
      <c r="BB197" s="9">
        <v>45</v>
      </c>
      <c r="BC197" s="13">
        <v>71.079884258000007</v>
      </c>
      <c r="BD197" s="9">
        <v>6.4082777782999996</v>
      </c>
      <c r="BE197" s="9">
        <v>-17.777817590000002</v>
      </c>
      <c r="BF197" s="9">
        <v>-0.98415714499999996</v>
      </c>
      <c r="BG197" s="9">
        <v>-8.4957730950000006</v>
      </c>
      <c r="BH197" s="9">
        <v>-4.1465082009999996</v>
      </c>
      <c r="BI197" s="9">
        <v>0.83243316479999996</v>
      </c>
      <c r="BJ197" s="9">
        <v>1.1640416675</v>
      </c>
      <c r="BK197" s="9">
        <v>0.37712830060000002</v>
      </c>
      <c r="BL197" s="9">
        <v>-1.0905</v>
      </c>
      <c r="BM197" s="9">
        <v>-1.5370416659999999</v>
      </c>
      <c r="BN197" s="9">
        <v>-2.4764746529999999</v>
      </c>
      <c r="BO197" s="9">
        <v>3.6690338955000001</v>
      </c>
      <c r="BP197" s="9">
        <v>-0.67229943400000003</v>
      </c>
      <c r="BQ197" s="9">
        <v>-3.4717994339999998</v>
      </c>
      <c r="BR197" s="13">
        <v>179.45388348</v>
      </c>
      <c r="BS197" s="9">
        <v>23.301574086999999</v>
      </c>
      <c r="BT197" s="9">
        <v>-35.55823255</v>
      </c>
      <c r="BU197" s="9">
        <v>-2.027162809</v>
      </c>
      <c r="BV197" s="9">
        <v>-18.690193539999999</v>
      </c>
      <c r="BW197" s="9">
        <v>-11.821317970000001</v>
      </c>
      <c r="BX197" s="9">
        <v>-0.55392316500000005</v>
      </c>
      <c r="BY197" s="9">
        <v>3.4291458438000002</v>
      </c>
      <c r="BZ197" s="9">
        <v>3.7223074030999999</v>
      </c>
      <c r="CA197" s="9">
        <v>-0.28939583499999999</v>
      </c>
      <c r="CB197" s="9">
        <v>-2.1973958310000001</v>
      </c>
      <c r="CC197" s="9">
        <v>-14.565854290000001</v>
      </c>
      <c r="CD197" s="9">
        <v>4.3920376415</v>
      </c>
      <c r="CE197" s="9">
        <v>-0.89796230899999996</v>
      </c>
      <c r="CF197" s="9">
        <v>-8.3191290089999992</v>
      </c>
      <c r="CG197" s="13">
        <v>350.50486188000002</v>
      </c>
      <c r="CH197" s="9">
        <v>54.763425916999999</v>
      </c>
      <c r="CI197" s="9">
        <v>-63.14502177</v>
      </c>
      <c r="CJ197" s="9">
        <v>-0.39051686899999999</v>
      </c>
      <c r="CK197" s="9">
        <v>-21.394120189999999</v>
      </c>
      <c r="CL197" s="9">
        <v>-23.709205229999998</v>
      </c>
      <c r="CM197" s="9">
        <v>-0.51556307599999995</v>
      </c>
      <c r="CN197" s="9">
        <v>5.0488541562</v>
      </c>
      <c r="CO197" s="9">
        <v>18.212261220999999</v>
      </c>
      <c r="CP197" s="9">
        <v>2.3433958437000002</v>
      </c>
      <c r="CQ197" s="9">
        <v>-2.641729169</v>
      </c>
      <c r="CR197" s="9">
        <v>-34.522081270000001</v>
      </c>
      <c r="CS197" s="9">
        <v>8.2467975612999993</v>
      </c>
      <c r="CT197" s="9">
        <v>3.8306308613</v>
      </c>
      <c r="CU197" s="9">
        <v>-44.758202439999998</v>
      </c>
      <c r="CV197" s="13">
        <v>18.246711896000001</v>
      </c>
      <c r="CW197" s="9">
        <v>-5.5253582210000003</v>
      </c>
      <c r="CX197" s="9">
        <v>10.462539817</v>
      </c>
      <c r="CY197" s="9">
        <v>0.59442752889999995</v>
      </c>
      <c r="CZ197" s="9">
        <v>6.5837653660999997</v>
      </c>
      <c r="DA197" s="9">
        <v>-1.0026472179999999</v>
      </c>
      <c r="DB197" s="9">
        <v>-0.39100071199999997</v>
      </c>
      <c r="DC197" s="9">
        <v>-0.63434572899999997</v>
      </c>
      <c r="DD197" s="9">
        <v>-3.2760527960000001</v>
      </c>
      <c r="DE197" s="9">
        <v>3.925032646</v>
      </c>
      <c r="DF197" s="9">
        <v>1.3770364794000001</v>
      </c>
      <c r="DG197" s="9">
        <v>3.1592761398999998</v>
      </c>
      <c r="DH197" s="9">
        <v>1.5166618879</v>
      </c>
      <c r="DI197" s="9">
        <v>0.18789455790000001</v>
      </c>
      <c r="DJ197" s="9">
        <v>3.0439607229000001</v>
      </c>
    </row>
    <row r="198" spans="19:114" x14ac:dyDescent="0.15">
      <c r="S198" s="11" t="s">
        <v>35</v>
      </c>
      <c r="T198" s="9" t="s">
        <v>92</v>
      </c>
      <c r="U198" s="11">
        <v>4</v>
      </c>
      <c r="V198" s="9">
        <v>30</v>
      </c>
      <c r="W198" s="9">
        <v>5.8841999999999998E-2</v>
      </c>
      <c r="X198" s="9">
        <v>0.48848999999999998</v>
      </c>
      <c r="Y198" s="9">
        <f t="shared" si="92"/>
        <v>0.43480700276738349</v>
      </c>
      <c r="Z198" s="9">
        <f t="shared" si="93"/>
        <v>118</v>
      </c>
      <c r="AA198" s="8">
        <f t="shared" si="94"/>
        <v>60</v>
      </c>
      <c r="AB198" s="8" t="b">
        <f t="shared" si="91"/>
        <v>0</v>
      </c>
      <c r="AC198" s="23" t="str">
        <f t="shared" si="82"/>
        <v>NO</v>
      </c>
      <c r="AD198" s="21" t="str">
        <f t="shared" si="95"/>
        <v>NO</v>
      </c>
      <c r="AE198" s="8" t="str">
        <f t="shared" si="96"/>
        <v>FINE</v>
      </c>
      <c r="AF198" s="8">
        <f t="shared" si="97"/>
        <v>2</v>
      </c>
      <c r="AG198" s="8">
        <f t="shared" si="98"/>
        <v>2</v>
      </c>
      <c r="AH198" s="8">
        <f t="shared" si="99"/>
        <v>2</v>
      </c>
      <c r="AI198" s="23">
        <f t="shared" si="83"/>
        <v>86</v>
      </c>
      <c r="AJ198" s="23">
        <f t="shared" si="84"/>
        <v>194</v>
      </c>
      <c r="AK198" s="23">
        <f t="shared" si="85"/>
        <v>356</v>
      </c>
      <c r="AL198" s="23">
        <f t="shared" si="86"/>
        <v>12.9</v>
      </c>
      <c r="AM198" s="21">
        <f t="shared" si="100"/>
        <v>86</v>
      </c>
      <c r="AN198" s="21">
        <f t="shared" si="101"/>
        <v>194</v>
      </c>
      <c r="AO198" s="21">
        <f t="shared" si="102"/>
        <v>356</v>
      </c>
      <c r="AP198" s="21">
        <f t="shared" si="103"/>
        <v>12.9</v>
      </c>
      <c r="AQ198" s="22">
        <f t="shared" si="87"/>
        <v>-0.7142857142857143</v>
      </c>
      <c r="AR198" s="22">
        <f t="shared" si="88"/>
        <v>-1</v>
      </c>
      <c r="AS198" s="22">
        <f t="shared" si="89"/>
        <v>0</v>
      </c>
      <c r="AT198" s="22">
        <f t="shared" si="90"/>
        <v>-0.33333333333333331</v>
      </c>
      <c r="AU198" s="9">
        <v>9</v>
      </c>
      <c r="AV198" s="9">
        <v>7</v>
      </c>
      <c r="AW198" s="9">
        <v>150</v>
      </c>
      <c r="AX198" s="9">
        <v>30</v>
      </c>
      <c r="AY198" s="9">
        <v>60</v>
      </c>
      <c r="AZ198" s="9">
        <v>30</v>
      </c>
      <c r="BA198" s="9">
        <v>45</v>
      </c>
      <c r="BB198" s="9">
        <v>45</v>
      </c>
      <c r="BC198" s="13">
        <v>71.079884258000007</v>
      </c>
      <c r="BD198" s="9">
        <v>6.4082777782999996</v>
      </c>
      <c r="BE198" s="9">
        <v>-17.777817590000002</v>
      </c>
      <c r="BF198" s="9">
        <v>-0.98415714499999996</v>
      </c>
      <c r="BG198" s="9">
        <v>-8.4957730950000006</v>
      </c>
      <c r="BH198" s="9">
        <v>-4.1465082009999996</v>
      </c>
      <c r="BI198" s="9">
        <v>0.83243316479999996</v>
      </c>
      <c r="BJ198" s="9">
        <v>1.1640416675</v>
      </c>
      <c r="BK198" s="9">
        <v>0.37712830060000002</v>
      </c>
      <c r="BL198" s="9">
        <v>-1.0905</v>
      </c>
      <c r="BM198" s="9">
        <v>-1.5370416659999999</v>
      </c>
      <c r="BN198" s="9">
        <v>-2.4764746529999999</v>
      </c>
      <c r="BO198" s="9">
        <v>3.6690338955000001</v>
      </c>
      <c r="BP198" s="9">
        <v>-0.67229943400000003</v>
      </c>
      <c r="BQ198" s="9">
        <v>-3.4717994339999998</v>
      </c>
      <c r="BR198" s="13">
        <v>179.45388348</v>
      </c>
      <c r="BS198" s="9">
        <v>23.301574086999999</v>
      </c>
      <c r="BT198" s="9">
        <v>-35.55823255</v>
      </c>
      <c r="BU198" s="9">
        <v>-2.027162809</v>
      </c>
      <c r="BV198" s="9">
        <v>-18.690193539999999</v>
      </c>
      <c r="BW198" s="9">
        <v>-11.821317970000001</v>
      </c>
      <c r="BX198" s="9">
        <v>-0.55392316500000005</v>
      </c>
      <c r="BY198" s="9">
        <v>3.4291458438000002</v>
      </c>
      <c r="BZ198" s="9">
        <v>3.7223074030999999</v>
      </c>
      <c r="CA198" s="9">
        <v>-0.28939583499999999</v>
      </c>
      <c r="CB198" s="9">
        <v>-2.1973958310000001</v>
      </c>
      <c r="CC198" s="9">
        <v>-14.565854290000001</v>
      </c>
      <c r="CD198" s="9">
        <v>4.3920376415</v>
      </c>
      <c r="CE198" s="9">
        <v>-0.89796230899999996</v>
      </c>
      <c r="CF198" s="9">
        <v>-8.3191290089999992</v>
      </c>
      <c r="CG198" s="13">
        <v>350.50486188000002</v>
      </c>
      <c r="CH198" s="9">
        <v>54.763425916999999</v>
      </c>
      <c r="CI198" s="9">
        <v>-63.14502177</v>
      </c>
      <c r="CJ198" s="9">
        <v>-0.39051686899999999</v>
      </c>
      <c r="CK198" s="9">
        <v>-21.394120189999999</v>
      </c>
      <c r="CL198" s="9">
        <v>-23.709205229999998</v>
      </c>
      <c r="CM198" s="9">
        <v>-0.51556307599999995</v>
      </c>
      <c r="CN198" s="9">
        <v>5.0488541562</v>
      </c>
      <c r="CO198" s="9">
        <v>18.212261220999999</v>
      </c>
      <c r="CP198" s="9">
        <v>2.3433958437000002</v>
      </c>
      <c r="CQ198" s="9">
        <v>-2.641729169</v>
      </c>
      <c r="CR198" s="9">
        <v>-34.522081270000001</v>
      </c>
      <c r="CS198" s="9">
        <v>8.2467975612999993</v>
      </c>
      <c r="CT198" s="9">
        <v>3.8306308613</v>
      </c>
      <c r="CU198" s="9">
        <v>-44.758202439999998</v>
      </c>
      <c r="CV198" s="13">
        <v>18.246711896000001</v>
      </c>
      <c r="CW198" s="9">
        <v>-5.5253582210000003</v>
      </c>
      <c r="CX198" s="9">
        <v>10.462539817</v>
      </c>
      <c r="CY198" s="9">
        <v>0.59442752889999995</v>
      </c>
      <c r="CZ198" s="9">
        <v>6.5837653660999997</v>
      </c>
      <c r="DA198" s="9">
        <v>-1.0026472179999999</v>
      </c>
      <c r="DB198" s="9">
        <v>-0.39100071199999997</v>
      </c>
      <c r="DC198" s="9">
        <v>-0.63434572899999997</v>
      </c>
      <c r="DD198" s="9">
        <v>-3.2760527960000001</v>
      </c>
      <c r="DE198" s="9">
        <v>3.925032646</v>
      </c>
      <c r="DF198" s="9">
        <v>1.3770364794000001</v>
      </c>
      <c r="DG198" s="9">
        <v>3.1592761398999998</v>
      </c>
      <c r="DH198" s="9">
        <v>1.5166618879</v>
      </c>
      <c r="DI198" s="9">
        <v>0.18789455790000001</v>
      </c>
      <c r="DJ198" s="9">
        <v>3.0439607229000001</v>
      </c>
    </row>
    <row r="199" spans="19:114" x14ac:dyDescent="0.15">
      <c r="S199" s="11" t="s">
        <v>35</v>
      </c>
      <c r="T199" s="9" t="s">
        <v>92</v>
      </c>
      <c r="U199" s="11">
        <v>4</v>
      </c>
      <c r="V199" s="9">
        <v>45</v>
      </c>
      <c r="W199" s="9">
        <v>5.8841999999999998E-2</v>
      </c>
      <c r="X199" s="9">
        <v>0.48848999999999998</v>
      </c>
      <c r="Y199" s="9">
        <f t="shared" si="92"/>
        <v>0.43480700276738349</v>
      </c>
      <c r="Z199" s="9">
        <f t="shared" si="93"/>
        <v>118</v>
      </c>
      <c r="AA199" s="8">
        <f t="shared" si="94"/>
        <v>60</v>
      </c>
      <c r="AB199" s="8" t="b">
        <f t="shared" si="91"/>
        <v>0</v>
      </c>
      <c r="AC199" s="23" t="str">
        <f t="shared" si="82"/>
        <v>NO</v>
      </c>
      <c r="AD199" s="21" t="str">
        <f t="shared" si="95"/>
        <v>NO</v>
      </c>
      <c r="AE199" s="8" t="str">
        <f t="shared" si="96"/>
        <v>FINE</v>
      </c>
      <c r="AF199" s="8">
        <f t="shared" si="97"/>
        <v>2</v>
      </c>
      <c r="AG199" s="8">
        <f t="shared" si="98"/>
        <v>2</v>
      </c>
      <c r="AH199" s="8">
        <f t="shared" si="99"/>
        <v>2</v>
      </c>
      <c r="AI199" s="23">
        <f t="shared" si="83"/>
        <v>84</v>
      </c>
      <c r="AJ199" s="23">
        <f t="shared" si="84"/>
        <v>187</v>
      </c>
      <c r="AK199" s="23">
        <f t="shared" si="85"/>
        <v>349</v>
      </c>
      <c r="AL199" s="23">
        <f t="shared" si="86"/>
        <v>14.2</v>
      </c>
      <c r="AM199" s="21">
        <f t="shared" si="100"/>
        <v>84</v>
      </c>
      <c r="AN199" s="21">
        <f t="shared" si="101"/>
        <v>187</v>
      </c>
      <c r="AO199" s="21">
        <f t="shared" si="102"/>
        <v>349</v>
      </c>
      <c r="AP199" s="21">
        <f t="shared" si="103"/>
        <v>14.2</v>
      </c>
      <c r="AQ199" s="22">
        <f t="shared" si="87"/>
        <v>-0.7142857142857143</v>
      </c>
      <c r="AR199" s="22">
        <f t="shared" si="88"/>
        <v>-1</v>
      </c>
      <c r="AS199" s="22">
        <f t="shared" si="89"/>
        <v>0</v>
      </c>
      <c r="AT199" s="22">
        <f t="shared" si="90"/>
        <v>0</v>
      </c>
      <c r="AU199" s="9">
        <v>9</v>
      </c>
      <c r="AV199" s="9">
        <v>7</v>
      </c>
      <c r="AW199" s="9">
        <v>150</v>
      </c>
      <c r="AX199" s="9">
        <v>30</v>
      </c>
      <c r="AY199" s="9">
        <v>60</v>
      </c>
      <c r="AZ199" s="9">
        <v>30</v>
      </c>
      <c r="BA199" s="9">
        <v>45</v>
      </c>
      <c r="BB199" s="9">
        <v>45</v>
      </c>
      <c r="BC199" s="13">
        <v>71.079884258000007</v>
      </c>
      <c r="BD199" s="9">
        <v>6.4082777782999996</v>
      </c>
      <c r="BE199" s="9">
        <v>-17.777817590000002</v>
      </c>
      <c r="BF199" s="9">
        <v>-0.98415714499999996</v>
      </c>
      <c r="BG199" s="9">
        <v>-8.4957730950000006</v>
      </c>
      <c r="BH199" s="9">
        <v>-4.1465082009999996</v>
      </c>
      <c r="BI199" s="9">
        <v>0.83243316479999996</v>
      </c>
      <c r="BJ199" s="9">
        <v>1.1640416675</v>
      </c>
      <c r="BK199" s="9">
        <v>0.37712830060000002</v>
      </c>
      <c r="BL199" s="9">
        <v>-1.0905</v>
      </c>
      <c r="BM199" s="9">
        <v>-1.5370416659999999</v>
      </c>
      <c r="BN199" s="9">
        <v>-2.4764746529999999</v>
      </c>
      <c r="BO199" s="9">
        <v>3.6690338955000001</v>
      </c>
      <c r="BP199" s="9">
        <v>-0.67229943400000003</v>
      </c>
      <c r="BQ199" s="9">
        <v>-3.4717994339999998</v>
      </c>
      <c r="BR199" s="13">
        <v>179.45388348</v>
      </c>
      <c r="BS199" s="9">
        <v>23.301574086999999</v>
      </c>
      <c r="BT199" s="9">
        <v>-35.55823255</v>
      </c>
      <c r="BU199" s="9">
        <v>-2.027162809</v>
      </c>
      <c r="BV199" s="9">
        <v>-18.690193539999999</v>
      </c>
      <c r="BW199" s="9">
        <v>-11.821317970000001</v>
      </c>
      <c r="BX199" s="9">
        <v>-0.55392316500000005</v>
      </c>
      <c r="BY199" s="9">
        <v>3.4291458438000002</v>
      </c>
      <c r="BZ199" s="9">
        <v>3.7223074030999999</v>
      </c>
      <c r="CA199" s="9">
        <v>-0.28939583499999999</v>
      </c>
      <c r="CB199" s="9">
        <v>-2.1973958310000001</v>
      </c>
      <c r="CC199" s="9">
        <v>-14.565854290000001</v>
      </c>
      <c r="CD199" s="9">
        <v>4.3920376415</v>
      </c>
      <c r="CE199" s="9">
        <v>-0.89796230899999996</v>
      </c>
      <c r="CF199" s="9">
        <v>-8.3191290089999992</v>
      </c>
      <c r="CG199" s="13">
        <v>350.50486188000002</v>
      </c>
      <c r="CH199" s="9">
        <v>54.763425916999999</v>
      </c>
      <c r="CI199" s="9">
        <v>-63.14502177</v>
      </c>
      <c r="CJ199" s="9">
        <v>-0.39051686899999999</v>
      </c>
      <c r="CK199" s="9">
        <v>-21.394120189999999</v>
      </c>
      <c r="CL199" s="9">
        <v>-23.709205229999998</v>
      </c>
      <c r="CM199" s="9">
        <v>-0.51556307599999995</v>
      </c>
      <c r="CN199" s="9">
        <v>5.0488541562</v>
      </c>
      <c r="CO199" s="9">
        <v>18.212261220999999</v>
      </c>
      <c r="CP199" s="9">
        <v>2.3433958437000002</v>
      </c>
      <c r="CQ199" s="9">
        <v>-2.641729169</v>
      </c>
      <c r="CR199" s="9">
        <v>-34.522081270000001</v>
      </c>
      <c r="CS199" s="9">
        <v>8.2467975612999993</v>
      </c>
      <c r="CT199" s="9">
        <v>3.8306308613</v>
      </c>
      <c r="CU199" s="9">
        <v>-44.758202439999998</v>
      </c>
      <c r="CV199" s="13">
        <v>18.246711896000001</v>
      </c>
      <c r="CW199" s="9">
        <v>-5.5253582210000003</v>
      </c>
      <c r="CX199" s="9">
        <v>10.462539817</v>
      </c>
      <c r="CY199" s="9">
        <v>0.59442752889999995</v>
      </c>
      <c r="CZ199" s="9">
        <v>6.5837653660999997</v>
      </c>
      <c r="DA199" s="9">
        <v>-1.0026472179999999</v>
      </c>
      <c r="DB199" s="9">
        <v>-0.39100071199999997</v>
      </c>
      <c r="DC199" s="9">
        <v>-0.63434572899999997</v>
      </c>
      <c r="DD199" s="9">
        <v>-3.2760527960000001</v>
      </c>
      <c r="DE199" s="9">
        <v>3.925032646</v>
      </c>
      <c r="DF199" s="9">
        <v>1.3770364794000001</v>
      </c>
      <c r="DG199" s="9">
        <v>3.1592761398999998</v>
      </c>
      <c r="DH199" s="9">
        <v>1.5166618879</v>
      </c>
      <c r="DI199" s="9">
        <v>0.18789455790000001</v>
      </c>
      <c r="DJ199" s="9">
        <v>3.0439607229000001</v>
      </c>
    </row>
    <row r="200" spans="19:114" x14ac:dyDescent="0.15">
      <c r="S200" s="11" t="s">
        <v>35</v>
      </c>
      <c r="T200" s="9" t="s">
        <v>92</v>
      </c>
      <c r="U200" s="11">
        <v>4</v>
      </c>
      <c r="V200" s="9">
        <v>60</v>
      </c>
      <c r="W200" s="9">
        <v>5.8841999999999998E-2</v>
      </c>
      <c r="X200" s="9">
        <v>0.48848999999999998</v>
      </c>
      <c r="Y200" s="9">
        <f t="shared" si="92"/>
        <v>0.43480700276738349</v>
      </c>
      <c r="Z200" s="9">
        <f t="shared" si="93"/>
        <v>118</v>
      </c>
      <c r="AA200" s="8">
        <f t="shared" si="94"/>
        <v>60</v>
      </c>
      <c r="AB200" s="8" t="b">
        <f t="shared" si="91"/>
        <v>0</v>
      </c>
      <c r="AC200" s="23" t="str">
        <f t="shared" si="82"/>
        <v>NO</v>
      </c>
      <c r="AD200" s="21" t="str">
        <f t="shared" si="95"/>
        <v>NO</v>
      </c>
      <c r="AE200" s="8" t="str">
        <f t="shared" si="96"/>
        <v>FINE</v>
      </c>
      <c r="AF200" s="8">
        <f t="shared" si="97"/>
        <v>2</v>
      </c>
      <c r="AG200" s="8">
        <f t="shared" si="98"/>
        <v>2</v>
      </c>
      <c r="AH200" s="8">
        <f t="shared" si="99"/>
        <v>2</v>
      </c>
      <c r="AI200" s="23">
        <f t="shared" si="83"/>
        <v>81</v>
      </c>
      <c r="AJ200" s="23">
        <f t="shared" si="84"/>
        <v>179</v>
      </c>
      <c r="AK200" s="23">
        <f t="shared" si="85"/>
        <v>332</v>
      </c>
      <c r="AL200" s="23">
        <f t="shared" si="86"/>
        <v>16.200000000000003</v>
      </c>
      <c r="AM200" s="21">
        <f t="shared" si="100"/>
        <v>81</v>
      </c>
      <c r="AN200" s="21">
        <f t="shared" si="101"/>
        <v>179</v>
      </c>
      <c r="AO200" s="21">
        <f t="shared" si="102"/>
        <v>332</v>
      </c>
      <c r="AP200" s="21">
        <f t="shared" si="103"/>
        <v>16.200000000000003</v>
      </c>
      <c r="AQ200" s="22">
        <f t="shared" si="87"/>
        <v>-0.7142857142857143</v>
      </c>
      <c r="AR200" s="22">
        <f t="shared" si="88"/>
        <v>-1</v>
      </c>
      <c r="AS200" s="22">
        <f t="shared" si="89"/>
        <v>0</v>
      </c>
      <c r="AT200" s="22">
        <f t="shared" si="90"/>
        <v>0.33333333333333331</v>
      </c>
      <c r="AU200" s="9">
        <v>9</v>
      </c>
      <c r="AV200" s="9">
        <v>7</v>
      </c>
      <c r="AW200" s="9">
        <v>150</v>
      </c>
      <c r="AX200" s="9">
        <v>30</v>
      </c>
      <c r="AY200" s="9">
        <v>60</v>
      </c>
      <c r="AZ200" s="9">
        <v>30</v>
      </c>
      <c r="BA200" s="9">
        <v>45</v>
      </c>
      <c r="BB200" s="9">
        <v>45</v>
      </c>
      <c r="BC200" s="13">
        <v>71.079884258000007</v>
      </c>
      <c r="BD200" s="9">
        <v>6.4082777782999996</v>
      </c>
      <c r="BE200" s="9">
        <v>-17.777817590000002</v>
      </c>
      <c r="BF200" s="9">
        <v>-0.98415714499999996</v>
      </c>
      <c r="BG200" s="9">
        <v>-8.4957730950000006</v>
      </c>
      <c r="BH200" s="9">
        <v>-4.1465082009999996</v>
      </c>
      <c r="BI200" s="9">
        <v>0.83243316479999996</v>
      </c>
      <c r="BJ200" s="9">
        <v>1.1640416675</v>
      </c>
      <c r="BK200" s="9">
        <v>0.37712830060000002</v>
      </c>
      <c r="BL200" s="9">
        <v>-1.0905</v>
      </c>
      <c r="BM200" s="9">
        <v>-1.5370416659999999</v>
      </c>
      <c r="BN200" s="9">
        <v>-2.4764746529999999</v>
      </c>
      <c r="BO200" s="9">
        <v>3.6690338955000001</v>
      </c>
      <c r="BP200" s="9">
        <v>-0.67229943400000003</v>
      </c>
      <c r="BQ200" s="9">
        <v>-3.4717994339999998</v>
      </c>
      <c r="BR200" s="13">
        <v>179.45388348</v>
      </c>
      <c r="BS200" s="9">
        <v>23.301574086999999</v>
      </c>
      <c r="BT200" s="9">
        <v>-35.55823255</v>
      </c>
      <c r="BU200" s="9">
        <v>-2.027162809</v>
      </c>
      <c r="BV200" s="9">
        <v>-18.690193539999999</v>
      </c>
      <c r="BW200" s="9">
        <v>-11.821317970000001</v>
      </c>
      <c r="BX200" s="9">
        <v>-0.55392316500000005</v>
      </c>
      <c r="BY200" s="9">
        <v>3.4291458438000002</v>
      </c>
      <c r="BZ200" s="9">
        <v>3.7223074030999999</v>
      </c>
      <c r="CA200" s="9">
        <v>-0.28939583499999999</v>
      </c>
      <c r="CB200" s="9">
        <v>-2.1973958310000001</v>
      </c>
      <c r="CC200" s="9">
        <v>-14.565854290000001</v>
      </c>
      <c r="CD200" s="9">
        <v>4.3920376415</v>
      </c>
      <c r="CE200" s="9">
        <v>-0.89796230899999996</v>
      </c>
      <c r="CF200" s="9">
        <v>-8.3191290089999992</v>
      </c>
      <c r="CG200" s="13">
        <v>350.50486188000002</v>
      </c>
      <c r="CH200" s="9">
        <v>54.763425916999999</v>
      </c>
      <c r="CI200" s="9">
        <v>-63.14502177</v>
      </c>
      <c r="CJ200" s="9">
        <v>-0.39051686899999999</v>
      </c>
      <c r="CK200" s="9">
        <v>-21.394120189999999</v>
      </c>
      <c r="CL200" s="9">
        <v>-23.709205229999998</v>
      </c>
      <c r="CM200" s="9">
        <v>-0.51556307599999995</v>
      </c>
      <c r="CN200" s="9">
        <v>5.0488541562</v>
      </c>
      <c r="CO200" s="9">
        <v>18.212261220999999</v>
      </c>
      <c r="CP200" s="9">
        <v>2.3433958437000002</v>
      </c>
      <c r="CQ200" s="9">
        <v>-2.641729169</v>
      </c>
      <c r="CR200" s="9">
        <v>-34.522081270000001</v>
      </c>
      <c r="CS200" s="9">
        <v>8.2467975612999993</v>
      </c>
      <c r="CT200" s="9">
        <v>3.8306308613</v>
      </c>
      <c r="CU200" s="9">
        <v>-44.758202439999998</v>
      </c>
      <c r="CV200" s="13">
        <v>18.246711896000001</v>
      </c>
      <c r="CW200" s="9">
        <v>-5.5253582210000003</v>
      </c>
      <c r="CX200" s="9">
        <v>10.462539817</v>
      </c>
      <c r="CY200" s="9">
        <v>0.59442752889999995</v>
      </c>
      <c r="CZ200" s="9">
        <v>6.5837653660999997</v>
      </c>
      <c r="DA200" s="9">
        <v>-1.0026472179999999</v>
      </c>
      <c r="DB200" s="9">
        <v>-0.39100071199999997</v>
      </c>
      <c r="DC200" s="9">
        <v>-0.63434572899999997</v>
      </c>
      <c r="DD200" s="9">
        <v>-3.2760527960000001</v>
      </c>
      <c r="DE200" s="9">
        <v>3.925032646</v>
      </c>
      <c r="DF200" s="9">
        <v>1.3770364794000001</v>
      </c>
      <c r="DG200" s="9">
        <v>3.1592761398999998</v>
      </c>
      <c r="DH200" s="9">
        <v>1.5166618879</v>
      </c>
      <c r="DI200" s="9">
        <v>0.18789455790000001</v>
      </c>
      <c r="DJ200" s="9">
        <v>3.0439607229000001</v>
      </c>
    </row>
    <row r="201" spans="19:114" x14ac:dyDescent="0.15">
      <c r="S201" s="11" t="s">
        <v>35</v>
      </c>
      <c r="T201" s="9" t="s">
        <v>92</v>
      </c>
      <c r="U201" s="11">
        <v>4</v>
      </c>
      <c r="V201" s="9">
        <v>75</v>
      </c>
      <c r="W201" s="9">
        <v>5.8841999999999998E-2</v>
      </c>
      <c r="X201" s="9">
        <v>0.48848999999999998</v>
      </c>
      <c r="Y201" s="9">
        <f t="shared" si="92"/>
        <v>0.43480700276738349</v>
      </c>
      <c r="Z201" s="9">
        <f t="shared" si="93"/>
        <v>118</v>
      </c>
      <c r="AA201" s="8">
        <f t="shared" si="94"/>
        <v>60</v>
      </c>
      <c r="AB201" s="8" t="b">
        <f t="shared" si="91"/>
        <v>0</v>
      </c>
      <c r="AC201" s="23" t="str">
        <f t="shared" si="82"/>
        <v>NO</v>
      </c>
      <c r="AD201" s="21" t="str">
        <f t="shared" si="95"/>
        <v>NO</v>
      </c>
      <c r="AE201" s="8" t="str">
        <f t="shared" si="96"/>
        <v>FINE</v>
      </c>
      <c r="AF201" s="8">
        <f t="shared" si="97"/>
        <v>2</v>
      </c>
      <c r="AG201" s="8">
        <f t="shared" si="98"/>
        <v>2</v>
      </c>
      <c r="AH201" s="8">
        <f t="shared" si="99"/>
        <v>2</v>
      </c>
      <c r="AI201" s="23">
        <f t="shared" si="83"/>
        <v>78</v>
      </c>
      <c r="AJ201" s="23">
        <f t="shared" si="84"/>
        <v>169</v>
      </c>
      <c r="AK201" s="23">
        <f t="shared" si="85"/>
        <v>304</v>
      </c>
      <c r="AL201" s="23">
        <f t="shared" si="86"/>
        <v>18.900000000000002</v>
      </c>
      <c r="AM201" s="21">
        <f t="shared" si="100"/>
        <v>78</v>
      </c>
      <c r="AN201" s="21">
        <f t="shared" si="101"/>
        <v>169</v>
      </c>
      <c r="AO201" s="21">
        <f t="shared" si="102"/>
        <v>304</v>
      </c>
      <c r="AP201" s="21">
        <f t="shared" si="103"/>
        <v>18.900000000000002</v>
      </c>
      <c r="AQ201" s="22">
        <f t="shared" si="87"/>
        <v>-0.7142857142857143</v>
      </c>
      <c r="AR201" s="22">
        <f t="shared" si="88"/>
        <v>-1</v>
      </c>
      <c r="AS201" s="22">
        <f t="shared" si="89"/>
        <v>0</v>
      </c>
      <c r="AT201" s="22">
        <f t="shared" si="90"/>
        <v>0.66666666666666663</v>
      </c>
      <c r="AU201" s="9">
        <v>9</v>
      </c>
      <c r="AV201" s="9">
        <v>7</v>
      </c>
      <c r="AW201" s="9">
        <v>150</v>
      </c>
      <c r="AX201" s="9">
        <v>30</v>
      </c>
      <c r="AY201" s="9">
        <v>60</v>
      </c>
      <c r="AZ201" s="9">
        <v>30</v>
      </c>
      <c r="BA201" s="9">
        <v>45</v>
      </c>
      <c r="BB201" s="9">
        <v>45</v>
      </c>
      <c r="BC201" s="13">
        <v>71.079884258000007</v>
      </c>
      <c r="BD201" s="9">
        <v>6.4082777782999996</v>
      </c>
      <c r="BE201" s="9">
        <v>-17.777817590000002</v>
      </c>
      <c r="BF201" s="9">
        <v>-0.98415714499999996</v>
      </c>
      <c r="BG201" s="9">
        <v>-8.4957730950000006</v>
      </c>
      <c r="BH201" s="9">
        <v>-4.1465082009999996</v>
      </c>
      <c r="BI201" s="9">
        <v>0.83243316479999996</v>
      </c>
      <c r="BJ201" s="9">
        <v>1.1640416675</v>
      </c>
      <c r="BK201" s="9">
        <v>0.37712830060000002</v>
      </c>
      <c r="BL201" s="9">
        <v>-1.0905</v>
      </c>
      <c r="BM201" s="9">
        <v>-1.5370416659999999</v>
      </c>
      <c r="BN201" s="9">
        <v>-2.4764746529999999</v>
      </c>
      <c r="BO201" s="9">
        <v>3.6690338955000001</v>
      </c>
      <c r="BP201" s="9">
        <v>-0.67229943400000003</v>
      </c>
      <c r="BQ201" s="9">
        <v>-3.4717994339999998</v>
      </c>
      <c r="BR201" s="13">
        <v>179.45388348</v>
      </c>
      <c r="BS201" s="9">
        <v>23.301574086999999</v>
      </c>
      <c r="BT201" s="9">
        <v>-35.55823255</v>
      </c>
      <c r="BU201" s="9">
        <v>-2.027162809</v>
      </c>
      <c r="BV201" s="9">
        <v>-18.690193539999999</v>
      </c>
      <c r="BW201" s="9">
        <v>-11.821317970000001</v>
      </c>
      <c r="BX201" s="9">
        <v>-0.55392316500000005</v>
      </c>
      <c r="BY201" s="9">
        <v>3.4291458438000002</v>
      </c>
      <c r="BZ201" s="9">
        <v>3.7223074030999999</v>
      </c>
      <c r="CA201" s="9">
        <v>-0.28939583499999999</v>
      </c>
      <c r="CB201" s="9">
        <v>-2.1973958310000001</v>
      </c>
      <c r="CC201" s="9">
        <v>-14.565854290000001</v>
      </c>
      <c r="CD201" s="9">
        <v>4.3920376415</v>
      </c>
      <c r="CE201" s="9">
        <v>-0.89796230899999996</v>
      </c>
      <c r="CF201" s="9">
        <v>-8.3191290089999992</v>
      </c>
      <c r="CG201" s="13">
        <v>350.50486188000002</v>
      </c>
      <c r="CH201" s="9">
        <v>54.763425916999999</v>
      </c>
      <c r="CI201" s="9">
        <v>-63.14502177</v>
      </c>
      <c r="CJ201" s="9">
        <v>-0.39051686899999999</v>
      </c>
      <c r="CK201" s="9">
        <v>-21.394120189999999</v>
      </c>
      <c r="CL201" s="9">
        <v>-23.709205229999998</v>
      </c>
      <c r="CM201" s="9">
        <v>-0.51556307599999995</v>
      </c>
      <c r="CN201" s="9">
        <v>5.0488541562</v>
      </c>
      <c r="CO201" s="9">
        <v>18.212261220999999</v>
      </c>
      <c r="CP201" s="9">
        <v>2.3433958437000002</v>
      </c>
      <c r="CQ201" s="9">
        <v>-2.641729169</v>
      </c>
      <c r="CR201" s="9">
        <v>-34.522081270000001</v>
      </c>
      <c r="CS201" s="9">
        <v>8.2467975612999993</v>
      </c>
      <c r="CT201" s="9">
        <v>3.8306308613</v>
      </c>
      <c r="CU201" s="9">
        <v>-44.758202439999998</v>
      </c>
      <c r="CV201" s="13">
        <v>18.246711896000001</v>
      </c>
      <c r="CW201" s="9">
        <v>-5.5253582210000003</v>
      </c>
      <c r="CX201" s="9">
        <v>10.462539817</v>
      </c>
      <c r="CY201" s="9">
        <v>0.59442752889999995</v>
      </c>
      <c r="CZ201" s="9">
        <v>6.5837653660999997</v>
      </c>
      <c r="DA201" s="9">
        <v>-1.0026472179999999</v>
      </c>
      <c r="DB201" s="9">
        <v>-0.39100071199999997</v>
      </c>
      <c r="DC201" s="9">
        <v>-0.63434572899999997</v>
      </c>
      <c r="DD201" s="9">
        <v>-3.2760527960000001</v>
      </c>
      <c r="DE201" s="9">
        <v>3.925032646</v>
      </c>
      <c r="DF201" s="9">
        <v>1.3770364794000001</v>
      </c>
      <c r="DG201" s="9">
        <v>3.1592761398999998</v>
      </c>
      <c r="DH201" s="9">
        <v>1.5166618879</v>
      </c>
      <c r="DI201" s="9">
        <v>0.18789455790000001</v>
      </c>
      <c r="DJ201" s="9">
        <v>3.0439607229000001</v>
      </c>
    </row>
    <row r="202" spans="19:114" x14ac:dyDescent="0.15">
      <c r="S202" s="11" t="s">
        <v>35</v>
      </c>
      <c r="T202" s="9" t="s">
        <v>92</v>
      </c>
      <c r="U202" s="11">
        <v>4</v>
      </c>
      <c r="V202" s="9">
        <v>90</v>
      </c>
      <c r="W202" s="9">
        <v>5.8841999999999998E-2</v>
      </c>
      <c r="X202" s="9">
        <v>0.48848999999999998</v>
      </c>
      <c r="Y202" s="9">
        <f t="shared" si="92"/>
        <v>0.43480700276738349</v>
      </c>
      <c r="Z202" s="9">
        <f t="shared" si="93"/>
        <v>118</v>
      </c>
      <c r="AA202" s="8">
        <f t="shared" si="94"/>
        <v>60</v>
      </c>
      <c r="AB202" s="8" t="b">
        <f t="shared" si="91"/>
        <v>0</v>
      </c>
      <c r="AC202" s="23" t="str">
        <f t="shared" si="82"/>
        <v>NO</v>
      </c>
      <c r="AD202" s="21" t="str">
        <f t="shared" si="95"/>
        <v>NO</v>
      </c>
      <c r="AE202" s="8" t="str">
        <f t="shared" si="96"/>
        <v>FINE</v>
      </c>
      <c r="AF202" s="8">
        <f t="shared" si="97"/>
        <v>2</v>
      </c>
      <c r="AG202" s="8">
        <f t="shared" si="98"/>
        <v>2</v>
      </c>
      <c r="AH202" s="8">
        <f t="shared" si="99"/>
        <v>2</v>
      </c>
      <c r="AI202" s="23">
        <f t="shared" si="83"/>
        <v>73</v>
      </c>
      <c r="AJ202" s="23">
        <f t="shared" si="84"/>
        <v>158</v>
      </c>
      <c r="AK202" s="23">
        <f t="shared" si="85"/>
        <v>267</v>
      </c>
      <c r="AL202" s="23">
        <f t="shared" si="86"/>
        <v>22.200000000000003</v>
      </c>
      <c r="AM202" s="21">
        <f t="shared" si="100"/>
        <v>73</v>
      </c>
      <c r="AN202" s="21">
        <f t="shared" si="101"/>
        <v>158</v>
      </c>
      <c r="AO202" s="21">
        <f t="shared" si="102"/>
        <v>267</v>
      </c>
      <c r="AP202" s="21">
        <f t="shared" si="103"/>
        <v>22.200000000000003</v>
      </c>
      <c r="AQ202" s="22">
        <f t="shared" si="87"/>
        <v>-0.7142857142857143</v>
      </c>
      <c r="AR202" s="22">
        <f t="shared" si="88"/>
        <v>-1</v>
      </c>
      <c r="AS202" s="22">
        <f t="shared" si="89"/>
        <v>0</v>
      </c>
      <c r="AT202" s="22">
        <f t="shared" si="90"/>
        <v>1</v>
      </c>
      <c r="AU202" s="9">
        <v>9</v>
      </c>
      <c r="AV202" s="9">
        <v>7</v>
      </c>
      <c r="AW202" s="9">
        <v>150</v>
      </c>
      <c r="AX202" s="9">
        <v>30</v>
      </c>
      <c r="AY202" s="9">
        <v>60</v>
      </c>
      <c r="AZ202" s="9">
        <v>30</v>
      </c>
      <c r="BA202" s="9">
        <v>45</v>
      </c>
      <c r="BB202" s="9">
        <v>45</v>
      </c>
      <c r="BC202" s="13">
        <v>71.079884258000007</v>
      </c>
      <c r="BD202" s="9">
        <v>6.4082777782999996</v>
      </c>
      <c r="BE202" s="9">
        <v>-17.777817590000002</v>
      </c>
      <c r="BF202" s="9">
        <v>-0.98415714499999996</v>
      </c>
      <c r="BG202" s="9">
        <v>-8.4957730950000006</v>
      </c>
      <c r="BH202" s="9">
        <v>-4.1465082009999996</v>
      </c>
      <c r="BI202" s="9">
        <v>0.83243316479999996</v>
      </c>
      <c r="BJ202" s="9">
        <v>1.1640416675</v>
      </c>
      <c r="BK202" s="9">
        <v>0.37712830060000002</v>
      </c>
      <c r="BL202" s="9">
        <v>-1.0905</v>
      </c>
      <c r="BM202" s="9">
        <v>-1.5370416659999999</v>
      </c>
      <c r="BN202" s="9">
        <v>-2.4764746529999999</v>
      </c>
      <c r="BO202" s="9">
        <v>3.6690338955000001</v>
      </c>
      <c r="BP202" s="9">
        <v>-0.67229943400000003</v>
      </c>
      <c r="BQ202" s="9">
        <v>-3.4717994339999998</v>
      </c>
      <c r="BR202" s="13">
        <v>179.45388348</v>
      </c>
      <c r="BS202" s="9">
        <v>23.301574086999999</v>
      </c>
      <c r="BT202" s="9">
        <v>-35.55823255</v>
      </c>
      <c r="BU202" s="9">
        <v>-2.027162809</v>
      </c>
      <c r="BV202" s="9">
        <v>-18.690193539999999</v>
      </c>
      <c r="BW202" s="9">
        <v>-11.821317970000001</v>
      </c>
      <c r="BX202" s="9">
        <v>-0.55392316500000005</v>
      </c>
      <c r="BY202" s="9">
        <v>3.4291458438000002</v>
      </c>
      <c r="BZ202" s="9">
        <v>3.7223074030999999</v>
      </c>
      <c r="CA202" s="9">
        <v>-0.28939583499999999</v>
      </c>
      <c r="CB202" s="9">
        <v>-2.1973958310000001</v>
      </c>
      <c r="CC202" s="9">
        <v>-14.565854290000001</v>
      </c>
      <c r="CD202" s="9">
        <v>4.3920376415</v>
      </c>
      <c r="CE202" s="9">
        <v>-0.89796230899999996</v>
      </c>
      <c r="CF202" s="9">
        <v>-8.3191290089999992</v>
      </c>
      <c r="CG202" s="13">
        <v>350.50486188000002</v>
      </c>
      <c r="CH202" s="9">
        <v>54.763425916999999</v>
      </c>
      <c r="CI202" s="9">
        <v>-63.14502177</v>
      </c>
      <c r="CJ202" s="9">
        <v>-0.39051686899999999</v>
      </c>
      <c r="CK202" s="9">
        <v>-21.394120189999999</v>
      </c>
      <c r="CL202" s="9">
        <v>-23.709205229999998</v>
      </c>
      <c r="CM202" s="9">
        <v>-0.51556307599999995</v>
      </c>
      <c r="CN202" s="9">
        <v>5.0488541562</v>
      </c>
      <c r="CO202" s="9">
        <v>18.212261220999999</v>
      </c>
      <c r="CP202" s="9">
        <v>2.3433958437000002</v>
      </c>
      <c r="CQ202" s="9">
        <v>-2.641729169</v>
      </c>
      <c r="CR202" s="9">
        <v>-34.522081270000001</v>
      </c>
      <c r="CS202" s="9">
        <v>8.2467975612999993</v>
      </c>
      <c r="CT202" s="9">
        <v>3.8306308613</v>
      </c>
      <c r="CU202" s="9">
        <v>-44.758202439999998</v>
      </c>
      <c r="CV202" s="13">
        <v>18.246711896000001</v>
      </c>
      <c r="CW202" s="9">
        <v>-5.5253582210000003</v>
      </c>
      <c r="CX202" s="9">
        <v>10.462539817</v>
      </c>
      <c r="CY202" s="9">
        <v>0.59442752889999995</v>
      </c>
      <c r="CZ202" s="9">
        <v>6.5837653660999997</v>
      </c>
      <c r="DA202" s="9">
        <v>-1.0026472179999999</v>
      </c>
      <c r="DB202" s="9">
        <v>-0.39100071199999997</v>
      </c>
      <c r="DC202" s="9">
        <v>-0.63434572899999997</v>
      </c>
      <c r="DD202" s="9">
        <v>-3.2760527960000001</v>
      </c>
      <c r="DE202" s="9">
        <v>3.925032646</v>
      </c>
      <c r="DF202" s="9">
        <v>1.3770364794000001</v>
      </c>
      <c r="DG202" s="9">
        <v>3.1592761398999998</v>
      </c>
      <c r="DH202" s="9">
        <v>1.5166618879</v>
      </c>
      <c r="DI202" s="9">
        <v>0.18789455790000001</v>
      </c>
      <c r="DJ202" s="9">
        <v>3.0439607229000001</v>
      </c>
    </row>
    <row r="203" spans="19:114" x14ac:dyDescent="0.15">
      <c r="S203" s="11" t="s">
        <v>35</v>
      </c>
      <c r="T203" s="9" t="s">
        <v>92</v>
      </c>
      <c r="U203" s="11">
        <v>6</v>
      </c>
      <c r="V203" s="9">
        <v>0</v>
      </c>
      <c r="W203" s="9">
        <v>8.7079799999999999E-2</v>
      </c>
      <c r="X203" s="9">
        <v>0.51458599999999999</v>
      </c>
      <c r="Y203" s="9">
        <f t="shared" si="92"/>
        <v>0.71602660960344955</v>
      </c>
      <c r="Z203" s="9">
        <f t="shared" si="93"/>
        <v>72</v>
      </c>
      <c r="AA203" s="8">
        <f t="shared" si="94"/>
        <v>60</v>
      </c>
      <c r="AB203" s="8" t="b">
        <f t="shared" si="91"/>
        <v>0</v>
      </c>
      <c r="AC203" s="23" t="str">
        <f t="shared" si="82"/>
        <v>NO</v>
      </c>
      <c r="AD203" s="21" t="str">
        <f t="shared" si="95"/>
        <v>NO</v>
      </c>
      <c r="AE203" s="8" t="str">
        <f t="shared" si="96"/>
        <v>FINE</v>
      </c>
      <c r="AF203" s="8">
        <f t="shared" si="97"/>
        <v>2</v>
      </c>
      <c r="AG203" s="8">
        <f t="shared" si="98"/>
        <v>2</v>
      </c>
      <c r="AH203" s="8">
        <f t="shared" si="99"/>
        <v>2</v>
      </c>
      <c r="AI203" s="23">
        <f t="shared" si="83"/>
        <v>92</v>
      </c>
      <c r="AJ203" s="23">
        <f t="shared" si="84"/>
        <v>214</v>
      </c>
      <c r="AK203" s="23">
        <f t="shared" si="85"/>
        <v>369</v>
      </c>
      <c r="AL203" s="23">
        <f t="shared" si="86"/>
        <v>10.9</v>
      </c>
      <c r="AM203" s="21">
        <f t="shared" si="100"/>
        <v>92</v>
      </c>
      <c r="AN203" s="21">
        <f t="shared" si="101"/>
        <v>214</v>
      </c>
      <c r="AO203" s="21">
        <f t="shared" si="102"/>
        <v>369</v>
      </c>
      <c r="AP203" s="21">
        <f t="shared" si="103"/>
        <v>10.9</v>
      </c>
      <c r="AQ203" s="22">
        <f t="shared" si="87"/>
        <v>-0.42857142857142855</v>
      </c>
      <c r="AR203" s="22">
        <f t="shared" si="88"/>
        <v>-1</v>
      </c>
      <c r="AS203" s="22">
        <f t="shared" si="89"/>
        <v>0</v>
      </c>
      <c r="AT203" s="22">
        <f t="shared" si="90"/>
        <v>-1</v>
      </c>
      <c r="AU203" s="9">
        <v>9</v>
      </c>
      <c r="AV203" s="9">
        <v>7</v>
      </c>
      <c r="AW203" s="9">
        <v>150</v>
      </c>
      <c r="AX203" s="9">
        <v>30</v>
      </c>
      <c r="AY203" s="9">
        <v>60</v>
      </c>
      <c r="AZ203" s="9">
        <v>30</v>
      </c>
      <c r="BA203" s="9">
        <v>45</v>
      </c>
      <c r="BB203" s="9">
        <v>45</v>
      </c>
      <c r="BC203" s="13">
        <v>71.079884258000007</v>
      </c>
      <c r="BD203" s="9">
        <v>6.4082777782999996</v>
      </c>
      <c r="BE203" s="9">
        <v>-17.777817590000002</v>
      </c>
      <c r="BF203" s="9">
        <v>-0.98415714499999996</v>
      </c>
      <c r="BG203" s="9">
        <v>-8.4957730950000006</v>
      </c>
      <c r="BH203" s="9">
        <v>-4.1465082009999996</v>
      </c>
      <c r="BI203" s="9">
        <v>0.83243316479999996</v>
      </c>
      <c r="BJ203" s="9">
        <v>1.1640416675</v>
      </c>
      <c r="BK203" s="9">
        <v>0.37712830060000002</v>
      </c>
      <c r="BL203" s="9">
        <v>-1.0905</v>
      </c>
      <c r="BM203" s="9">
        <v>-1.5370416659999999</v>
      </c>
      <c r="BN203" s="9">
        <v>-2.4764746529999999</v>
      </c>
      <c r="BO203" s="9">
        <v>3.6690338955000001</v>
      </c>
      <c r="BP203" s="9">
        <v>-0.67229943400000003</v>
      </c>
      <c r="BQ203" s="9">
        <v>-3.4717994339999998</v>
      </c>
      <c r="BR203" s="13">
        <v>179.45388348</v>
      </c>
      <c r="BS203" s="9">
        <v>23.301574086999999</v>
      </c>
      <c r="BT203" s="9">
        <v>-35.55823255</v>
      </c>
      <c r="BU203" s="9">
        <v>-2.027162809</v>
      </c>
      <c r="BV203" s="9">
        <v>-18.690193539999999</v>
      </c>
      <c r="BW203" s="9">
        <v>-11.821317970000001</v>
      </c>
      <c r="BX203" s="9">
        <v>-0.55392316500000005</v>
      </c>
      <c r="BY203" s="9">
        <v>3.4291458438000002</v>
      </c>
      <c r="BZ203" s="9">
        <v>3.7223074030999999</v>
      </c>
      <c r="CA203" s="9">
        <v>-0.28939583499999999</v>
      </c>
      <c r="CB203" s="9">
        <v>-2.1973958310000001</v>
      </c>
      <c r="CC203" s="9">
        <v>-14.565854290000001</v>
      </c>
      <c r="CD203" s="9">
        <v>4.3920376415</v>
      </c>
      <c r="CE203" s="9">
        <v>-0.89796230899999996</v>
      </c>
      <c r="CF203" s="9">
        <v>-8.3191290089999992</v>
      </c>
      <c r="CG203" s="13">
        <v>350.50486188000002</v>
      </c>
      <c r="CH203" s="9">
        <v>54.763425916999999</v>
      </c>
      <c r="CI203" s="9">
        <v>-63.14502177</v>
      </c>
      <c r="CJ203" s="9">
        <v>-0.39051686899999999</v>
      </c>
      <c r="CK203" s="9">
        <v>-21.394120189999999</v>
      </c>
      <c r="CL203" s="9">
        <v>-23.709205229999998</v>
      </c>
      <c r="CM203" s="9">
        <v>-0.51556307599999995</v>
      </c>
      <c r="CN203" s="9">
        <v>5.0488541562</v>
      </c>
      <c r="CO203" s="9">
        <v>18.212261220999999</v>
      </c>
      <c r="CP203" s="9">
        <v>2.3433958437000002</v>
      </c>
      <c r="CQ203" s="9">
        <v>-2.641729169</v>
      </c>
      <c r="CR203" s="9">
        <v>-34.522081270000001</v>
      </c>
      <c r="CS203" s="9">
        <v>8.2467975612999993</v>
      </c>
      <c r="CT203" s="9">
        <v>3.8306308613</v>
      </c>
      <c r="CU203" s="9">
        <v>-44.758202439999998</v>
      </c>
      <c r="CV203" s="13">
        <v>18.246711896000001</v>
      </c>
      <c r="CW203" s="9">
        <v>-5.5253582210000003</v>
      </c>
      <c r="CX203" s="9">
        <v>10.462539817</v>
      </c>
      <c r="CY203" s="9">
        <v>0.59442752889999995</v>
      </c>
      <c r="CZ203" s="9">
        <v>6.5837653660999997</v>
      </c>
      <c r="DA203" s="9">
        <v>-1.0026472179999999</v>
      </c>
      <c r="DB203" s="9">
        <v>-0.39100071199999997</v>
      </c>
      <c r="DC203" s="9">
        <v>-0.63434572899999997</v>
      </c>
      <c r="DD203" s="9">
        <v>-3.2760527960000001</v>
      </c>
      <c r="DE203" s="9">
        <v>3.925032646</v>
      </c>
      <c r="DF203" s="9">
        <v>1.3770364794000001</v>
      </c>
      <c r="DG203" s="9">
        <v>3.1592761398999998</v>
      </c>
      <c r="DH203" s="9">
        <v>1.5166618879</v>
      </c>
      <c r="DI203" s="9">
        <v>0.18789455790000001</v>
      </c>
      <c r="DJ203" s="9">
        <v>3.0439607229000001</v>
      </c>
    </row>
    <row r="204" spans="19:114" x14ac:dyDescent="0.15">
      <c r="S204" s="11" t="s">
        <v>35</v>
      </c>
      <c r="T204" s="9" t="s">
        <v>92</v>
      </c>
      <c r="U204" s="11">
        <v>6</v>
      </c>
      <c r="V204" s="9">
        <v>15</v>
      </c>
      <c r="W204" s="9">
        <v>8.7079799999999999E-2</v>
      </c>
      <c r="X204" s="9">
        <v>0.51458599999999999</v>
      </c>
      <c r="Y204" s="9">
        <f t="shared" si="92"/>
        <v>0.71602660960344955</v>
      </c>
      <c r="Z204" s="9">
        <f t="shared" si="93"/>
        <v>72</v>
      </c>
      <c r="AA204" s="8">
        <f t="shared" si="94"/>
        <v>60</v>
      </c>
      <c r="AB204" s="8" t="b">
        <f t="shared" si="91"/>
        <v>0</v>
      </c>
      <c r="AC204" s="23" t="str">
        <f t="shared" si="82"/>
        <v>NO</v>
      </c>
      <c r="AD204" s="21" t="str">
        <f t="shared" si="95"/>
        <v>NO</v>
      </c>
      <c r="AE204" s="8" t="str">
        <f t="shared" si="96"/>
        <v>FINE</v>
      </c>
      <c r="AF204" s="8">
        <f t="shared" si="97"/>
        <v>2</v>
      </c>
      <c r="AG204" s="8">
        <f t="shared" si="98"/>
        <v>2</v>
      </c>
      <c r="AH204" s="8">
        <f t="shared" si="99"/>
        <v>2</v>
      </c>
      <c r="AI204" s="23">
        <f t="shared" si="83"/>
        <v>92</v>
      </c>
      <c r="AJ204" s="23">
        <f t="shared" si="84"/>
        <v>212</v>
      </c>
      <c r="AK204" s="23">
        <f t="shared" si="85"/>
        <v>384</v>
      </c>
      <c r="AL204" s="23">
        <f t="shared" si="86"/>
        <v>10.5</v>
      </c>
      <c r="AM204" s="21">
        <f t="shared" si="100"/>
        <v>92</v>
      </c>
      <c r="AN204" s="21">
        <f t="shared" si="101"/>
        <v>212</v>
      </c>
      <c r="AO204" s="21">
        <f t="shared" si="102"/>
        <v>384</v>
      </c>
      <c r="AP204" s="21">
        <f t="shared" si="103"/>
        <v>10.5</v>
      </c>
      <c r="AQ204" s="22">
        <f t="shared" si="87"/>
        <v>-0.42857142857142855</v>
      </c>
      <c r="AR204" s="22">
        <f t="shared" si="88"/>
        <v>-1</v>
      </c>
      <c r="AS204" s="22">
        <f t="shared" si="89"/>
        <v>0</v>
      </c>
      <c r="AT204" s="22">
        <f t="shared" si="90"/>
        <v>-0.66666666666666663</v>
      </c>
      <c r="AU204" s="9">
        <v>9</v>
      </c>
      <c r="AV204" s="9">
        <v>7</v>
      </c>
      <c r="AW204" s="9">
        <v>150</v>
      </c>
      <c r="AX204" s="9">
        <v>30</v>
      </c>
      <c r="AY204" s="9">
        <v>60</v>
      </c>
      <c r="AZ204" s="9">
        <v>30</v>
      </c>
      <c r="BA204" s="9">
        <v>45</v>
      </c>
      <c r="BB204" s="9">
        <v>45</v>
      </c>
      <c r="BC204" s="13">
        <v>71.079884258000007</v>
      </c>
      <c r="BD204" s="9">
        <v>6.4082777782999996</v>
      </c>
      <c r="BE204" s="9">
        <v>-17.777817590000002</v>
      </c>
      <c r="BF204" s="9">
        <v>-0.98415714499999996</v>
      </c>
      <c r="BG204" s="9">
        <v>-8.4957730950000006</v>
      </c>
      <c r="BH204" s="9">
        <v>-4.1465082009999996</v>
      </c>
      <c r="BI204" s="9">
        <v>0.83243316479999996</v>
      </c>
      <c r="BJ204" s="9">
        <v>1.1640416675</v>
      </c>
      <c r="BK204" s="9">
        <v>0.37712830060000002</v>
      </c>
      <c r="BL204" s="9">
        <v>-1.0905</v>
      </c>
      <c r="BM204" s="9">
        <v>-1.5370416659999999</v>
      </c>
      <c r="BN204" s="9">
        <v>-2.4764746529999999</v>
      </c>
      <c r="BO204" s="9">
        <v>3.6690338955000001</v>
      </c>
      <c r="BP204" s="9">
        <v>-0.67229943400000003</v>
      </c>
      <c r="BQ204" s="9">
        <v>-3.4717994339999998</v>
      </c>
      <c r="BR204" s="13">
        <v>179.45388348</v>
      </c>
      <c r="BS204" s="9">
        <v>23.301574086999999</v>
      </c>
      <c r="BT204" s="9">
        <v>-35.55823255</v>
      </c>
      <c r="BU204" s="9">
        <v>-2.027162809</v>
      </c>
      <c r="BV204" s="9">
        <v>-18.690193539999999</v>
      </c>
      <c r="BW204" s="9">
        <v>-11.821317970000001</v>
      </c>
      <c r="BX204" s="9">
        <v>-0.55392316500000005</v>
      </c>
      <c r="BY204" s="9">
        <v>3.4291458438000002</v>
      </c>
      <c r="BZ204" s="9">
        <v>3.7223074030999999</v>
      </c>
      <c r="CA204" s="9">
        <v>-0.28939583499999999</v>
      </c>
      <c r="CB204" s="9">
        <v>-2.1973958310000001</v>
      </c>
      <c r="CC204" s="9">
        <v>-14.565854290000001</v>
      </c>
      <c r="CD204" s="9">
        <v>4.3920376415</v>
      </c>
      <c r="CE204" s="9">
        <v>-0.89796230899999996</v>
      </c>
      <c r="CF204" s="9">
        <v>-8.3191290089999992</v>
      </c>
      <c r="CG204" s="13">
        <v>350.50486188000002</v>
      </c>
      <c r="CH204" s="9">
        <v>54.763425916999999</v>
      </c>
      <c r="CI204" s="9">
        <v>-63.14502177</v>
      </c>
      <c r="CJ204" s="9">
        <v>-0.39051686899999999</v>
      </c>
      <c r="CK204" s="9">
        <v>-21.394120189999999</v>
      </c>
      <c r="CL204" s="9">
        <v>-23.709205229999998</v>
      </c>
      <c r="CM204" s="9">
        <v>-0.51556307599999995</v>
      </c>
      <c r="CN204" s="9">
        <v>5.0488541562</v>
      </c>
      <c r="CO204" s="9">
        <v>18.212261220999999</v>
      </c>
      <c r="CP204" s="9">
        <v>2.3433958437000002</v>
      </c>
      <c r="CQ204" s="9">
        <v>-2.641729169</v>
      </c>
      <c r="CR204" s="9">
        <v>-34.522081270000001</v>
      </c>
      <c r="CS204" s="9">
        <v>8.2467975612999993</v>
      </c>
      <c r="CT204" s="9">
        <v>3.8306308613</v>
      </c>
      <c r="CU204" s="9">
        <v>-44.758202439999998</v>
      </c>
      <c r="CV204" s="13">
        <v>18.246711896000001</v>
      </c>
      <c r="CW204" s="9">
        <v>-5.5253582210000003</v>
      </c>
      <c r="CX204" s="9">
        <v>10.462539817</v>
      </c>
      <c r="CY204" s="9">
        <v>0.59442752889999995</v>
      </c>
      <c r="CZ204" s="9">
        <v>6.5837653660999997</v>
      </c>
      <c r="DA204" s="9">
        <v>-1.0026472179999999</v>
      </c>
      <c r="DB204" s="9">
        <v>-0.39100071199999997</v>
      </c>
      <c r="DC204" s="9">
        <v>-0.63434572899999997</v>
      </c>
      <c r="DD204" s="9">
        <v>-3.2760527960000001</v>
      </c>
      <c r="DE204" s="9">
        <v>3.925032646</v>
      </c>
      <c r="DF204" s="9">
        <v>1.3770364794000001</v>
      </c>
      <c r="DG204" s="9">
        <v>3.1592761398999998</v>
      </c>
      <c r="DH204" s="9">
        <v>1.5166618879</v>
      </c>
      <c r="DI204" s="9">
        <v>0.18789455790000001</v>
      </c>
      <c r="DJ204" s="9">
        <v>3.0439607229000001</v>
      </c>
    </row>
    <row r="205" spans="19:114" x14ac:dyDescent="0.15">
      <c r="S205" s="11" t="s">
        <v>35</v>
      </c>
      <c r="T205" s="9" t="s">
        <v>92</v>
      </c>
      <c r="U205" s="11">
        <v>6</v>
      </c>
      <c r="V205" s="9">
        <v>30</v>
      </c>
      <c r="W205" s="9">
        <v>8.7079799999999999E-2</v>
      </c>
      <c r="X205" s="9">
        <v>0.51458599999999999</v>
      </c>
      <c r="Y205" s="9">
        <f t="shared" si="92"/>
        <v>0.71602660960344955</v>
      </c>
      <c r="Z205" s="9">
        <f t="shared" si="93"/>
        <v>72</v>
      </c>
      <c r="AA205" s="8">
        <f t="shared" si="94"/>
        <v>60</v>
      </c>
      <c r="AB205" s="8" t="b">
        <f t="shared" si="91"/>
        <v>0</v>
      </c>
      <c r="AC205" s="23" t="str">
        <f t="shared" si="82"/>
        <v>NO</v>
      </c>
      <c r="AD205" s="21" t="str">
        <f t="shared" si="95"/>
        <v>NO</v>
      </c>
      <c r="AE205" s="8" t="str">
        <f t="shared" si="96"/>
        <v>FINE</v>
      </c>
      <c r="AF205" s="8">
        <f t="shared" si="97"/>
        <v>2</v>
      </c>
      <c r="AG205" s="8">
        <f t="shared" si="98"/>
        <v>2</v>
      </c>
      <c r="AH205" s="8">
        <f t="shared" si="99"/>
        <v>2</v>
      </c>
      <c r="AI205" s="23">
        <f t="shared" si="83"/>
        <v>90</v>
      </c>
      <c r="AJ205" s="23">
        <f t="shared" si="84"/>
        <v>208</v>
      </c>
      <c r="AK205" s="23">
        <f t="shared" si="85"/>
        <v>388</v>
      </c>
      <c r="AL205" s="23">
        <f t="shared" si="86"/>
        <v>10.9</v>
      </c>
      <c r="AM205" s="21">
        <f t="shared" si="100"/>
        <v>90</v>
      </c>
      <c r="AN205" s="21">
        <f t="shared" si="101"/>
        <v>208</v>
      </c>
      <c r="AO205" s="21">
        <f t="shared" si="102"/>
        <v>388</v>
      </c>
      <c r="AP205" s="21">
        <f t="shared" si="103"/>
        <v>10.9</v>
      </c>
      <c r="AQ205" s="22">
        <f t="shared" si="87"/>
        <v>-0.42857142857142855</v>
      </c>
      <c r="AR205" s="22">
        <f t="shared" si="88"/>
        <v>-1</v>
      </c>
      <c r="AS205" s="22">
        <f t="shared" si="89"/>
        <v>0</v>
      </c>
      <c r="AT205" s="22">
        <f t="shared" si="90"/>
        <v>-0.33333333333333331</v>
      </c>
      <c r="AU205" s="9">
        <v>9</v>
      </c>
      <c r="AV205" s="9">
        <v>7</v>
      </c>
      <c r="AW205" s="9">
        <v>150</v>
      </c>
      <c r="AX205" s="9">
        <v>30</v>
      </c>
      <c r="AY205" s="9">
        <v>60</v>
      </c>
      <c r="AZ205" s="9">
        <v>30</v>
      </c>
      <c r="BA205" s="9">
        <v>45</v>
      </c>
      <c r="BB205" s="9">
        <v>45</v>
      </c>
      <c r="BC205" s="13">
        <v>71.079884258000007</v>
      </c>
      <c r="BD205" s="9">
        <v>6.4082777782999996</v>
      </c>
      <c r="BE205" s="9">
        <v>-17.777817590000002</v>
      </c>
      <c r="BF205" s="9">
        <v>-0.98415714499999996</v>
      </c>
      <c r="BG205" s="9">
        <v>-8.4957730950000006</v>
      </c>
      <c r="BH205" s="9">
        <v>-4.1465082009999996</v>
      </c>
      <c r="BI205" s="9">
        <v>0.83243316479999996</v>
      </c>
      <c r="BJ205" s="9">
        <v>1.1640416675</v>
      </c>
      <c r="BK205" s="9">
        <v>0.37712830060000002</v>
      </c>
      <c r="BL205" s="9">
        <v>-1.0905</v>
      </c>
      <c r="BM205" s="9">
        <v>-1.5370416659999999</v>
      </c>
      <c r="BN205" s="9">
        <v>-2.4764746529999999</v>
      </c>
      <c r="BO205" s="9">
        <v>3.6690338955000001</v>
      </c>
      <c r="BP205" s="9">
        <v>-0.67229943400000003</v>
      </c>
      <c r="BQ205" s="9">
        <v>-3.4717994339999998</v>
      </c>
      <c r="BR205" s="13">
        <v>179.45388348</v>
      </c>
      <c r="BS205" s="9">
        <v>23.301574086999999</v>
      </c>
      <c r="BT205" s="9">
        <v>-35.55823255</v>
      </c>
      <c r="BU205" s="9">
        <v>-2.027162809</v>
      </c>
      <c r="BV205" s="9">
        <v>-18.690193539999999</v>
      </c>
      <c r="BW205" s="9">
        <v>-11.821317970000001</v>
      </c>
      <c r="BX205" s="9">
        <v>-0.55392316500000005</v>
      </c>
      <c r="BY205" s="9">
        <v>3.4291458438000002</v>
      </c>
      <c r="BZ205" s="9">
        <v>3.7223074030999999</v>
      </c>
      <c r="CA205" s="9">
        <v>-0.28939583499999999</v>
      </c>
      <c r="CB205" s="9">
        <v>-2.1973958310000001</v>
      </c>
      <c r="CC205" s="9">
        <v>-14.565854290000001</v>
      </c>
      <c r="CD205" s="9">
        <v>4.3920376415</v>
      </c>
      <c r="CE205" s="9">
        <v>-0.89796230899999996</v>
      </c>
      <c r="CF205" s="9">
        <v>-8.3191290089999992</v>
      </c>
      <c r="CG205" s="13">
        <v>350.50486188000002</v>
      </c>
      <c r="CH205" s="9">
        <v>54.763425916999999</v>
      </c>
      <c r="CI205" s="9">
        <v>-63.14502177</v>
      </c>
      <c r="CJ205" s="9">
        <v>-0.39051686899999999</v>
      </c>
      <c r="CK205" s="9">
        <v>-21.394120189999999</v>
      </c>
      <c r="CL205" s="9">
        <v>-23.709205229999998</v>
      </c>
      <c r="CM205" s="9">
        <v>-0.51556307599999995</v>
      </c>
      <c r="CN205" s="9">
        <v>5.0488541562</v>
      </c>
      <c r="CO205" s="9">
        <v>18.212261220999999</v>
      </c>
      <c r="CP205" s="9">
        <v>2.3433958437000002</v>
      </c>
      <c r="CQ205" s="9">
        <v>-2.641729169</v>
      </c>
      <c r="CR205" s="9">
        <v>-34.522081270000001</v>
      </c>
      <c r="CS205" s="9">
        <v>8.2467975612999993</v>
      </c>
      <c r="CT205" s="9">
        <v>3.8306308613</v>
      </c>
      <c r="CU205" s="9">
        <v>-44.758202439999998</v>
      </c>
      <c r="CV205" s="13">
        <v>18.246711896000001</v>
      </c>
      <c r="CW205" s="9">
        <v>-5.5253582210000003</v>
      </c>
      <c r="CX205" s="9">
        <v>10.462539817</v>
      </c>
      <c r="CY205" s="9">
        <v>0.59442752889999995</v>
      </c>
      <c r="CZ205" s="9">
        <v>6.5837653660999997</v>
      </c>
      <c r="DA205" s="9">
        <v>-1.0026472179999999</v>
      </c>
      <c r="DB205" s="9">
        <v>-0.39100071199999997</v>
      </c>
      <c r="DC205" s="9">
        <v>-0.63434572899999997</v>
      </c>
      <c r="DD205" s="9">
        <v>-3.2760527960000001</v>
      </c>
      <c r="DE205" s="9">
        <v>3.925032646</v>
      </c>
      <c r="DF205" s="9">
        <v>1.3770364794000001</v>
      </c>
      <c r="DG205" s="9">
        <v>3.1592761398999998</v>
      </c>
      <c r="DH205" s="9">
        <v>1.5166618879</v>
      </c>
      <c r="DI205" s="9">
        <v>0.18789455790000001</v>
      </c>
      <c r="DJ205" s="9">
        <v>3.0439607229000001</v>
      </c>
    </row>
    <row r="206" spans="19:114" x14ac:dyDescent="0.15">
      <c r="S206" s="11" t="s">
        <v>35</v>
      </c>
      <c r="T206" s="9" t="s">
        <v>92</v>
      </c>
      <c r="U206" s="11">
        <v>6</v>
      </c>
      <c r="V206" s="9">
        <v>45</v>
      </c>
      <c r="W206" s="9">
        <v>8.7079799999999999E-2</v>
      </c>
      <c r="X206" s="9">
        <v>0.51458599999999999</v>
      </c>
      <c r="Y206" s="9">
        <f t="shared" si="92"/>
        <v>0.71602660960344955</v>
      </c>
      <c r="Z206" s="9">
        <f t="shared" si="93"/>
        <v>72</v>
      </c>
      <c r="AA206" s="8">
        <f t="shared" si="94"/>
        <v>60</v>
      </c>
      <c r="AB206" s="8" t="b">
        <f t="shared" si="91"/>
        <v>0</v>
      </c>
      <c r="AC206" s="23" t="str">
        <f t="shared" si="82"/>
        <v>NO</v>
      </c>
      <c r="AD206" s="21" t="str">
        <f t="shared" si="95"/>
        <v>NO</v>
      </c>
      <c r="AE206" s="8" t="str">
        <f t="shared" si="96"/>
        <v>FINE</v>
      </c>
      <c r="AF206" s="8">
        <f t="shared" si="97"/>
        <v>2</v>
      </c>
      <c r="AG206" s="8">
        <f t="shared" si="98"/>
        <v>2</v>
      </c>
      <c r="AH206" s="8">
        <f t="shared" si="99"/>
        <v>2</v>
      </c>
      <c r="AI206" s="23">
        <f t="shared" si="83"/>
        <v>88</v>
      </c>
      <c r="AJ206" s="23">
        <f t="shared" si="84"/>
        <v>202</v>
      </c>
      <c r="AK206" s="23">
        <f t="shared" si="85"/>
        <v>382</v>
      </c>
      <c r="AL206" s="23">
        <f t="shared" si="86"/>
        <v>11.9</v>
      </c>
      <c r="AM206" s="21">
        <f t="shared" si="100"/>
        <v>88</v>
      </c>
      <c r="AN206" s="21">
        <f t="shared" si="101"/>
        <v>202</v>
      </c>
      <c r="AO206" s="21">
        <f t="shared" si="102"/>
        <v>382</v>
      </c>
      <c r="AP206" s="21">
        <f t="shared" si="103"/>
        <v>11.9</v>
      </c>
      <c r="AQ206" s="22">
        <f t="shared" si="87"/>
        <v>-0.42857142857142855</v>
      </c>
      <c r="AR206" s="22">
        <f t="shared" si="88"/>
        <v>-1</v>
      </c>
      <c r="AS206" s="22">
        <f t="shared" si="89"/>
        <v>0</v>
      </c>
      <c r="AT206" s="22">
        <f t="shared" si="90"/>
        <v>0</v>
      </c>
      <c r="AU206" s="9">
        <v>9</v>
      </c>
      <c r="AV206" s="9">
        <v>7</v>
      </c>
      <c r="AW206" s="9">
        <v>150</v>
      </c>
      <c r="AX206" s="9">
        <v>30</v>
      </c>
      <c r="AY206" s="9">
        <v>60</v>
      </c>
      <c r="AZ206" s="9">
        <v>30</v>
      </c>
      <c r="BA206" s="9">
        <v>45</v>
      </c>
      <c r="BB206" s="9">
        <v>45</v>
      </c>
      <c r="BC206" s="13">
        <v>71.079884258000007</v>
      </c>
      <c r="BD206" s="9">
        <v>6.4082777782999996</v>
      </c>
      <c r="BE206" s="9">
        <v>-17.777817590000002</v>
      </c>
      <c r="BF206" s="9">
        <v>-0.98415714499999996</v>
      </c>
      <c r="BG206" s="9">
        <v>-8.4957730950000006</v>
      </c>
      <c r="BH206" s="9">
        <v>-4.1465082009999996</v>
      </c>
      <c r="BI206" s="9">
        <v>0.83243316479999996</v>
      </c>
      <c r="BJ206" s="9">
        <v>1.1640416675</v>
      </c>
      <c r="BK206" s="9">
        <v>0.37712830060000002</v>
      </c>
      <c r="BL206" s="9">
        <v>-1.0905</v>
      </c>
      <c r="BM206" s="9">
        <v>-1.5370416659999999</v>
      </c>
      <c r="BN206" s="9">
        <v>-2.4764746529999999</v>
      </c>
      <c r="BO206" s="9">
        <v>3.6690338955000001</v>
      </c>
      <c r="BP206" s="9">
        <v>-0.67229943400000003</v>
      </c>
      <c r="BQ206" s="9">
        <v>-3.4717994339999998</v>
      </c>
      <c r="BR206" s="13">
        <v>179.45388348</v>
      </c>
      <c r="BS206" s="9">
        <v>23.301574086999999</v>
      </c>
      <c r="BT206" s="9">
        <v>-35.55823255</v>
      </c>
      <c r="BU206" s="9">
        <v>-2.027162809</v>
      </c>
      <c r="BV206" s="9">
        <v>-18.690193539999999</v>
      </c>
      <c r="BW206" s="9">
        <v>-11.821317970000001</v>
      </c>
      <c r="BX206" s="9">
        <v>-0.55392316500000005</v>
      </c>
      <c r="BY206" s="9">
        <v>3.4291458438000002</v>
      </c>
      <c r="BZ206" s="9">
        <v>3.7223074030999999</v>
      </c>
      <c r="CA206" s="9">
        <v>-0.28939583499999999</v>
      </c>
      <c r="CB206" s="9">
        <v>-2.1973958310000001</v>
      </c>
      <c r="CC206" s="9">
        <v>-14.565854290000001</v>
      </c>
      <c r="CD206" s="9">
        <v>4.3920376415</v>
      </c>
      <c r="CE206" s="9">
        <v>-0.89796230899999996</v>
      </c>
      <c r="CF206" s="9">
        <v>-8.3191290089999992</v>
      </c>
      <c r="CG206" s="13">
        <v>350.50486188000002</v>
      </c>
      <c r="CH206" s="9">
        <v>54.763425916999999</v>
      </c>
      <c r="CI206" s="9">
        <v>-63.14502177</v>
      </c>
      <c r="CJ206" s="9">
        <v>-0.39051686899999999</v>
      </c>
      <c r="CK206" s="9">
        <v>-21.394120189999999</v>
      </c>
      <c r="CL206" s="9">
        <v>-23.709205229999998</v>
      </c>
      <c r="CM206" s="9">
        <v>-0.51556307599999995</v>
      </c>
      <c r="CN206" s="9">
        <v>5.0488541562</v>
      </c>
      <c r="CO206" s="9">
        <v>18.212261220999999</v>
      </c>
      <c r="CP206" s="9">
        <v>2.3433958437000002</v>
      </c>
      <c r="CQ206" s="9">
        <v>-2.641729169</v>
      </c>
      <c r="CR206" s="9">
        <v>-34.522081270000001</v>
      </c>
      <c r="CS206" s="9">
        <v>8.2467975612999993</v>
      </c>
      <c r="CT206" s="9">
        <v>3.8306308613</v>
      </c>
      <c r="CU206" s="9">
        <v>-44.758202439999998</v>
      </c>
      <c r="CV206" s="13">
        <v>18.246711896000001</v>
      </c>
      <c r="CW206" s="9">
        <v>-5.5253582210000003</v>
      </c>
      <c r="CX206" s="9">
        <v>10.462539817</v>
      </c>
      <c r="CY206" s="9">
        <v>0.59442752889999995</v>
      </c>
      <c r="CZ206" s="9">
        <v>6.5837653660999997</v>
      </c>
      <c r="DA206" s="9">
        <v>-1.0026472179999999</v>
      </c>
      <c r="DB206" s="9">
        <v>-0.39100071199999997</v>
      </c>
      <c r="DC206" s="9">
        <v>-0.63434572899999997</v>
      </c>
      <c r="DD206" s="9">
        <v>-3.2760527960000001</v>
      </c>
      <c r="DE206" s="9">
        <v>3.925032646</v>
      </c>
      <c r="DF206" s="9">
        <v>1.3770364794000001</v>
      </c>
      <c r="DG206" s="9">
        <v>3.1592761398999998</v>
      </c>
      <c r="DH206" s="9">
        <v>1.5166618879</v>
      </c>
      <c r="DI206" s="9">
        <v>0.18789455790000001</v>
      </c>
      <c r="DJ206" s="9">
        <v>3.0439607229000001</v>
      </c>
    </row>
    <row r="207" spans="19:114" x14ac:dyDescent="0.15">
      <c r="S207" s="11" t="s">
        <v>35</v>
      </c>
      <c r="T207" s="9" t="s">
        <v>92</v>
      </c>
      <c r="U207" s="11">
        <v>6</v>
      </c>
      <c r="V207" s="9">
        <v>60</v>
      </c>
      <c r="W207" s="9">
        <v>8.7079799999999999E-2</v>
      </c>
      <c r="X207" s="9">
        <v>0.51458599999999999</v>
      </c>
      <c r="Y207" s="9">
        <f t="shared" si="92"/>
        <v>0.71602660960344955</v>
      </c>
      <c r="Z207" s="9">
        <f t="shared" si="93"/>
        <v>72</v>
      </c>
      <c r="AA207" s="8">
        <f t="shared" si="94"/>
        <v>60</v>
      </c>
      <c r="AB207" s="8" t="b">
        <f t="shared" si="91"/>
        <v>0</v>
      </c>
      <c r="AC207" s="23" t="str">
        <f t="shared" si="82"/>
        <v>NO</v>
      </c>
      <c r="AD207" s="21" t="str">
        <f t="shared" si="95"/>
        <v>NO</v>
      </c>
      <c r="AE207" s="8" t="str">
        <f t="shared" si="96"/>
        <v>FINE</v>
      </c>
      <c r="AF207" s="8">
        <f t="shared" si="97"/>
        <v>2</v>
      </c>
      <c r="AG207" s="8">
        <f t="shared" si="98"/>
        <v>2</v>
      </c>
      <c r="AH207" s="8">
        <f t="shared" si="99"/>
        <v>2</v>
      </c>
      <c r="AI207" s="23">
        <f t="shared" si="83"/>
        <v>85</v>
      </c>
      <c r="AJ207" s="23">
        <f t="shared" si="84"/>
        <v>194</v>
      </c>
      <c r="AK207" s="23">
        <f t="shared" si="85"/>
        <v>367</v>
      </c>
      <c r="AL207" s="23">
        <f t="shared" si="86"/>
        <v>13.6</v>
      </c>
      <c r="AM207" s="21">
        <f t="shared" si="100"/>
        <v>85</v>
      </c>
      <c r="AN207" s="21">
        <f t="shared" si="101"/>
        <v>194</v>
      </c>
      <c r="AO207" s="21">
        <f t="shared" si="102"/>
        <v>367</v>
      </c>
      <c r="AP207" s="21">
        <f t="shared" si="103"/>
        <v>13.6</v>
      </c>
      <c r="AQ207" s="22">
        <f t="shared" si="87"/>
        <v>-0.42857142857142855</v>
      </c>
      <c r="AR207" s="22">
        <f t="shared" si="88"/>
        <v>-1</v>
      </c>
      <c r="AS207" s="22">
        <f t="shared" si="89"/>
        <v>0</v>
      </c>
      <c r="AT207" s="22">
        <f t="shared" si="90"/>
        <v>0.33333333333333331</v>
      </c>
      <c r="AU207" s="9">
        <v>9</v>
      </c>
      <c r="AV207" s="9">
        <v>7</v>
      </c>
      <c r="AW207" s="9">
        <v>150</v>
      </c>
      <c r="AX207" s="9">
        <v>30</v>
      </c>
      <c r="AY207" s="9">
        <v>60</v>
      </c>
      <c r="AZ207" s="9">
        <v>30</v>
      </c>
      <c r="BA207" s="9">
        <v>45</v>
      </c>
      <c r="BB207" s="9">
        <v>45</v>
      </c>
      <c r="BC207" s="13">
        <v>71.079884258000007</v>
      </c>
      <c r="BD207" s="9">
        <v>6.4082777782999996</v>
      </c>
      <c r="BE207" s="9">
        <v>-17.777817590000002</v>
      </c>
      <c r="BF207" s="9">
        <v>-0.98415714499999996</v>
      </c>
      <c r="BG207" s="9">
        <v>-8.4957730950000006</v>
      </c>
      <c r="BH207" s="9">
        <v>-4.1465082009999996</v>
      </c>
      <c r="BI207" s="9">
        <v>0.83243316479999996</v>
      </c>
      <c r="BJ207" s="9">
        <v>1.1640416675</v>
      </c>
      <c r="BK207" s="9">
        <v>0.37712830060000002</v>
      </c>
      <c r="BL207" s="9">
        <v>-1.0905</v>
      </c>
      <c r="BM207" s="9">
        <v>-1.5370416659999999</v>
      </c>
      <c r="BN207" s="9">
        <v>-2.4764746529999999</v>
      </c>
      <c r="BO207" s="9">
        <v>3.6690338955000001</v>
      </c>
      <c r="BP207" s="9">
        <v>-0.67229943400000003</v>
      </c>
      <c r="BQ207" s="9">
        <v>-3.4717994339999998</v>
      </c>
      <c r="BR207" s="13">
        <v>179.45388348</v>
      </c>
      <c r="BS207" s="9">
        <v>23.301574086999999</v>
      </c>
      <c r="BT207" s="9">
        <v>-35.55823255</v>
      </c>
      <c r="BU207" s="9">
        <v>-2.027162809</v>
      </c>
      <c r="BV207" s="9">
        <v>-18.690193539999999</v>
      </c>
      <c r="BW207" s="9">
        <v>-11.821317970000001</v>
      </c>
      <c r="BX207" s="9">
        <v>-0.55392316500000005</v>
      </c>
      <c r="BY207" s="9">
        <v>3.4291458438000002</v>
      </c>
      <c r="BZ207" s="9">
        <v>3.7223074030999999</v>
      </c>
      <c r="CA207" s="9">
        <v>-0.28939583499999999</v>
      </c>
      <c r="CB207" s="9">
        <v>-2.1973958310000001</v>
      </c>
      <c r="CC207" s="9">
        <v>-14.565854290000001</v>
      </c>
      <c r="CD207" s="9">
        <v>4.3920376415</v>
      </c>
      <c r="CE207" s="9">
        <v>-0.89796230899999996</v>
      </c>
      <c r="CF207" s="9">
        <v>-8.3191290089999992</v>
      </c>
      <c r="CG207" s="13">
        <v>350.50486188000002</v>
      </c>
      <c r="CH207" s="9">
        <v>54.763425916999999</v>
      </c>
      <c r="CI207" s="9">
        <v>-63.14502177</v>
      </c>
      <c r="CJ207" s="9">
        <v>-0.39051686899999999</v>
      </c>
      <c r="CK207" s="9">
        <v>-21.394120189999999</v>
      </c>
      <c r="CL207" s="9">
        <v>-23.709205229999998</v>
      </c>
      <c r="CM207" s="9">
        <v>-0.51556307599999995</v>
      </c>
      <c r="CN207" s="9">
        <v>5.0488541562</v>
      </c>
      <c r="CO207" s="9">
        <v>18.212261220999999</v>
      </c>
      <c r="CP207" s="9">
        <v>2.3433958437000002</v>
      </c>
      <c r="CQ207" s="9">
        <v>-2.641729169</v>
      </c>
      <c r="CR207" s="9">
        <v>-34.522081270000001</v>
      </c>
      <c r="CS207" s="9">
        <v>8.2467975612999993</v>
      </c>
      <c r="CT207" s="9">
        <v>3.8306308613</v>
      </c>
      <c r="CU207" s="9">
        <v>-44.758202439999998</v>
      </c>
      <c r="CV207" s="13">
        <v>18.246711896000001</v>
      </c>
      <c r="CW207" s="9">
        <v>-5.5253582210000003</v>
      </c>
      <c r="CX207" s="9">
        <v>10.462539817</v>
      </c>
      <c r="CY207" s="9">
        <v>0.59442752889999995</v>
      </c>
      <c r="CZ207" s="9">
        <v>6.5837653660999997</v>
      </c>
      <c r="DA207" s="9">
        <v>-1.0026472179999999</v>
      </c>
      <c r="DB207" s="9">
        <v>-0.39100071199999997</v>
      </c>
      <c r="DC207" s="9">
        <v>-0.63434572899999997</v>
      </c>
      <c r="DD207" s="9">
        <v>-3.2760527960000001</v>
      </c>
      <c r="DE207" s="9">
        <v>3.925032646</v>
      </c>
      <c r="DF207" s="9">
        <v>1.3770364794000001</v>
      </c>
      <c r="DG207" s="9">
        <v>3.1592761398999998</v>
      </c>
      <c r="DH207" s="9">
        <v>1.5166618879</v>
      </c>
      <c r="DI207" s="9">
        <v>0.18789455790000001</v>
      </c>
      <c r="DJ207" s="9">
        <v>3.0439607229000001</v>
      </c>
    </row>
    <row r="208" spans="19:114" x14ac:dyDescent="0.15">
      <c r="S208" s="11" t="s">
        <v>35</v>
      </c>
      <c r="T208" s="9" t="s">
        <v>92</v>
      </c>
      <c r="U208" s="11">
        <v>6</v>
      </c>
      <c r="V208" s="9">
        <v>75</v>
      </c>
      <c r="W208" s="9">
        <v>8.7079799999999999E-2</v>
      </c>
      <c r="X208" s="9">
        <v>0.51458599999999999</v>
      </c>
      <c r="Y208" s="9">
        <f t="shared" si="92"/>
        <v>0.71602660960344955</v>
      </c>
      <c r="Z208" s="9">
        <f t="shared" si="93"/>
        <v>72</v>
      </c>
      <c r="AA208" s="8">
        <f t="shared" si="94"/>
        <v>60</v>
      </c>
      <c r="AB208" s="8" t="b">
        <f t="shared" si="91"/>
        <v>0</v>
      </c>
      <c r="AC208" s="23" t="str">
        <f t="shared" si="82"/>
        <v>NO</v>
      </c>
      <c r="AD208" s="21" t="str">
        <f t="shared" si="95"/>
        <v>NO</v>
      </c>
      <c r="AE208" s="8" t="str">
        <f t="shared" si="96"/>
        <v>FINE</v>
      </c>
      <c r="AF208" s="8">
        <f t="shared" si="97"/>
        <v>2</v>
      </c>
      <c r="AG208" s="8">
        <f t="shared" si="98"/>
        <v>2</v>
      </c>
      <c r="AH208" s="8">
        <f t="shared" si="99"/>
        <v>2</v>
      </c>
      <c r="AI208" s="23">
        <f t="shared" si="83"/>
        <v>81</v>
      </c>
      <c r="AJ208" s="23">
        <f t="shared" si="84"/>
        <v>185</v>
      </c>
      <c r="AK208" s="23">
        <f t="shared" si="85"/>
        <v>342</v>
      </c>
      <c r="AL208" s="23">
        <f t="shared" si="86"/>
        <v>15.9</v>
      </c>
      <c r="AM208" s="21">
        <f t="shared" si="100"/>
        <v>81</v>
      </c>
      <c r="AN208" s="21">
        <f t="shared" si="101"/>
        <v>185</v>
      </c>
      <c r="AO208" s="21">
        <f t="shared" si="102"/>
        <v>342</v>
      </c>
      <c r="AP208" s="21">
        <f t="shared" si="103"/>
        <v>15.9</v>
      </c>
      <c r="AQ208" s="22">
        <f t="shared" si="87"/>
        <v>-0.42857142857142855</v>
      </c>
      <c r="AR208" s="22">
        <f t="shared" si="88"/>
        <v>-1</v>
      </c>
      <c r="AS208" s="22">
        <f t="shared" si="89"/>
        <v>0</v>
      </c>
      <c r="AT208" s="22">
        <f t="shared" si="90"/>
        <v>0.66666666666666663</v>
      </c>
      <c r="AU208" s="9">
        <v>9</v>
      </c>
      <c r="AV208" s="9">
        <v>7</v>
      </c>
      <c r="AW208" s="9">
        <v>150</v>
      </c>
      <c r="AX208" s="9">
        <v>30</v>
      </c>
      <c r="AY208" s="9">
        <v>60</v>
      </c>
      <c r="AZ208" s="9">
        <v>30</v>
      </c>
      <c r="BA208" s="9">
        <v>45</v>
      </c>
      <c r="BB208" s="9">
        <v>45</v>
      </c>
      <c r="BC208" s="13">
        <v>71.079884258000007</v>
      </c>
      <c r="BD208" s="9">
        <v>6.4082777782999996</v>
      </c>
      <c r="BE208" s="9">
        <v>-17.777817590000002</v>
      </c>
      <c r="BF208" s="9">
        <v>-0.98415714499999996</v>
      </c>
      <c r="BG208" s="9">
        <v>-8.4957730950000006</v>
      </c>
      <c r="BH208" s="9">
        <v>-4.1465082009999996</v>
      </c>
      <c r="BI208" s="9">
        <v>0.83243316479999996</v>
      </c>
      <c r="BJ208" s="9">
        <v>1.1640416675</v>
      </c>
      <c r="BK208" s="9">
        <v>0.37712830060000002</v>
      </c>
      <c r="BL208" s="9">
        <v>-1.0905</v>
      </c>
      <c r="BM208" s="9">
        <v>-1.5370416659999999</v>
      </c>
      <c r="BN208" s="9">
        <v>-2.4764746529999999</v>
      </c>
      <c r="BO208" s="9">
        <v>3.6690338955000001</v>
      </c>
      <c r="BP208" s="9">
        <v>-0.67229943400000003</v>
      </c>
      <c r="BQ208" s="9">
        <v>-3.4717994339999998</v>
      </c>
      <c r="BR208" s="13">
        <v>179.45388348</v>
      </c>
      <c r="BS208" s="9">
        <v>23.301574086999999</v>
      </c>
      <c r="BT208" s="9">
        <v>-35.55823255</v>
      </c>
      <c r="BU208" s="9">
        <v>-2.027162809</v>
      </c>
      <c r="BV208" s="9">
        <v>-18.690193539999999</v>
      </c>
      <c r="BW208" s="9">
        <v>-11.821317970000001</v>
      </c>
      <c r="BX208" s="9">
        <v>-0.55392316500000005</v>
      </c>
      <c r="BY208" s="9">
        <v>3.4291458438000002</v>
      </c>
      <c r="BZ208" s="9">
        <v>3.7223074030999999</v>
      </c>
      <c r="CA208" s="9">
        <v>-0.28939583499999999</v>
      </c>
      <c r="CB208" s="9">
        <v>-2.1973958310000001</v>
      </c>
      <c r="CC208" s="9">
        <v>-14.565854290000001</v>
      </c>
      <c r="CD208" s="9">
        <v>4.3920376415</v>
      </c>
      <c r="CE208" s="9">
        <v>-0.89796230899999996</v>
      </c>
      <c r="CF208" s="9">
        <v>-8.3191290089999992</v>
      </c>
      <c r="CG208" s="13">
        <v>350.50486188000002</v>
      </c>
      <c r="CH208" s="9">
        <v>54.763425916999999</v>
      </c>
      <c r="CI208" s="9">
        <v>-63.14502177</v>
      </c>
      <c r="CJ208" s="9">
        <v>-0.39051686899999999</v>
      </c>
      <c r="CK208" s="9">
        <v>-21.394120189999999</v>
      </c>
      <c r="CL208" s="9">
        <v>-23.709205229999998</v>
      </c>
      <c r="CM208" s="9">
        <v>-0.51556307599999995</v>
      </c>
      <c r="CN208" s="9">
        <v>5.0488541562</v>
      </c>
      <c r="CO208" s="9">
        <v>18.212261220999999</v>
      </c>
      <c r="CP208" s="9">
        <v>2.3433958437000002</v>
      </c>
      <c r="CQ208" s="9">
        <v>-2.641729169</v>
      </c>
      <c r="CR208" s="9">
        <v>-34.522081270000001</v>
      </c>
      <c r="CS208" s="9">
        <v>8.2467975612999993</v>
      </c>
      <c r="CT208" s="9">
        <v>3.8306308613</v>
      </c>
      <c r="CU208" s="9">
        <v>-44.758202439999998</v>
      </c>
      <c r="CV208" s="13">
        <v>18.246711896000001</v>
      </c>
      <c r="CW208" s="9">
        <v>-5.5253582210000003</v>
      </c>
      <c r="CX208" s="9">
        <v>10.462539817</v>
      </c>
      <c r="CY208" s="9">
        <v>0.59442752889999995</v>
      </c>
      <c r="CZ208" s="9">
        <v>6.5837653660999997</v>
      </c>
      <c r="DA208" s="9">
        <v>-1.0026472179999999</v>
      </c>
      <c r="DB208" s="9">
        <v>-0.39100071199999997</v>
      </c>
      <c r="DC208" s="9">
        <v>-0.63434572899999997</v>
      </c>
      <c r="DD208" s="9">
        <v>-3.2760527960000001</v>
      </c>
      <c r="DE208" s="9">
        <v>3.925032646</v>
      </c>
      <c r="DF208" s="9">
        <v>1.3770364794000001</v>
      </c>
      <c r="DG208" s="9">
        <v>3.1592761398999998</v>
      </c>
      <c r="DH208" s="9">
        <v>1.5166618879</v>
      </c>
      <c r="DI208" s="9">
        <v>0.18789455790000001</v>
      </c>
      <c r="DJ208" s="9">
        <v>3.0439607229000001</v>
      </c>
    </row>
    <row r="209" spans="19:114" x14ac:dyDescent="0.15">
      <c r="S209" s="11" t="s">
        <v>35</v>
      </c>
      <c r="T209" s="9" t="s">
        <v>92</v>
      </c>
      <c r="U209" s="11">
        <v>6</v>
      </c>
      <c r="V209" s="9">
        <v>90</v>
      </c>
      <c r="W209" s="9">
        <v>8.7079799999999999E-2</v>
      </c>
      <c r="X209" s="9">
        <v>0.51458599999999999</v>
      </c>
      <c r="Y209" s="9">
        <f t="shared" si="92"/>
        <v>0.71602660960344955</v>
      </c>
      <c r="Z209" s="9">
        <f t="shared" si="93"/>
        <v>72</v>
      </c>
      <c r="AA209" s="8">
        <f t="shared" si="94"/>
        <v>60</v>
      </c>
      <c r="AB209" s="8" t="b">
        <f t="shared" si="91"/>
        <v>0</v>
      </c>
      <c r="AC209" s="23" t="str">
        <f t="shared" si="82"/>
        <v>NO</v>
      </c>
      <c r="AD209" s="21" t="str">
        <f t="shared" si="95"/>
        <v>NO</v>
      </c>
      <c r="AE209" s="8" t="str">
        <f t="shared" si="96"/>
        <v>FINE</v>
      </c>
      <c r="AF209" s="8">
        <f t="shared" si="97"/>
        <v>2</v>
      </c>
      <c r="AG209" s="8">
        <f t="shared" si="98"/>
        <v>2</v>
      </c>
      <c r="AH209" s="8">
        <f t="shared" si="99"/>
        <v>2</v>
      </c>
      <c r="AI209" s="23">
        <f t="shared" si="83"/>
        <v>77</v>
      </c>
      <c r="AJ209" s="23">
        <f t="shared" si="84"/>
        <v>174</v>
      </c>
      <c r="AK209" s="23">
        <f t="shared" si="85"/>
        <v>306</v>
      </c>
      <c r="AL209" s="23">
        <f t="shared" si="86"/>
        <v>19</v>
      </c>
      <c r="AM209" s="21">
        <f t="shared" si="100"/>
        <v>77</v>
      </c>
      <c r="AN209" s="21">
        <f t="shared" si="101"/>
        <v>174</v>
      </c>
      <c r="AO209" s="21">
        <f t="shared" si="102"/>
        <v>306</v>
      </c>
      <c r="AP209" s="21">
        <f t="shared" si="103"/>
        <v>19</v>
      </c>
      <c r="AQ209" s="22">
        <f t="shared" si="87"/>
        <v>-0.42857142857142855</v>
      </c>
      <c r="AR209" s="22">
        <f t="shared" si="88"/>
        <v>-1</v>
      </c>
      <c r="AS209" s="22">
        <f t="shared" si="89"/>
        <v>0</v>
      </c>
      <c r="AT209" s="22">
        <f t="shared" si="90"/>
        <v>1</v>
      </c>
      <c r="AU209" s="9">
        <v>9</v>
      </c>
      <c r="AV209" s="9">
        <v>7</v>
      </c>
      <c r="AW209" s="9">
        <v>150</v>
      </c>
      <c r="AX209" s="9">
        <v>30</v>
      </c>
      <c r="AY209" s="9">
        <v>60</v>
      </c>
      <c r="AZ209" s="9">
        <v>30</v>
      </c>
      <c r="BA209" s="9">
        <v>45</v>
      </c>
      <c r="BB209" s="9">
        <v>45</v>
      </c>
      <c r="BC209" s="13">
        <v>71.079884258000007</v>
      </c>
      <c r="BD209" s="9">
        <v>6.4082777782999996</v>
      </c>
      <c r="BE209" s="9">
        <v>-17.777817590000002</v>
      </c>
      <c r="BF209" s="9">
        <v>-0.98415714499999996</v>
      </c>
      <c r="BG209" s="9">
        <v>-8.4957730950000006</v>
      </c>
      <c r="BH209" s="9">
        <v>-4.1465082009999996</v>
      </c>
      <c r="BI209" s="9">
        <v>0.83243316479999996</v>
      </c>
      <c r="BJ209" s="9">
        <v>1.1640416675</v>
      </c>
      <c r="BK209" s="9">
        <v>0.37712830060000002</v>
      </c>
      <c r="BL209" s="9">
        <v>-1.0905</v>
      </c>
      <c r="BM209" s="9">
        <v>-1.5370416659999999</v>
      </c>
      <c r="BN209" s="9">
        <v>-2.4764746529999999</v>
      </c>
      <c r="BO209" s="9">
        <v>3.6690338955000001</v>
      </c>
      <c r="BP209" s="9">
        <v>-0.67229943400000003</v>
      </c>
      <c r="BQ209" s="9">
        <v>-3.4717994339999998</v>
      </c>
      <c r="BR209" s="13">
        <v>179.45388348</v>
      </c>
      <c r="BS209" s="9">
        <v>23.301574086999999</v>
      </c>
      <c r="BT209" s="9">
        <v>-35.55823255</v>
      </c>
      <c r="BU209" s="9">
        <v>-2.027162809</v>
      </c>
      <c r="BV209" s="9">
        <v>-18.690193539999999</v>
      </c>
      <c r="BW209" s="9">
        <v>-11.821317970000001</v>
      </c>
      <c r="BX209" s="9">
        <v>-0.55392316500000005</v>
      </c>
      <c r="BY209" s="9">
        <v>3.4291458438000002</v>
      </c>
      <c r="BZ209" s="9">
        <v>3.7223074030999999</v>
      </c>
      <c r="CA209" s="9">
        <v>-0.28939583499999999</v>
      </c>
      <c r="CB209" s="9">
        <v>-2.1973958310000001</v>
      </c>
      <c r="CC209" s="9">
        <v>-14.565854290000001</v>
      </c>
      <c r="CD209" s="9">
        <v>4.3920376415</v>
      </c>
      <c r="CE209" s="9">
        <v>-0.89796230899999996</v>
      </c>
      <c r="CF209" s="9">
        <v>-8.3191290089999992</v>
      </c>
      <c r="CG209" s="13">
        <v>350.50486188000002</v>
      </c>
      <c r="CH209" s="9">
        <v>54.763425916999999</v>
      </c>
      <c r="CI209" s="9">
        <v>-63.14502177</v>
      </c>
      <c r="CJ209" s="9">
        <v>-0.39051686899999999</v>
      </c>
      <c r="CK209" s="9">
        <v>-21.394120189999999</v>
      </c>
      <c r="CL209" s="9">
        <v>-23.709205229999998</v>
      </c>
      <c r="CM209" s="9">
        <v>-0.51556307599999995</v>
      </c>
      <c r="CN209" s="9">
        <v>5.0488541562</v>
      </c>
      <c r="CO209" s="9">
        <v>18.212261220999999</v>
      </c>
      <c r="CP209" s="9">
        <v>2.3433958437000002</v>
      </c>
      <c r="CQ209" s="9">
        <v>-2.641729169</v>
      </c>
      <c r="CR209" s="9">
        <v>-34.522081270000001</v>
      </c>
      <c r="CS209" s="9">
        <v>8.2467975612999993</v>
      </c>
      <c r="CT209" s="9">
        <v>3.8306308613</v>
      </c>
      <c r="CU209" s="9">
        <v>-44.758202439999998</v>
      </c>
      <c r="CV209" s="13">
        <v>18.246711896000001</v>
      </c>
      <c r="CW209" s="9">
        <v>-5.5253582210000003</v>
      </c>
      <c r="CX209" s="9">
        <v>10.462539817</v>
      </c>
      <c r="CY209" s="9">
        <v>0.59442752889999995</v>
      </c>
      <c r="CZ209" s="9">
        <v>6.5837653660999997</v>
      </c>
      <c r="DA209" s="9">
        <v>-1.0026472179999999</v>
      </c>
      <c r="DB209" s="9">
        <v>-0.39100071199999997</v>
      </c>
      <c r="DC209" s="9">
        <v>-0.63434572899999997</v>
      </c>
      <c r="DD209" s="9">
        <v>-3.2760527960000001</v>
      </c>
      <c r="DE209" s="9">
        <v>3.925032646</v>
      </c>
      <c r="DF209" s="9">
        <v>1.3770364794000001</v>
      </c>
      <c r="DG209" s="9">
        <v>3.1592761398999998</v>
      </c>
      <c r="DH209" s="9">
        <v>1.5166618879</v>
      </c>
      <c r="DI209" s="9">
        <v>0.18789455790000001</v>
      </c>
      <c r="DJ209" s="9">
        <v>3.0439607229000001</v>
      </c>
    </row>
    <row r="210" spans="19:114" x14ac:dyDescent="0.15">
      <c r="S210" s="11" t="s">
        <v>35</v>
      </c>
      <c r="T210" s="9" t="s">
        <v>92</v>
      </c>
      <c r="U210" s="11">
        <v>8</v>
      </c>
      <c r="V210" s="9">
        <v>0</v>
      </c>
      <c r="W210" s="9">
        <v>0.122721</v>
      </c>
      <c r="X210" s="9">
        <v>0.521397</v>
      </c>
      <c r="Y210" s="9">
        <f t="shared" si="92"/>
        <v>1.0376278339139</v>
      </c>
      <c r="Z210" s="9">
        <f t="shared" si="93"/>
        <v>50</v>
      </c>
      <c r="AA210" s="8">
        <f t="shared" si="94"/>
        <v>60</v>
      </c>
      <c r="AB210" s="8" t="b">
        <f t="shared" si="91"/>
        <v>0</v>
      </c>
      <c r="AC210" s="23" t="str">
        <f t="shared" si="82"/>
        <v>NO</v>
      </c>
      <c r="AD210" s="21" t="str">
        <f t="shared" si="95"/>
        <v>YES</v>
      </c>
      <c r="AE210" s="8" t="str">
        <f t="shared" si="96"/>
        <v>FINE</v>
      </c>
      <c r="AF210" s="8">
        <f t="shared" si="97"/>
        <v>2</v>
      </c>
      <c r="AG210" s="8">
        <f t="shared" si="98"/>
        <v>2</v>
      </c>
      <c r="AH210" s="8">
        <f t="shared" si="99"/>
        <v>2</v>
      </c>
      <c r="AI210" s="23">
        <f t="shared" si="83"/>
        <v>95</v>
      </c>
      <c r="AJ210" s="23">
        <f t="shared" si="84"/>
        <v>225</v>
      </c>
      <c r="AK210" s="23">
        <f t="shared" si="85"/>
        <v>392</v>
      </c>
      <c r="AL210" s="23">
        <f t="shared" si="86"/>
        <v>10</v>
      </c>
      <c r="AM210" s="21">
        <f t="shared" si="100"/>
        <v>95</v>
      </c>
      <c r="AN210" s="21">
        <f t="shared" si="101"/>
        <v>225</v>
      </c>
      <c r="AO210" s="21">
        <f t="shared" si="102"/>
        <v>392</v>
      </c>
      <c r="AP210" s="21">
        <f t="shared" si="103"/>
        <v>10</v>
      </c>
      <c r="AQ210" s="22">
        <f t="shared" si="87"/>
        <v>-0.14285714285714285</v>
      </c>
      <c r="AR210" s="22">
        <f t="shared" si="88"/>
        <v>-1</v>
      </c>
      <c r="AS210" s="22">
        <f t="shared" si="89"/>
        <v>0</v>
      </c>
      <c r="AT210" s="22">
        <f t="shared" si="90"/>
        <v>-1</v>
      </c>
      <c r="AU210" s="9">
        <v>9</v>
      </c>
      <c r="AV210" s="9">
        <v>7</v>
      </c>
      <c r="AW210" s="9">
        <v>150</v>
      </c>
      <c r="AX210" s="9">
        <v>30</v>
      </c>
      <c r="AY210" s="9">
        <v>60</v>
      </c>
      <c r="AZ210" s="9">
        <v>30</v>
      </c>
      <c r="BA210" s="9">
        <v>45</v>
      </c>
      <c r="BB210" s="9">
        <v>45</v>
      </c>
      <c r="BC210" s="13">
        <v>71.079884258000007</v>
      </c>
      <c r="BD210" s="9">
        <v>6.4082777782999996</v>
      </c>
      <c r="BE210" s="9">
        <v>-17.777817590000002</v>
      </c>
      <c r="BF210" s="9">
        <v>-0.98415714499999996</v>
      </c>
      <c r="BG210" s="9">
        <v>-8.4957730950000006</v>
      </c>
      <c r="BH210" s="9">
        <v>-4.1465082009999996</v>
      </c>
      <c r="BI210" s="9">
        <v>0.83243316479999996</v>
      </c>
      <c r="BJ210" s="9">
        <v>1.1640416675</v>
      </c>
      <c r="BK210" s="9">
        <v>0.37712830060000002</v>
      </c>
      <c r="BL210" s="9">
        <v>-1.0905</v>
      </c>
      <c r="BM210" s="9">
        <v>-1.5370416659999999</v>
      </c>
      <c r="BN210" s="9">
        <v>-2.4764746529999999</v>
      </c>
      <c r="BO210" s="9">
        <v>3.6690338955000001</v>
      </c>
      <c r="BP210" s="9">
        <v>-0.67229943400000003</v>
      </c>
      <c r="BQ210" s="9">
        <v>-3.4717994339999998</v>
      </c>
      <c r="BR210" s="13">
        <v>179.45388348</v>
      </c>
      <c r="BS210" s="9">
        <v>23.301574086999999</v>
      </c>
      <c r="BT210" s="9">
        <v>-35.55823255</v>
      </c>
      <c r="BU210" s="9">
        <v>-2.027162809</v>
      </c>
      <c r="BV210" s="9">
        <v>-18.690193539999999</v>
      </c>
      <c r="BW210" s="9">
        <v>-11.821317970000001</v>
      </c>
      <c r="BX210" s="9">
        <v>-0.55392316500000005</v>
      </c>
      <c r="BY210" s="9">
        <v>3.4291458438000002</v>
      </c>
      <c r="BZ210" s="9">
        <v>3.7223074030999999</v>
      </c>
      <c r="CA210" s="9">
        <v>-0.28939583499999999</v>
      </c>
      <c r="CB210" s="9">
        <v>-2.1973958310000001</v>
      </c>
      <c r="CC210" s="9">
        <v>-14.565854290000001</v>
      </c>
      <c r="CD210" s="9">
        <v>4.3920376415</v>
      </c>
      <c r="CE210" s="9">
        <v>-0.89796230899999996</v>
      </c>
      <c r="CF210" s="9">
        <v>-8.3191290089999992</v>
      </c>
      <c r="CG210" s="13">
        <v>350.50486188000002</v>
      </c>
      <c r="CH210" s="9">
        <v>54.763425916999999</v>
      </c>
      <c r="CI210" s="9">
        <v>-63.14502177</v>
      </c>
      <c r="CJ210" s="9">
        <v>-0.39051686899999999</v>
      </c>
      <c r="CK210" s="9">
        <v>-21.394120189999999</v>
      </c>
      <c r="CL210" s="9">
        <v>-23.709205229999998</v>
      </c>
      <c r="CM210" s="9">
        <v>-0.51556307599999995</v>
      </c>
      <c r="CN210" s="9">
        <v>5.0488541562</v>
      </c>
      <c r="CO210" s="9">
        <v>18.212261220999999</v>
      </c>
      <c r="CP210" s="9">
        <v>2.3433958437000002</v>
      </c>
      <c r="CQ210" s="9">
        <v>-2.641729169</v>
      </c>
      <c r="CR210" s="9">
        <v>-34.522081270000001</v>
      </c>
      <c r="CS210" s="9">
        <v>8.2467975612999993</v>
      </c>
      <c r="CT210" s="9">
        <v>3.8306308613</v>
      </c>
      <c r="CU210" s="9">
        <v>-44.758202439999998</v>
      </c>
      <c r="CV210" s="13">
        <v>18.246711896000001</v>
      </c>
      <c r="CW210" s="9">
        <v>-5.5253582210000003</v>
      </c>
      <c r="CX210" s="9">
        <v>10.462539817</v>
      </c>
      <c r="CY210" s="9">
        <v>0.59442752889999995</v>
      </c>
      <c r="CZ210" s="9">
        <v>6.5837653660999997</v>
      </c>
      <c r="DA210" s="9">
        <v>-1.0026472179999999</v>
      </c>
      <c r="DB210" s="9">
        <v>-0.39100071199999997</v>
      </c>
      <c r="DC210" s="9">
        <v>-0.63434572899999997</v>
      </c>
      <c r="DD210" s="9">
        <v>-3.2760527960000001</v>
      </c>
      <c r="DE210" s="9">
        <v>3.925032646</v>
      </c>
      <c r="DF210" s="9">
        <v>1.3770364794000001</v>
      </c>
      <c r="DG210" s="9">
        <v>3.1592761398999998</v>
      </c>
      <c r="DH210" s="9">
        <v>1.5166618879</v>
      </c>
      <c r="DI210" s="9">
        <v>0.18789455790000001</v>
      </c>
      <c r="DJ210" s="9">
        <v>3.0439607229000001</v>
      </c>
    </row>
    <row r="211" spans="19:114" x14ac:dyDescent="0.15">
      <c r="S211" s="11" t="s">
        <v>35</v>
      </c>
      <c r="T211" s="9" t="s">
        <v>92</v>
      </c>
      <c r="U211" s="11">
        <v>8</v>
      </c>
      <c r="V211" s="9">
        <v>15</v>
      </c>
      <c r="W211" s="9">
        <v>0.122721</v>
      </c>
      <c r="X211" s="9">
        <v>0.521397</v>
      </c>
      <c r="Y211" s="9">
        <f t="shared" si="92"/>
        <v>1.0376278339139</v>
      </c>
      <c r="Z211" s="9">
        <f t="shared" si="93"/>
        <v>50</v>
      </c>
      <c r="AA211" s="8">
        <f t="shared" si="94"/>
        <v>60</v>
      </c>
      <c r="AB211" s="8" t="b">
        <f t="shared" si="91"/>
        <v>0</v>
      </c>
      <c r="AC211" s="23" t="str">
        <f t="shared" si="82"/>
        <v>NO</v>
      </c>
      <c r="AD211" s="21" t="str">
        <f t="shared" si="95"/>
        <v>YES</v>
      </c>
      <c r="AE211" s="8" t="str">
        <f t="shared" si="96"/>
        <v>FINE</v>
      </c>
      <c r="AF211" s="8">
        <f t="shared" si="97"/>
        <v>2</v>
      </c>
      <c r="AG211" s="8">
        <f t="shared" si="98"/>
        <v>2</v>
      </c>
      <c r="AH211" s="8">
        <f t="shared" si="99"/>
        <v>2</v>
      </c>
      <c r="AI211" s="23">
        <f t="shared" si="83"/>
        <v>95</v>
      </c>
      <c r="AJ211" s="23">
        <f t="shared" si="84"/>
        <v>224</v>
      </c>
      <c r="AK211" s="23">
        <f t="shared" si="85"/>
        <v>408</v>
      </c>
      <c r="AL211" s="23">
        <f t="shared" si="86"/>
        <v>9.2999999999999989</v>
      </c>
      <c r="AM211" s="21">
        <f t="shared" si="100"/>
        <v>95</v>
      </c>
      <c r="AN211" s="21">
        <f t="shared" si="101"/>
        <v>224</v>
      </c>
      <c r="AO211" s="21">
        <f t="shared" si="102"/>
        <v>408</v>
      </c>
      <c r="AP211" s="21">
        <f t="shared" si="103"/>
        <v>9.2999999999999989</v>
      </c>
      <c r="AQ211" s="22">
        <f t="shared" si="87"/>
        <v>-0.14285714285714285</v>
      </c>
      <c r="AR211" s="22">
        <f t="shared" si="88"/>
        <v>-1</v>
      </c>
      <c r="AS211" s="22">
        <f t="shared" si="89"/>
        <v>0</v>
      </c>
      <c r="AT211" s="22">
        <f t="shared" si="90"/>
        <v>-0.66666666666666663</v>
      </c>
      <c r="AU211" s="9">
        <v>9</v>
      </c>
      <c r="AV211" s="9">
        <v>7</v>
      </c>
      <c r="AW211" s="9">
        <v>150</v>
      </c>
      <c r="AX211" s="9">
        <v>30</v>
      </c>
      <c r="AY211" s="9">
        <v>60</v>
      </c>
      <c r="AZ211" s="9">
        <v>30</v>
      </c>
      <c r="BA211" s="9">
        <v>45</v>
      </c>
      <c r="BB211" s="9">
        <v>45</v>
      </c>
      <c r="BC211" s="13">
        <v>71.079884258000007</v>
      </c>
      <c r="BD211" s="9">
        <v>6.4082777782999996</v>
      </c>
      <c r="BE211" s="9">
        <v>-17.777817590000002</v>
      </c>
      <c r="BF211" s="9">
        <v>-0.98415714499999996</v>
      </c>
      <c r="BG211" s="9">
        <v>-8.4957730950000006</v>
      </c>
      <c r="BH211" s="9">
        <v>-4.1465082009999996</v>
      </c>
      <c r="BI211" s="9">
        <v>0.83243316479999996</v>
      </c>
      <c r="BJ211" s="9">
        <v>1.1640416675</v>
      </c>
      <c r="BK211" s="9">
        <v>0.37712830060000002</v>
      </c>
      <c r="BL211" s="9">
        <v>-1.0905</v>
      </c>
      <c r="BM211" s="9">
        <v>-1.5370416659999999</v>
      </c>
      <c r="BN211" s="9">
        <v>-2.4764746529999999</v>
      </c>
      <c r="BO211" s="9">
        <v>3.6690338955000001</v>
      </c>
      <c r="BP211" s="9">
        <v>-0.67229943400000003</v>
      </c>
      <c r="BQ211" s="9">
        <v>-3.4717994339999998</v>
      </c>
      <c r="BR211" s="13">
        <v>179.45388348</v>
      </c>
      <c r="BS211" s="9">
        <v>23.301574086999999</v>
      </c>
      <c r="BT211" s="9">
        <v>-35.55823255</v>
      </c>
      <c r="BU211" s="9">
        <v>-2.027162809</v>
      </c>
      <c r="BV211" s="9">
        <v>-18.690193539999999</v>
      </c>
      <c r="BW211" s="9">
        <v>-11.821317970000001</v>
      </c>
      <c r="BX211" s="9">
        <v>-0.55392316500000005</v>
      </c>
      <c r="BY211" s="9">
        <v>3.4291458438000002</v>
      </c>
      <c r="BZ211" s="9">
        <v>3.7223074030999999</v>
      </c>
      <c r="CA211" s="9">
        <v>-0.28939583499999999</v>
      </c>
      <c r="CB211" s="9">
        <v>-2.1973958310000001</v>
      </c>
      <c r="CC211" s="9">
        <v>-14.565854290000001</v>
      </c>
      <c r="CD211" s="9">
        <v>4.3920376415</v>
      </c>
      <c r="CE211" s="9">
        <v>-0.89796230899999996</v>
      </c>
      <c r="CF211" s="9">
        <v>-8.3191290089999992</v>
      </c>
      <c r="CG211" s="13">
        <v>350.50486188000002</v>
      </c>
      <c r="CH211" s="9">
        <v>54.763425916999999</v>
      </c>
      <c r="CI211" s="9">
        <v>-63.14502177</v>
      </c>
      <c r="CJ211" s="9">
        <v>-0.39051686899999999</v>
      </c>
      <c r="CK211" s="9">
        <v>-21.394120189999999</v>
      </c>
      <c r="CL211" s="9">
        <v>-23.709205229999998</v>
      </c>
      <c r="CM211" s="9">
        <v>-0.51556307599999995</v>
      </c>
      <c r="CN211" s="9">
        <v>5.0488541562</v>
      </c>
      <c r="CO211" s="9">
        <v>18.212261220999999</v>
      </c>
      <c r="CP211" s="9">
        <v>2.3433958437000002</v>
      </c>
      <c r="CQ211" s="9">
        <v>-2.641729169</v>
      </c>
      <c r="CR211" s="9">
        <v>-34.522081270000001</v>
      </c>
      <c r="CS211" s="9">
        <v>8.2467975612999993</v>
      </c>
      <c r="CT211" s="9">
        <v>3.8306308613</v>
      </c>
      <c r="CU211" s="9">
        <v>-44.758202439999998</v>
      </c>
      <c r="CV211" s="13">
        <v>18.246711896000001</v>
      </c>
      <c r="CW211" s="9">
        <v>-5.5253582210000003</v>
      </c>
      <c r="CX211" s="9">
        <v>10.462539817</v>
      </c>
      <c r="CY211" s="9">
        <v>0.59442752889999995</v>
      </c>
      <c r="CZ211" s="9">
        <v>6.5837653660999997</v>
      </c>
      <c r="DA211" s="9">
        <v>-1.0026472179999999</v>
      </c>
      <c r="DB211" s="9">
        <v>-0.39100071199999997</v>
      </c>
      <c r="DC211" s="9">
        <v>-0.63434572899999997</v>
      </c>
      <c r="DD211" s="9">
        <v>-3.2760527960000001</v>
      </c>
      <c r="DE211" s="9">
        <v>3.925032646</v>
      </c>
      <c r="DF211" s="9">
        <v>1.3770364794000001</v>
      </c>
      <c r="DG211" s="9">
        <v>3.1592761398999998</v>
      </c>
      <c r="DH211" s="9">
        <v>1.5166618879</v>
      </c>
      <c r="DI211" s="9">
        <v>0.18789455790000001</v>
      </c>
      <c r="DJ211" s="9">
        <v>3.0439607229000001</v>
      </c>
    </row>
    <row r="212" spans="19:114" x14ac:dyDescent="0.15">
      <c r="S212" s="11" t="s">
        <v>35</v>
      </c>
      <c r="T212" s="9" t="s">
        <v>92</v>
      </c>
      <c r="U212" s="11">
        <v>8</v>
      </c>
      <c r="V212" s="9">
        <v>30</v>
      </c>
      <c r="W212" s="9">
        <v>0.122721</v>
      </c>
      <c r="X212" s="9">
        <v>0.521397</v>
      </c>
      <c r="Y212" s="9">
        <f t="shared" si="92"/>
        <v>1.0376278339139</v>
      </c>
      <c r="Z212" s="9">
        <f t="shared" si="93"/>
        <v>50</v>
      </c>
      <c r="AA212" s="8">
        <f t="shared" si="94"/>
        <v>60</v>
      </c>
      <c r="AB212" s="8" t="b">
        <f t="shared" si="91"/>
        <v>0</v>
      </c>
      <c r="AC212" s="23" t="str">
        <f t="shared" si="82"/>
        <v>NO</v>
      </c>
      <c r="AD212" s="21" t="str">
        <f t="shared" si="95"/>
        <v>YES</v>
      </c>
      <c r="AE212" s="8" t="str">
        <f t="shared" si="96"/>
        <v>FINE</v>
      </c>
      <c r="AF212" s="8">
        <f t="shared" si="97"/>
        <v>2</v>
      </c>
      <c r="AG212" s="8">
        <f t="shared" si="98"/>
        <v>2</v>
      </c>
      <c r="AH212" s="8">
        <f t="shared" si="99"/>
        <v>2</v>
      </c>
      <c r="AI212" s="23">
        <f t="shared" si="83"/>
        <v>94</v>
      </c>
      <c r="AJ212" s="23">
        <f t="shared" si="84"/>
        <v>220</v>
      </c>
      <c r="AK212" s="23">
        <f t="shared" si="85"/>
        <v>414</v>
      </c>
      <c r="AL212" s="23">
        <f t="shared" si="86"/>
        <v>9.4</v>
      </c>
      <c r="AM212" s="21">
        <f t="shared" si="100"/>
        <v>94</v>
      </c>
      <c r="AN212" s="21">
        <f t="shared" si="101"/>
        <v>220</v>
      </c>
      <c r="AO212" s="21">
        <f t="shared" si="102"/>
        <v>414</v>
      </c>
      <c r="AP212" s="21">
        <f t="shared" si="103"/>
        <v>9.4</v>
      </c>
      <c r="AQ212" s="22">
        <f t="shared" si="87"/>
        <v>-0.14285714285714285</v>
      </c>
      <c r="AR212" s="22">
        <f t="shared" si="88"/>
        <v>-1</v>
      </c>
      <c r="AS212" s="22">
        <f t="shared" si="89"/>
        <v>0</v>
      </c>
      <c r="AT212" s="22">
        <f t="shared" si="90"/>
        <v>-0.33333333333333331</v>
      </c>
      <c r="AU212" s="9">
        <v>9</v>
      </c>
      <c r="AV212" s="9">
        <v>7</v>
      </c>
      <c r="AW212" s="9">
        <v>150</v>
      </c>
      <c r="AX212" s="9">
        <v>30</v>
      </c>
      <c r="AY212" s="9">
        <v>60</v>
      </c>
      <c r="AZ212" s="9">
        <v>30</v>
      </c>
      <c r="BA212" s="9">
        <v>45</v>
      </c>
      <c r="BB212" s="9">
        <v>45</v>
      </c>
      <c r="BC212" s="13">
        <v>71.079884258000007</v>
      </c>
      <c r="BD212" s="9">
        <v>6.4082777782999996</v>
      </c>
      <c r="BE212" s="9">
        <v>-17.777817590000002</v>
      </c>
      <c r="BF212" s="9">
        <v>-0.98415714499999996</v>
      </c>
      <c r="BG212" s="9">
        <v>-8.4957730950000006</v>
      </c>
      <c r="BH212" s="9">
        <v>-4.1465082009999996</v>
      </c>
      <c r="BI212" s="9">
        <v>0.83243316479999996</v>
      </c>
      <c r="BJ212" s="9">
        <v>1.1640416675</v>
      </c>
      <c r="BK212" s="9">
        <v>0.37712830060000002</v>
      </c>
      <c r="BL212" s="9">
        <v>-1.0905</v>
      </c>
      <c r="BM212" s="9">
        <v>-1.5370416659999999</v>
      </c>
      <c r="BN212" s="9">
        <v>-2.4764746529999999</v>
      </c>
      <c r="BO212" s="9">
        <v>3.6690338955000001</v>
      </c>
      <c r="BP212" s="9">
        <v>-0.67229943400000003</v>
      </c>
      <c r="BQ212" s="9">
        <v>-3.4717994339999998</v>
      </c>
      <c r="BR212" s="13">
        <v>179.45388348</v>
      </c>
      <c r="BS212" s="9">
        <v>23.301574086999999</v>
      </c>
      <c r="BT212" s="9">
        <v>-35.55823255</v>
      </c>
      <c r="BU212" s="9">
        <v>-2.027162809</v>
      </c>
      <c r="BV212" s="9">
        <v>-18.690193539999999</v>
      </c>
      <c r="BW212" s="9">
        <v>-11.821317970000001</v>
      </c>
      <c r="BX212" s="9">
        <v>-0.55392316500000005</v>
      </c>
      <c r="BY212" s="9">
        <v>3.4291458438000002</v>
      </c>
      <c r="BZ212" s="9">
        <v>3.7223074030999999</v>
      </c>
      <c r="CA212" s="9">
        <v>-0.28939583499999999</v>
      </c>
      <c r="CB212" s="9">
        <v>-2.1973958310000001</v>
      </c>
      <c r="CC212" s="9">
        <v>-14.565854290000001</v>
      </c>
      <c r="CD212" s="9">
        <v>4.3920376415</v>
      </c>
      <c r="CE212" s="9">
        <v>-0.89796230899999996</v>
      </c>
      <c r="CF212" s="9">
        <v>-8.3191290089999992</v>
      </c>
      <c r="CG212" s="13">
        <v>350.50486188000002</v>
      </c>
      <c r="CH212" s="9">
        <v>54.763425916999999</v>
      </c>
      <c r="CI212" s="9">
        <v>-63.14502177</v>
      </c>
      <c r="CJ212" s="9">
        <v>-0.39051686899999999</v>
      </c>
      <c r="CK212" s="9">
        <v>-21.394120189999999</v>
      </c>
      <c r="CL212" s="9">
        <v>-23.709205229999998</v>
      </c>
      <c r="CM212" s="9">
        <v>-0.51556307599999995</v>
      </c>
      <c r="CN212" s="9">
        <v>5.0488541562</v>
      </c>
      <c r="CO212" s="9">
        <v>18.212261220999999</v>
      </c>
      <c r="CP212" s="9">
        <v>2.3433958437000002</v>
      </c>
      <c r="CQ212" s="9">
        <v>-2.641729169</v>
      </c>
      <c r="CR212" s="9">
        <v>-34.522081270000001</v>
      </c>
      <c r="CS212" s="9">
        <v>8.2467975612999993</v>
      </c>
      <c r="CT212" s="9">
        <v>3.8306308613</v>
      </c>
      <c r="CU212" s="9">
        <v>-44.758202439999998</v>
      </c>
      <c r="CV212" s="13">
        <v>18.246711896000001</v>
      </c>
      <c r="CW212" s="9">
        <v>-5.5253582210000003</v>
      </c>
      <c r="CX212" s="9">
        <v>10.462539817</v>
      </c>
      <c r="CY212" s="9">
        <v>0.59442752889999995</v>
      </c>
      <c r="CZ212" s="9">
        <v>6.5837653660999997</v>
      </c>
      <c r="DA212" s="9">
        <v>-1.0026472179999999</v>
      </c>
      <c r="DB212" s="9">
        <v>-0.39100071199999997</v>
      </c>
      <c r="DC212" s="9">
        <v>-0.63434572899999997</v>
      </c>
      <c r="DD212" s="9">
        <v>-3.2760527960000001</v>
      </c>
      <c r="DE212" s="9">
        <v>3.925032646</v>
      </c>
      <c r="DF212" s="9">
        <v>1.3770364794000001</v>
      </c>
      <c r="DG212" s="9">
        <v>3.1592761398999998</v>
      </c>
      <c r="DH212" s="9">
        <v>1.5166618879</v>
      </c>
      <c r="DI212" s="9">
        <v>0.18789455790000001</v>
      </c>
      <c r="DJ212" s="9">
        <v>3.0439607229000001</v>
      </c>
    </row>
    <row r="213" spans="19:114" x14ac:dyDescent="0.15">
      <c r="S213" s="11" t="s">
        <v>35</v>
      </c>
      <c r="T213" s="9" t="s">
        <v>92</v>
      </c>
      <c r="U213" s="11">
        <v>8</v>
      </c>
      <c r="V213" s="9">
        <v>45</v>
      </c>
      <c r="W213" s="9">
        <v>0.122721</v>
      </c>
      <c r="X213" s="9">
        <v>0.521397</v>
      </c>
      <c r="Y213" s="9">
        <f t="shared" si="92"/>
        <v>1.0376278339139</v>
      </c>
      <c r="Z213" s="9">
        <f t="shared" si="93"/>
        <v>50</v>
      </c>
      <c r="AA213" s="8">
        <f t="shared" si="94"/>
        <v>60</v>
      </c>
      <c r="AB213" s="8" t="b">
        <f t="shared" si="91"/>
        <v>0</v>
      </c>
      <c r="AC213" s="23" t="str">
        <f t="shared" si="82"/>
        <v>NO</v>
      </c>
      <c r="AD213" s="21" t="str">
        <f t="shared" si="95"/>
        <v>YES</v>
      </c>
      <c r="AE213" s="8" t="str">
        <f t="shared" si="96"/>
        <v>FINE</v>
      </c>
      <c r="AF213" s="8">
        <f t="shared" si="97"/>
        <v>2</v>
      </c>
      <c r="AG213" s="8">
        <f t="shared" si="98"/>
        <v>2</v>
      </c>
      <c r="AH213" s="8">
        <f t="shared" si="99"/>
        <v>2</v>
      </c>
      <c r="AI213" s="23">
        <f t="shared" si="83"/>
        <v>91</v>
      </c>
      <c r="AJ213" s="23">
        <f t="shared" si="84"/>
        <v>215</v>
      </c>
      <c r="AK213" s="23">
        <f t="shared" si="85"/>
        <v>410</v>
      </c>
      <c r="AL213" s="23">
        <f t="shared" si="86"/>
        <v>10.1</v>
      </c>
      <c r="AM213" s="21">
        <f t="shared" si="100"/>
        <v>91</v>
      </c>
      <c r="AN213" s="21">
        <f t="shared" si="101"/>
        <v>215</v>
      </c>
      <c r="AO213" s="21">
        <f t="shared" si="102"/>
        <v>410</v>
      </c>
      <c r="AP213" s="21">
        <f t="shared" si="103"/>
        <v>10.1</v>
      </c>
      <c r="AQ213" s="22">
        <f t="shared" si="87"/>
        <v>-0.14285714285714285</v>
      </c>
      <c r="AR213" s="22">
        <f t="shared" si="88"/>
        <v>-1</v>
      </c>
      <c r="AS213" s="22">
        <f t="shared" si="89"/>
        <v>0</v>
      </c>
      <c r="AT213" s="22">
        <f t="shared" si="90"/>
        <v>0</v>
      </c>
      <c r="AU213" s="9">
        <v>9</v>
      </c>
      <c r="AV213" s="9">
        <v>7</v>
      </c>
      <c r="AW213" s="9">
        <v>150</v>
      </c>
      <c r="AX213" s="9">
        <v>30</v>
      </c>
      <c r="AY213" s="9">
        <v>60</v>
      </c>
      <c r="AZ213" s="9">
        <v>30</v>
      </c>
      <c r="BA213" s="9">
        <v>45</v>
      </c>
      <c r="BB213" s="9">
        <v>45</v>
      </c>
      <c r="BC213" s="13">
        <v>71.079884258000007</v>
      </c>
      <c r="BD213" s="9">
        <v>6.4082777782999996</v>
      </c>
      <c r="BE213" s="9">
        <v>-17.777817590000002</v>
      </c>
      <c r="BF213" s="9">
        <v>-0.98415714499999996</v>
      </c>
      <c r="BG213" s="9">
        <v>-8.4957730950000006</v>
      </c>
      <c r="BH213" s="9">
        <v>-4.1465082009999996</v>
      </c>
      <c r="BI213" s="9">
        <v>0.83243316479999996</v>
      </c>
      <c r="BJ213" s="9">
        <v>1.1640416675</v>
      </c>
      <c r="BK213" s="9">
        <v>0.37712830060000002</v>
      </c>
      <c r="BL213" s="9">
        <v>-1.0905</v>
      </c>
      <c r="BM213" s="9">
        <v>-1.5370416659999999</v>
      </c>
      <c r="BN213" s="9">
        <v>-2.4764746529999999</v>
      </c>
      <c r="BO213" s="9">
        <v>3.6690338955000001</v>
      </c>
      <c r="BP213" s="9">
        <v>-0.67229943400000003</v>
      </c>
      <c r="BQ213" s="9">
        <v>-3.4717994339999998</v>
      </c>
      <c r="BR213" s="13">
        <v>179.45388348</v>
      </c>
      <c r="BS213" s="9">
        <v>23.301574086999999</v>
      </c>
      <c r="BT213" s="9">
        <v>-35.55823255</v>
      </c>
      <c r="BU213" s="9">
        <v>-2.027162809</v>
      </c>
      <c r="BV213" s="9">
        <v>-18.690193539999999</v>
      </c>
      <c r="BW213" s="9">
        <v>-11.821317970000001</v>
      </c>
      <c r="BX213" s="9">
        <v>-0.55392316500000005</v>
      </c>
      <c r="BY213" s="9">
        <v>3.4291458438000002</v>
      </c>
      <c r="BZ213" s="9">
        <v>3.7223074030999999</v>
      </c>
      <c r="CA213" s="9">
        <v>-0.28939583499999999</v>
      </c>
      <c r="CB213" s="9">
        <v>-2.1973958310000001</v>
      </c>
      <c r="CC213" s="9">
        <v>-14.565854290000001</v>
      </c>
      <c r="CD213" s="9">
        <v>4.3920376415</v>
      </c>
      <c r="CE213" s="9">
        <v>-0.89796230899999996</v>
      </c>
      <c r="CF213" s="9">
        <v>-8.3191290089999992</v>
      </c>
      <c r="CG213" s="13">
        <v>350.50486188000002</v>
      </c>
      <c r="CH213" s="9">
        <v>54.763425916999999</v>
      </c>
      <c r="CI213" s="9">
        <v>-63.14502177</v>
      </c>
      <c r="CJ213" s="9">
        <v>-0.39051686899999999</v>
      </c>
      <c r="CK213" s="9">
        <v>-21.394120189999999</v>
      </c>
      <c r="CL213" s="9">
        <v>-23.709205229999998</v>
      </c>
      <c r="CM213" s="9">
        <v>-0.51556307599999995</v>
      </c>
      <c r="CN213" s="9">
        <v>5.0488541562</v>
      </c>
      <c r="CO213" s="9">
        <v>18.212261220999999</v>
      </c>
      <c r="CP213" s="9">
        <v>2.3433958437000002</v>
      </c>
      <c r="CQ213" s="9">
        <v>-2.641729169</v>
      </c>
      <c r="CR213" s="9">
        <v>-34.522081270000001</v>
      </c>
      <c r="CS213" s="9">
        <v>8.2467975612999993</v>
      </c>
      <c r="CT213" s="9">
        <v>3.8306308613</v>
      </c>
      <c r="CU213" s="9">
        <v>-44.758202439999998</v>
      </c>
      <c r="CV213" s="13">
        <v>18.246711896000001</v>
      </c>
      <c r="CW213" s="9">
        <v>-5.5253582210000003</v>
      </c>
      <c r="CX213" s="9">
        <v>10.462539817</v>
      </c>
      <c r="CY213" s="9">
        <v>0.59442752889999995</v>
      </c>
      <c r="CZ213" s="9">
        <v>6.5837653660999997</v>
      </c>
      <c r="DA213" s="9">
        <v>-1.0026472179999999</v>
      </c>
      <c r="DB213" s="9">
        <v>-0.39100071199999997</v>
      </c>
      <c r="DC213" s="9">
        <v>-0.63434572899999997</v>
      </c>
      <c r="DD213" s="9">
        <v>-3.2760527960000001</v>
      </c>
      <c r="DE213" s="9">
        <v>3.925032646</v>
      </c>
      <c r="DF213" s="9">
        <v>1.3770364794000001</v>
      </c>
      <c r="DG213" s="9">
        <v>3.1592761398999998</v>
      </c>
      <c r="DH213" s="9">
        <v>1.5166618879</v>
      </c>
      <c r="DI213" s="9">
        <v>0.18789455790000001</v>
      </c>
      <c r="DJ213" s="9">
        <v>3.0439607229000001</v>
      </c>
    </row>
    <row r="214" spans="19:114" x14ac:dyDescent="0.15">
      <c r="S214" s="11" t="s">
        <v>35</v>
      </c>
      <c r="T214" s="9" t="s">
        <v>92</v>
      </c>
      <c r="U214" s="11">
        <v>8</v>
      </c>
      <c r="V214" s="9">
        <v>60</v>
      </c>
      <c r="W214" s="9">
        <v>0.122721</v>
      </c>
      <c r="X214" s="9">
        <v>0.521397</v>
      </c>
      <c r="Y214" s="9">
        <f t="shared" si="92"/>
        <v>1.0376278339139</v>
      </c>
      <c r="Z214" s="9">
        <f t="shared" si="93"/>
        <v>50</v>
      </c>
      <c r="AA214" s="8">
        <f t="shared" si="94"/>
        <v>60</v>
      </c>
      <c r="AB214" s="8" t="b">
        <f t="shared" si="91"/>
        <v>0</v>
      </c>
      <c r="AC214" s="23" t="str">
        <f t="shared" si="82"/>
        <v>NO</v>
      </c>
      <c r="AD214" s="21" t="str">
        <f t="shared" si="95"/>
        <v>YES</v>
      </c>
      <c r="AE214" s="8" t="str">
        <f t="shared" si="96"/>
        <v>FINE</v>
      </c>
      <c r="AF214" s="8">
        <f t="shared" si="97"/>
        <v>2</v>
      </c>
      <c r="AG214" s="8">
        <f t="shared" si="98"/>
        <v>2</v>
      </c>
      <c r="AH214" s="8">
        <f t="shared" si="99"/>
        <v>2</v>
      </c>
      <c r="AI214" s="23">
        <f t="shared" si="83"/>
        <v>89</v>
      </c>
      <c r="AJ214" s="23">
        <f t="shared" si="84"/>
        <v>207</v>
      </c>
      <c r="AK214" s="23">
        <f t="shared" si="85"/>
        <v>397</v>
      </c>
      <c r="AL214" s="23">
        <f t="shared" si="86"/>
        <v>11.4</v>
      </c>
      <c r="AM214" s="21">
        <f t="shared" si="100"/>
        <v>89</v>
      </c>
      <c r="AN214" s="21">
        <f t="shared" si="101"/>
        <v>207</v>
      </c>
      <c r="AO214" s="21">
        <f t="shared" si="102"/>
        <v>397</v>
      </c>
      <c r="AP214" s="21">
        <f t="shared" si="103"/>
        <v>11.4</v>
      </c>
      <c r="AQ214" s="22">
        <f t="shared" si="87"/>
        <v>-0.14285714285714285</v>
      </c>
      <c r="AR214" s="22">
        <f t="shared" si="88"/>
        <v>-1</v>
      </c>
      <c r="AS214" s="22">
        <f t="shared" si="89"/>
        <v>0</v>
      </c>
      <c r="AT214" s="22">
        <f t="shared" si="90"/>
        <v>0.33333333333333331</v>
      </c>
      <c r="AU214" s="9">
        <v>9</v>
      </c>
      <c r="AV214" s="9">
        <v>7</v>
      </c>
      <c r="AW214" s="9">
        <v>150</v>
      </c>
      <c r="AX214" s="9">
        <v>30</v>
      </c>
      <c r="AY214" s="9">
        <v>60</v>
      </c>
      <c r="AZ214" s="9">
        <v>30</v>
      </c>
      <c r="BA214" s="9">
        <v>45</v>
      </c>
      <c r="BB214" s="9">
        <v>45</v>
      </c>
      <c r="BC214" s="13">
        <v>71.079884258000007</v>
      </c>
      <c r="BD214" s="9">
        <v>6.4082777782999996</v>
      </c>
      <c r="BE214" s="9">
        <v>-17.777817590000002</v>
      </c>
      <c r="BF214" s="9">
        <v>-0.98415714499999996</v>
      </c>
      <c r="BG214" s="9">
        <v>-8.4957730950000006</v>
      </c>
      <c r="BH214" s="9">
        <v>-4.1465082009999996</v>
      </c>
      <c r="BI214" s="9">
        <v>0.83243316479999996</v>
      </c>
      <c r="BJ214" s="9">
        <v>1.1640416675</v>
      </c>
      <c r="BK214" s="9">
        <v>0.37712830060000002</v>
      </c>
      <c r="BL214" s="9">
        <v>-1.0905</v>
      </c>
      <c r="BM214" s="9">
        <v>-1.5370416659999999</v>
      </c>
      <c r="BN214" s="9">
        <v>-2.4764746529999999</v>
      </c>
      <c r="BO214" s="9">
        <v>3.6690338955000001</v>
      </c>
      <c r="BP214" s="9">
        <v>-0.67229943400000003</v>
      </c>
      <c r="BQ214" s="9">
        <v>-3.4717994339999998</v>
      </c>
      <c r="BR214" s="13">
        <v>179.45388348</v>
      </c>
      <c r="BS214" s="9">
        <v>23.301574086999999</v>
      </c>
      <c r="BT214" s="9">
        <v>-35.55823255</v>
      </c>
      <c r="BU214" s="9">
        <v>-2.027162809</v>
      </c>
      <c r="BV214" s="9">
        <v>-18.690193539999999</v>
      </c>
      <c r="BW214" s="9">
        <v>-11.821317970000001</v>
      </c>
      <c r="BX214" s="9">
        <v>-0.55392316500000005</v>
      </c>
      <c r="BY214" s="9">
        <v>3.4291458438000002</v>
      </c>
      <c r="BZ214" s="9">
        <v>3.7223074030999999</v>
      </c>
      <c r="CA214" s="9">
        <v>-0.28939583499999999</v>
      </c>
      <c r="CB214" s="9">
        <v>-2.1973958310000001</v>
      </c>
      <c r="CC214" s="9">
        <v>-14.565854290000001</v>
      </c>
      <c r="CD214" s="9">
        <v>4.3920376415</v>
      </c>
      <c r="CE214" s="9">
        <v>-0.89796230899999996</v>
      </c>
      <c r="CF214" s="9">
        <v>-8.3191290089999992</v>
      </c>
      <c r="CG214" s="13">
        <v>350.50486188000002</v>
      </c>
      <c r="CH214" s="9">
        <v>54.763425916999999</v>
      </c>
      <c r="CI214" s="9">
        <v>-63.14502177</v>
      </c>
      <c r="CJ214" s="9">
        <v>-0.39051686899999999</v>
      </c>
      <c r="CK214" s="9">
        <v>-21.394120189999999</v>
      </c>
      <c r="CL214" s="9">
        <v>-23.709205229999998</v>
      </c>
      <c r="CM214" s="9">
        <v>-0.51556307599999995</v>
      </c>
      <c r="CN214" s="9">
        <v>5.0488541562</v>
      </c>
      <c r="CO214" s="9">
        <v>18.212261220999999</v>
      </c>
      <c r="CP214" s="9">
        <v>2.3433958437000002</v>
      </c>
      <c r="CQ214" s="9">
        <v>-2.641729169</v>
      </c>
      <c r="CR214" s="9">
        <v>-34.522081270000001</v>
      </c>
      <c r="CS214" s="9">
        <v>8.2467975612999993</v>
      </c>
      <c r="CT214" s="9">
        <v>3.8306308613</v>
      </c>
      <c r="CU214" s="9">
        <v>-44.758202439999998</v>
      </c>
      <c r="CV214" s="13">
        <v>18.246711896000001</v>
      </c>
      <c r="CW214" s="9">
        <v>-5.5253582210000003</v>
      </c>
      <c r="CX214" s="9">
        <v>10.462539817</v>
      </c>
      <c r="CY214" s="9">
        <v>0.59442752889999995</v>
      </c>
      <c r="CZ214" s="9">
        <v>6.5837653660999997</v>
      </c>
      <c r="DA214" s="9">
        <v>-1.0026472179999999</v>
      </c>
      <c r="DB214" s="9">
        <v>-0.39100071199999997</v>
      </c>
      <c r="DC214" s="9">
        <v>-0.63434572899999997</v>
      </c>
      <c r="DD214" s="9">
        <v>-3.2760527960000001</v>
      </c>
      <c r="DE214" s="9">
        <v>3.925032646</v>
      </c>
      <c r="DF214" s="9">
        <v>1.3770364794000001</v>
      </c>
      <c r="DG214" s="9">
        <v>3.1592761398999998</v>
      </c>
      <c r="DH214" s="9">
        <v>1.5166618879</v>
      </c>
      <c r="DI214" s="9">
        <v>0.18789455790000001</v>
      </c>
      <c r="DJ214" s="9">
        <v>3.0439607229000001</v>
      </c>
    </row>
    <row r="215" spans="19:114" x14ac:dyDescent="0.15">
      <c r="S215" s="11" t="s">
        <v>35</v>
      </c>
      <c r="T215" s="9" t="s">
        <v>92</v>
      </c>
      <c r="U215" s="11">
        <v>8</v>
      </c>
      <c r="V215" s="9">
        <v>75</v>
      </c>
      <c r="W215" s="9">
        <v>0.122721</v>
      </c>
      <c r="X215" s="9">
        <v>0.521397</v>
      </c>
      <c r="Y215" s="9">
        <f t="shared" si="92"/>
        <v>1.0376278339139</v>
      </c>
      <c r="Z215" s="9">
        <f t="shared" si="93"/>
        <v>50</v>
      </c>
      <c r="AA215" s="8">
        <f t="shared" si="94"/>
        <v>60</v>
      </c>
      <c r="AB215" s="8" t="b">
        <f t="shared" si="91"/>
        <v>0</v>
      </c>
      <c r="AC215" s="23" t="str">
        <f t="shared" si="82"/>
        <v>NO</v>
      </c>
      <c r="AD215" s="21" t="str">
        <f t="shared" si="95"/>
        <v>YES</v>
      </c>
      <c r="AE215" s="8" t="str">
        <f t="shared" si="96"/>
        <v>FINE</v>
      </c>
      <c r="AF215" s="8">
        <f t="shared" si="97"/>
        <v>2</v>
      </c>
      <c r="AG215" s="8">
        <f t="shared" si="98"/>
        <v>2</v>
      </c>
      <c r="AH215" s="8">
        <f t="shared" si="99"/>
        <v>2</v>
      </c>
      <c r="AI215" s="23">
        <f t="shared" si="83"/>
        <v>85</v>
      </c>
      <c r="AJ215" s="23">
        <f t="shared" si="84"/>
        <v>198</v>
      </c>
      <c r="AK215" s="23">
        <f t="shared" si="85"/>
        <v>373</v>
      </c>
      <c r="AL215" s="23">
        <f t="shared" si="86"/>
        <v>13.5</v>
      </c>
      <c r="AM215" s="21">
        <f t="shared" si="100"/>
        <v>85</v>
      </c>
      <c r="AN215" s="21">
        <f t="shared" si="101"/>
        <v>198</v>
      </c>
      <c r="AO215" s="21">
        <f t="shared" si="102"/>
        <v>373</v>
      </c>
      <c r="AP215" s="21">
        <f t="shared" si="103"/>
        <v>13.5</v>
      </c>
      <c r="AQ215" s="22">
        <f t="shared" si="87"/>
        <v>-0.14285714285714285</v>
      </c>
      <c r="AR215" s="22">
        <f t="shared" si="88"/>
        <v>-1</v>
      </c>
      <c r="AS215" s="22">
        <f t="shared" si="89"/>
        <v>0</v>
      </c>
      <c r="AT215" s="22">
        <f t="shared" si="90"/>
        <v>0.66666666666666663</v>
      </c>
      <c r="AU215" s="9">
        <v>9</v>
      </c>
      <c r="AV215" s="9">
        <v>7</v>
      </c>
      <c r="AW215" s="9">
        <v>150</v>
      </c>
      <c r="AX215" s="9">
        <v>30</v>
      </c>
      <c r="AY215" s="9">
        <v>60</v>
      </c>
      <c r="AZ215" s="9">
        <v>30</v>
      </c>
      <c r="BA215" s="9">
        <v>45</v>
      </c>
      <c r="BB215" s="9">
        <v>45</v>
      </c>
      <c r="BC215" s="13">
        <v>71.079884258000007</v>
      </c>
      <c r="BD215" s="9">
        <v>6.4082777782999996</v>
      </c>
      <c r="BE215" s="9">
        <v>-17.777817590000002</v>
      </c>
      <c r="BF215" s="9">
        <v>-0.98415714499999996</v>
      </c>
      <c r="BG215" s="9">
        <v>-8.4957730950000006</v>
      </c>
      <c r="BH215" s="9">
        <v>-4.1465082009999996</v>
      </c>
      <c r="BI215" s="9">
        <v>0.83243316479999996</v>
      </c>
      <c r="BJ215" s="9">
        <v>1.1640416675</v>
      </c>
      <c r="BK215" s="9">
        <v>0.37712830060000002</v>
      </c>
      <c r="BL215" s="9">
        <v>-1.0905</v>
      </c>
      <c r="BM215" s="9">
        <v>-1.5370416659999999</v>
      </c>
      <c r="BN215" s="9">
        <v>-2.4764746529999999</v>
      </c>
      <c r="BO215" s="9">
        <v>3.6690338955000001</v>
      </c>
      <c r="BP215" s="9">
        <v>-0.67229943400000003</v>
      </c>
      <c r="BQ215" s="9">
        <v>-3.4717994339999998</v>
      </c>
      <c r="BR215" s="13">
        <v>179.45388348</v>
      </c>
      <c r="BS215" s="9">
        <v>23.301574086999999</v>
      </c>
      <c r="BT215" s="9">
        <v>-35.55823255</v>
      </c>
      <c r="BU215" s="9">
        <v>-2.027162809</v>
      </c>
      <c r="BV215" s="9">
        <v>-18.690193539999999</v>
      </c>
      <c r="BW215" s="9">
        <v>-11.821317970000001</v>
      </c>
      <c r="BX215" s="9">
        <v>-0.55392316500000005</v>
      </c>
      <c r="BY215" s="9">
        <v>3.4291458438000002</v>
      </c>
      <c r="BZ215" s="9">
        <v>3.7223074030999999</v>
      </c>
      <c r="CA215" s="9">
        <v>-0.28939583499999999</v>
      </c>
      <c r="CB215" s="9">
        <v>-2.1973958310000001</v>
      </c>
      <c r="CC215" s="9">
        <v>-14.565854290000001</v>
      </c>
      <c r="CD215" s="9">
        <v>4.3920376415</v>
      </c>
      <c r="CE215" s="9">
        <v>-0.89796230899999996</v>
      </c>
      <c r="CF215" s="9">
        <v>-8.3191290089999992</v>
      </c>
      <c r="CG215" s="13">
        <v>350.50486188000002</v>
      </c>
      <c r="CH215" s="9">
        <v>54.763425916999999</v>
      </c>
      <c r="CI215" s="9">
        <v>-63.14502177</v>
      </c>
      <c r="CJ215" s="9">
        <v>-0.39051686899999999</v>
      </c>
      <c r="CK215" s="9">
        <v>-21.394120189999999</v>
      </c>
      <c r="CL215" s="9">
        <v>-23.709205229999998</v>
      </c>
      <c r="CM215" s="9">
        <v>-0.51556307599999995</v>
      </c>
      <c r="CN215" s="9">
        <v>5.0488541562</v>
      </c>
      <c r="CO215" s="9">
        <v>18.212261220999999</v>
      </c>
      <c r="CP215" s="9">
        <v>2.3433958437000002</v>
      </c>
      <c r="CQ215" s="9">
        <v>-2.641729169</v>
      </c>
      <c r="CR215" s="9">
        <v>-34.522081270000001</v>
      </c>
      <c r="CS215" s="9">
        <v>8.2467975612999993</v>
      </c>
      <c r="CT215" s="9">
        <v>3.8306308613</v>
      </c>
      <c r="CU215" s="9">
        <v>-44.758202439999998</v>
      </c>
      <c r="CV215" s="13">
        <v>18.246711896000001</v>
      </c>
      <c r="CW215" s="9">
        <v>-5.5253582210000003</v>
      </c>
      <c r="CX215" s="9">
        <v>10.462539817</v>
      </c>
      <c r="CY215" s="9">
        <v>0.59442752889999995</v>
      </c>
      <c r="CZ215" s="9">
        <v>6.5837653660999997</v>
      </c>
      <c r="DA215" s="9">
        <v>-1.0026472179999999</v>
      </c>
      <c r="DB215" s="9">
        <v>-0.39100071199999997</v>
      </c>
      <c r="DC215" s="9">
        <v>-0.63434572899999997</v>
      </c>
      <c r="DD215" s="9">
        <v>-3.2760527960000001</v>
      </c>
      <c r="DE215" s="9">
        <v>3.925032646</v>
      </c>
      <c r="DF215" s="9">
        <v>1.3770364794000001</v>
      </c>
      <c r="DG215" s="9">
        <v>3.1592761398999998</v>
      </c>
      <c r="DH215" s="9">
        <v>1.5166618879</v>
      </c>
      <c r="DI215" s="9">
        <v>0.18789455790000001</v>
      </c>
      <c r="DJ215" s="9">
        <v>3.0439607229000001</v>
      </c>
    </row>
    <row r="216" spans="19:114" x14ac:dyDescent="0.15">
      <c r="S216" s="11" t="s">
        <v>35</v>
      </c>
      <c r="T216" s="9" t="s">
        <v>92</v>
      </c>
      <c r="U216" s="11">
        <v>8</v>
      </c>
      <c r="V216" s="9">
        <v>90</v>
      </c>
      <c r="W216" s="9">
        <v>0.122721</v>
      </c>
      <c r="X216" s="9">
        <v>0.521397</v>
      </c>
      <c r="Y216" s="9">
        <f t="shared" si="92"/>
        <v>1.0376278339139</v>
      </c>
      <c r="Z216" s="9">
        <f t="shared" si="93"/>
        <v>50</v>
      </c>
      <c r="AA216" s="8">
        <f t="shared" si="94"/>
        <v>60</v>
      </c>
      <c r="AB216" s="8" t="b">
        <f t="shared" si="91"/>
        <v>0</v>
      </c>
      <c r="AC216" s="23" t="str">
        <f t="shared" si="82"/>
        <v>NO</v>
      </c>
      <c r="AD216" s="21" t="str">
        <f t="shared" si="95"/>
        <v>YES</v>
      </c>
      <c r="AE216" s="8" t="str">
        <f t="shared" si="96"/>
        <v>FINE</v>
      </c>
      <c r="AF216" s="8">
        <f t="shared" si="97"/>
        <v>2</v>
      </c>
      <c r="AG216" s="8">
        <f t="shared" si="98"/>
        <v>2</v>
      </c>
      <c r="AH216" s="8">
        <f t="shared" si="99"/>
        <v>2</v>
      </c>
      <c r="AI216" s="23">
        <f t="shared" si="83"/>
        <v>81</v>
      </c>
      <c r="AJ216" s="23">
        <f t="shared" si="84"/>
        <v>187</v>
      </c>
      <c r="AK216" s="23">
        <f t="shared" si="85"/>
        <v>339</v>
      </c>
      <c r="AL216" s="23">
        <f t="shared" si="86"/>
        <v>16.200000000000003</v>
      </c>
      <c r="AM216" s="21">
        <f t="shared" si="100"/>
        <v>81</v>
      </c>
      <c r="AN216" s="21">
        <f t="shared" si="101"/>
        <v>187</v>
      </c>
      <c r="AO216" s="21">
        <f t="shared" si="102"/>
        <v>339</v>
      </c>
      <c r="AP216" s="21">
        <f t="shared" si="103"/>
        <v>16.200000000000003</v>
      </c>
      <c r="AQ216" s="22">
        <f t="shared" si="87"/>
        <v>-0.14285714285714285</v>
      </c>
      <c r="AR216" s="22">
        <f t="shared" si="88"/>
        <v>-1</v>
      </c>
      <c r="AS216" s="22">
        <f t="shared" si="89"/>
        <v>0</v>
      </c>
      <c r="AT216" s="22">
        <f t="shared" si="90"/>
        <v>1</v>
      </c>
      <c r="AU216" s="9">
        <v>9</v>
      </c>
      <c r="AV216" s="9">
        <v>7</v>
      </c>
      <c r="AW216" s="9">
        <v>150</v>
      </c>
      <c r="AX216" s="9">
        <v>30</v>
      </c>
      <c r="AY216" s="9">
        <v>60</v>
      </c>
      <c r="AZ216" s="9">
        <v>30</v>
      </c>
      <c r="BA216" s="9">
        <v>45</v>
      </c>
      <c r="BB216" s="9">
        <v>45</v>
      </c>
      <c r="BC216" s="13">
        <v>71.079884258000007</v>
      </c>
      <c r="BD216" s="9">
        <v>6.4082777782999996</v>
      </c>
      <c r="BE216" s="9">
        <v>-17.777817590000002</v>
      </c>
      <c r="BF216" s="9">
        <v>-0.98415714499999996</v>
      </c>
      <c r="BG216" s="9">
        <v>-8.4957730950000006</v>
      </c>
      <c r="BH216" s="9">
        <v>-4.1465082009999996</v>
      </c>
      <c r="BI216" s="9">
        <v>0.83243316479999996</v>
      </c>
      <c r="BJ216" s="9">
        <v>1.1640416675</v>
      </c>
      <c r="BK216" s="9">
        <v>0.37712830060000002</v>
      </c>
      <c r="BL216" s="9">
        <v>-1.0905</v>
      </c>
      <c r="BM216" s="9">
        <v>-1.5370416659999999</v>
      </c>
      <c r="BN216" s="9">
        <v>-2.4764746529999999</v>
      </c>
      <c r="BO216" s="9">
        <v>3.6690338955000001</v>
      </c>
      <c r="BP216" s="9">
        <v>-0.67229943400000003</v>
      </c>
      <c r="BQ216" s="9">
        <v>-3.4717994339999998</v>
      </c>
      <c r="BR216" s="13">
        <v>179.45388348</v>
      </c>
      <c r="BS216" s="9">
        <v>23.301574086999999</v>
      </c>
      <c r="BT216" s="9">
        <v>-35.55823255</v>
      </c>
      <c r="BU216" s="9">
        <v>-2.027162809</v>
      </c>
      <c r="BV216" s="9">
        <v>-18.690193539999999</v>
      </c>
      <c r="BW216" s="9">
        <v>-11.821317970000001</v>
      </c>
      <c r="BX216" s="9">
        <v>-0.55392316500000005</v>
      </c>
      <c r="BY216" s="9">
        <v>3.4291458438000002</v>
      </c>
      <c r="BZ216" s="9">
        <v>3.7223074030999999</v>
      </c>
      <c r="CA216" s="9">
        <v>-0.28939583499999999</v>
      </c>
      <c r="CB216" s="9">
        <v>-2.1973958310000001</v>
      </c>
      <c r="CC216" s="9">
        <v>-14.565854290000001</v>
      </c>
      <c r="CD216" s="9">
        <v>4.3920376415</v>
      </c>
      <c r="CE216" s="9">
        <v>-0.89796230899999996</v>
      </c>
      <c r="CF216" s="9">
        <v>-8.3191290089999992</v>
      </c>
      <c r="CG216" s="13">
        <v>350.50486188000002</v>
      </c>
      <c r="CH216" s="9">
        <v>54.763425916999999</v>
      </c>
      <c r="CI216" s="9">
        <v>-63.14502177</v>
      </c>
      <c r="CJ216" s="9">
        <v>-0.39051686899999999</v>
      </c>
      <c r="CK216" s="9">
        <v>-21.394120189999999</v>
      </c>
      <c r="CL216" s="9">
        <v>-23.709205229999998</v>
      </c>
      <c r="CM216" s="9">
        <v>-0.51556307599999995</v>
      </c>
      <c r="CN216" s="9">
        <v>5.0488541562</v>
      </c>
      <c r="CO216" s="9">
        <v>18.212261220999999</v>
      </c>
      <c r="CP216" s="9">
        <v>2.3433958437000002</v>
      </c>
      <c r="CQ216" s="9">
        <v>-2.641729169</v>
      </c>
      <c r="CR216" s="9">
        <v>-34.522081270000001</v>
      </c>
      <c r="CS216" s="9">
        <v>8.2467975612999993</v>
      </c>
      <c r="CT216" s="9">
        <v>3.8306308613</v>
      </c>
      <c r="CU216" s="9">
        <v>-44.758202439999998</v>
      </c>
      <c r="CV216" s="13">
        <v>18.246711896000001</v>
      </c>
      <c r="CW216" s="9">
        <v>-5.5253582210000003</v>
      </c>
      <c r="CX216" s="9">
        <v>10.462539817</v>
      </c>
      <c r="CY216" s="9">
        <v>0.59442752889999995</v>
      </c>
      <c r="CZ216" s="9">
        <v>6.5837653660999997</v>
      </c>
      <c r="DA216" s="9">
        <v>-1.0026472179999999</v>
      </c>
      <c r="DB216" s="9">
        <v>-0.39100071199999997</v>
      </c>
      <c r="DC216" s="9">
        <v>-0.63434572899999997</v>
      </c>
      <c r="DD216" s="9">
        <v>-3.2760527960000001</v>
      </c>
      <c r="DE216" s="9">
        <v>3.925032646</v>
      </c>
      <c r="DF216" s="9">
        <v>1.3770364794000001</v>
      </c>
      <c r="DG216" s="9">
        <v>3.1592761398999998</v>
      </c>
      <c r="DH216" s="9">
        <v>1.5166618879</v>
      </c>
      <c r="DI216" s="9">
        <v>0.18789455790000001</v>
      </c>
      <c r="DJ216" s="9">
        <v>3.0439607229000001</v>
      </c>
    </row>
    <row r="217" spans="19:114" x14ac:dyDescent="0.15">
      <c r="S217" s="11" t="s">
        <v>35</v>
      </c>
      <c r="T217" s="9" t="s">
        <v>92</v>
      </c>
      <c r="U217" s="11">
        <v>10</v>
      </c>
      <c r="V217" s="9">
        <v>0</v>
      </c>
      <c r="W217" s="9">
        <v>0.15915699999999999</v>
      </c>
      <c r="X217" s="9">
        <v>0.52275000000000005</v>
      </c>
      <c r="Y217" s="9">
        <f t="shared" si="92"/>
        <v>1.3531760748494448</v>
      </c>
      <c r="Z217" s="9">
        <f t="shared" si="93"/>
        <v>38</v>
      </c>
      <c r="AA217" s="8">
        <f t="shared" si="94"/>
        <v>60</v>
      </c>
      <c r="AB217" s="8" t="b">
        <f t="shared" si="91"/>
        <v>0</v>
      </c>
      <c r="AC217" s="23" t="str">
        <f t="shared" si="82"/>
        <v>NO</v>
      </c>
      <c r="AD217" s="21" t="str">
        <f t="shared" si="95"/>
        <v>YES</v>
      </c>
      <c r="AE217" s="8" t="str">
        <f t="shared" si="96"/>
        <v>FINE</v>
      </c>
      <c r="AF217" s="8">
        <f t="shared" si="97"/>
        <v>2</v>
      </c>
      <c r="AG217" s="8">
        <f t="shared" si="98"/>
        <v>2</v>
      </c>
      <c r="AH217" s="8">
        <f t="shared" si="99"/>
        <v>2</v>
      </c>
      <c r="AI217" s="23">
        <f t="shared" si="83"/>
        <v>98</v>
      </c>
      <c r="AJ217" s="23">
        <f t="shared" si="84"/>
        <v>234</v>
      </c>
      <c r="AK217" s="23">
        <f t="shared" si="85"/>
        <v>409</v>
      </c>
      <c r="AL217" s="23">
        <f t="shared" si="86"/>
        <v>9.6</v>
      </c>
      <c r="AM217" s="21">
        <f t="shared" si="100"/>
        <v>98</v>
      </c>
      <c r="AN217" s="21">
        <f t="shared" si="101"/>
        <v>234</v>
      </c>
      <c r="AO217" s="21">
        <f t="shared" si="102"/>
        <v>409</v>
      </c>
      <c r="AP217" s="21">
        <f t="shared" si="103"/>
        <v>9.6</v>
      </c>
      <c r="AQ217" s="22">
        <f t="shared" si="87"/>
        <v>0.14285714285714285</v>
      </c>
      <c r="AR217" s="22">
        <f t="shared" si="88"/>
        <v>-1</v>
      </c>
      <c r="AS217" s="22">
        <f t="shared" si="89"/>
        <v>0</v>
      </c>
      <c r="AT217" s="22">
        <f t="shared" si="90"/>
        <v>-1</v>
      </c>
      <c r="AU217" s="9">
        <v>9</v>
      </c>
      <c r="AV217" s="9">
        <v>7</v>
      </c>
      <c r="AW217" s="9">
        <v>150</v>
      </c>
      <c r="AX217" s="9">
        <v>30</v>
      </c>
      <c r="AY217" s="9">
        <v>60</v>
      </c>
      <c r="AZ217" s="9">
        <v>30</v>
      </c>
      <c r="BA217" s="9">
        <v>45</v>
      </c>
      <c r="BB217" s="9">
        <v>45</v>
      </c>
      <c r="BC217" s="13">
        <v>71.079884258000007</v>
      </c>
      <c r="BD217" s="9">
        <v>6.4082777782999996</v>
      </c>
      <c r="BE217" s="9">
        <v>-17.777817590000002</v>
      </c>
      <c r="BF217" s="9">
        <v>-0.98415714499999996</v>
      </c>
      <c r="BG217" s="9">
        <v>-8.4957730950000006</v>
      </c>
      <c r="BH217" s="9">
        <v>-4.1465082009999996</v>
      </c>
      <c r="BI217" s="9">
        <v>0.83243316479999996</v>
      </c>
      <c r="BJ217" s="9">
        <v>1.1640416675</v>
      </c>
      <c r="BK217" s="9">
        <v>0.37712830060000002</v>
      </c>
      <c r="BL217" s="9">
        <v>-1.0905</v>
      </c>
      <c r="BM217" s="9">
        <v>-1.5370416659999999</v>
      </c>
      <c r="BN217" s="9">
        <v>-2.4764746529999999</v>
      </c>
      <c r="BO217" s="9">
        <v>3.6690338955000001</v>
      </c>
      <c r="BP217" s="9">
        <v>-0.67229943400000003</v>
      </c>
      <c r="BQ217" s="9">
        <v>-3.4717994339999998</v>
      </c>
      <c r="BR217" s="13">
        <v>179.45388348</v>
      </c>
      <c r="BS217" s="9">
        <v>23.301574086999999</v>
      </c>
      <c r="BT217" s="9">
        <v>-35.55823255</v>
      </c>
      <c r="BU217" s="9">
        <v>-2.027162809</v>
      </c>
      <c r="BV217" s="9">
        <v>-18.690193539999999</v>
      </c>
      <c r="BW217" s="9">
        <v>-11.821317970000001</v>
      </c>
      <c r="BX217" s="9">
        <v>-0.55392316500000005</v>
      </c>
      <c r="BY217" s="9">
        <v>3.4291458438000002</v>
      </c>
      <c r="BZ217" s="9">
        <v>3.7223074030999999</v>
      </c>
      <c r="CA217" s="9">
        <v>-0.28939583499999999</v>
      </c>
      <c r="CB217" s="9">
        <v>-2.1973958310000001</v>
      </c>
      <c r="CC217" s="9">
        <v>-14.565854290000001</v>
      </c>
      <c r="CD217" s="9">
        <v>4.3920376415</v>
      </c>
      <c r="CE217" s="9">
        <v>-0.89796230899999996</v>
      </c>
      <c r="CF217" s="9">
        <v>-8.3191290089999992</v>
      </c>
      <c r="CG217" s="13">
        <v>350.50486188000002</v>
      </c>
      <c r="CH217" s="9">
        <v>54.763425916999999</v>
      </c>
      <c r="CI217" s="9">
        <v>-63.14502177</v>
      </c>
      <c r="CJ217" s="9">
        <v>-0.39051686899999999</v>
      </c>
      <c r="CK217" s="9">
        <v>-21.394120189999999</v>
      </c>
      <c r="CL217" s="9">
        <v>-23.709205229999998</v>
      </c>
      <c r="CM217" s="9">
        <v>-0.51556307599999995</v>
      </c>
      <c r="CN217" s="9">
        <v>5.0488541562</v>
      </c>
      <c r="CO217" s="9">
        <v>18.212261220999999</v>
      </c>
      <c r="CP217" s="9">
        <v>2.3433958437000002</v>
      </c>
      <c r="CQ217" s="9">
        <v>-2.641729169</v>
      </c>
      <c r="CR217" s="9">
        <v>-34.522081270000001</v>
      </c>
      <c r="CS217" s="9">
        <v>8.2467975612999993</v>
      </c>
      <c r="CT217" s="9">
        <v>3.8306308613</v>
      </c>
      <c r="CU217" s="9">
        <v>-44.758202439999998</v>
      </c>
      <c r="CV217" s="13">
        <v>18.246711896000001</v>
      </c>
      <c r="CW217" s="9">
        <v>-5.5253582210000003</v>
      </c>
      <c r="CX217" s="9">
        <v>10.462539817</v>
      </c>
      <c r="CY217" s="9">
        <v>0.59442752889999995</v>
      </c>
      <c r="CZ217" s="9">
        <v>6.5837653660999997</v>
      </c>
      <c r="DA217" s="9">
        <v>-1.0026472179999999</v>
      </c>
      <c r="DB217" s="9">
        <v>-0.39100071199999997</v>
      </c>
      <c r="DC217" s="9">
        <v>-0.63434572899999997</v>
      </c>
      <c r="DD217" s="9">
        <v>-3.2760527960000001</v>
      </c>
      <c r="DE217" s="9">
        <v>3.925032646</v>
      </c>
      <c r="DF217" s="9">
        <v>1.3770364794000001</v>
      </c>
      <c r="DG217" s="9">
        <v>3.1592761398999998</v>
      </c>
      <c r="DH217" s="9">
        <v>1.5166618879</v>
      </c>
      <c r="DI217" s="9">
        <v>0.18789455790000001</v>
      </c>
      <c r="DJ217" s="9">
        <v>3.0439607229000001</v>
      </c>
    </row>
    <row r="218" spans="19:114" x14ac:dyDescent="0.15">
      <c r="S218" s="11" t="s">
        <v>35</v>
      </c>
      <c r="T218" s="9" t="s">
        <v>92</v>
      </c>
      <c r="U218" s="11">
        <v>10</v>
      </c>
      <c r="V218" s="9">
        <v>15</v>
      </c>
      <c r="W218" s="9">
        <v>0.15915699999999999</v>
      </c>
      <c r="X218" s="9">
        <v>0.52275000000000005</v>
      </c>
      <c r="Y218" s="9">
        <f t="shared" si="92"/>
        <v>1.3531760748494448</v>
      </c>
      <c r="Z218" s="9">
        <f t="shared" si="93"/>
        <v>38</v>
      </c>
      <c r="AA218" s="8">
        <f t="shared" si="94"/>
        <v>60</v>
      </c>
      <c r="AB218" s="8" t="b">
        <f t="shared" si="91"/>
        <v>0</v>
      </c>
      <c r="AC218" s="23" t="str">
        <f t="shared" si="82"/>
        <v>NO</v>
      </c>
      <c r="AD218" s="21" t="str">
        <f t="shared" si="95"/>
        <v>YES</v>
      </c>
      <c r="AE218" s="8" t="str">
        <f t="shared" si="96"/>
        <v>FINE</v>
      </c>
      <c r="AF218" s="8">
        <f t="shared" si="97"/>
        <v>2</v>
      </c>
      <c r="AG218" s="8">
        <f t="shared" si="98"/>
        <v>2</v>
      </c>
      <c r="AH218" s="8">
        <f t="shared" si="99"/>
        <v>2</v>
      </c>
      <c r="AI218" s="23">
        <f t="shared" si="83"/>
        <v>98</v>
      </c>
      <c r="AJ218" s="23">
        <f t="shared" si="84"/>
        <v>233</v>
      </c>
      <c r="AK218" s="23">
        <f t="shared" si="85"/>
        <v>427</v>
      </c>
      <c r="AL218" s="23">
        <f t="shared" si="86"/>
        <v>8.6999999999999993</v>
      </c>
      <c r="AM218" s="21">
        <f t="shared" si="100"/>
        <v>98</v>
      </c>
      <c r="AN218" s="21">
        <f t="shared" si="101"/>
        <v>233</v>
      </c>
      <c r="AO218" s="21">
        <f t="shared" si="102"/>
        <v>427</v>
      </c>
      <c r="AP218" s="21">
        <f t="shared" si="103"/>
        <v>8.6999999999999993</v>
      </c>
      <c r="AQ218" s="22">
        <f t="shared" si="87"/>
        <v>0.14285714285714285</v>
      </c>
      <c r="AR218" s="22">
        <f t="shared" si="88"/>
        <v>-1</v>
      </c>
      <c r="AS218" s="22">
        <f t="shared" si="89"/>
        <v>0</v>
      </c>
      <c r="AT218" s="22">
        <f t="shared" si="90"/>
        <v>-0.66666666666666663</v>
      </c>
      <c r="AU218" s="9">
        <v>9</v>
      </c>
      <c r="AV218" s="9">
        <v>7</v>
      </c>
      <c r="AW218" s="9">
        <v>150</v>
      </c>
      <c r="AX218" s="9">
        <v>30</v>
      </c>
      <c r="AY218" s="9">
        <v>60</v>
      </c>
      <c r="AZ218" s="9">
        <v>30</v>
      </c>
      <c r="BA218" s="9">
        <v>45</v>
      </c>
      <c r="BB218" s="9">
        <v>45</v>
      </c>
      <c r="BC218" s="13">
        <v>71.079884258000007</v>
      </c>
      <c r="BD218" s="9">
        <v>6.4082777782999996</v>
      </c>
      <c r="BE218" s="9">
        <v>-17.777817590000002</v>
      </c>
      <c r="BF218" s="9">
        <v>-0.98415714499999996</v>
      </c>
      <c r="BG218" s="9">
        <v>-8.4957730950000006</v>
      </c>
      <c r="BH218" s="9">
        <v>-4.1465082009999996</v>
      </c>
      <c r="BI218" s="9">
        <v>0.83243316479999996</v>
      </c>
      <c r="BJ218" s="9">
        <v>1.1640416675</v>
      </c>
      <c r="BK218" s="9">
        <v>0.37712830060000002</v>
      </c>
      <c r="BL218" s="9">
        <v>-1.0905</v>
      </c>
      <c r="BM218" s="9">
        <v>-1.5370416659999999</v>
      </c>
      <c r="BN218" s="9">
        <v>-2.4764746529999999</v>
      </c>
      <c r="BO218" s="9">
        <v>3.6690338955000001</v>
      </c>
      <c r="BP218" s="9">
        <v>-0.67229943400000003</v>
      </c>
      <c r="BQ218" s="9">
        <v>-3.4717994339999998</v>
      </c>
      <c r="BR218" s="13">
        <v>179.45388348</v>
      </c>
      <c r="BS218" s="9">
        <v>23.301574086999999</v>
      </c>
      <c r="BT218" s="9">
        <v>-35.55823255</v>
      </c>
      <c r="BU218" s="9">
        <v>-2.027162809</v>
      </c>
      <c r="BV218" s="9">
        <v>-18.690193539999999</v>
      </c>
      <c r="BW218" s="9">
        <v>-11.821317970000001</v>
      </c>
      <c r="BX218" s="9">
        <v>-0.55392316500000005</v>
      </c>
      <c r="BY218" s="9">
        <v>3.4291458438000002</v>
      </c>
      <c r="BZ218" s="9">
        <v>3.7223074030999999</v>
      </c>
      <c r="CA218" s="9">
        <v>-0.28939583499999999</v>
      </c>
      <c r="CB218" s="9">
        <v>-2.1973958310000001</v>
      </c>
      <c r="CC218" s="9">
        <v>-14.565854290000001</v>
      </c>
      <c r="CD218" s="9">
        <v>4.3920376415</v>
      </c>
      <c r="CE218" s="9">
        <v>-0.89796230899999996</v>
      </c>
      <c r="CF218" s="9">
        <v>-8.3191290089999992</v>
      </c>
      <c r="CG218" s="13">
        <v>350.50486188000002</v>
      </c>
      <c r="CH218" s="9">
        <v>54.763425916999999</v>
      </c>
      <c r="CI218" s="9">
        <v>-63.14502177</v>
      </c>
      <c r="CJ218" s="9">
        <v>-0.39051686899999999</v>
      </c>
      <c r="CK218" s="9">
        <v>-21.394120189999999</v>
      </c>
      <c r="CL218" s="9">
        <v>-23.709205229999998</v>
      </c>
      <c r="CM218" s="9">
        <v>-0.51556307599999995</v>
      </c>
      <c r="CN218" s="9">
        <v>5.0488541562</v>
      </c>
      <c r="CO218" s="9">
        <v>18.212261220999999</v>
      </c>
      <c r="CP218" s="9">
        <v>2.3433958437000002</v>
      </c>
      <c r="CQ218" s="9">
        <v>-2.641729169</v>
      </c>
      <c r="CR218" s="9">
        <v>-34.522081270000001</v>
      </c>
      <c r="CS218" s="9">
        <v>8.2467975612999993</v>
      </c>
      <c r="CT218" s="9">
        <v>3.8306308613</v>
      </c>
      <c r="CU218" s="9">
        <v>-44.758202439999998</v>
      </c>
      <c r="CV218" s="13">
        <v>18.246711896000001</v>
      </c>
      <c r="CW218" s="9">
        <v>-5.5253582210000003</v>
      </c>
      <c r="CX218" s="9">
        <v>10.462539817</v>
      </c>
      <c r="CY218" s="9">
        <v>0.59442752889999995</v>
      </c>
      <c r="CZ218" s="9">
        <v>6.5837653660999997</v>
      </c>
      <c r="DA218" s="9">
        <v>-1.0026472179999999</v>
      </c>
      <c r="DB218" s="9">
        <v>-0.39100071199999997</v>
      </c>
      <c r="DC218" s="9">
        <v>-0.63434572899999997</v>
      </c>
      <c r="DD218" s="9">
        <v>-3.2760527960000001</v>
      </c>
      <c r="DE218" s="9">
        <v>3.925032646</v>
      </c>
      <c r="DF218" s="9">
        <v>1.3770364794000001</v>
      </c>
      <c r="DG218" s="9">
        <v>3.1592761398999998</v>
      </c>
      <c r="DH218" s="9">
        <v>1.5166618879</v>
      </c>
      <c r="DI218" s="9">
        <v>0.18789455790000001</v>
      </c>
      <c r="DJ218" s="9">
        <v>3.0439607229000001</v>
      </c>
    </row>
    <row r="219" spans="19:114" x14ac:dyDescent="0.15">
      <c r="S219" s="11" t="s">
        <v>35</v>
      </c>
      <c r="T219" s="9" t="s">
        <v>92</v>
      </c>
      <c r="U219" s="11">
        <v>10</v>
      </c>
      <c r="V219" s="9">
        <v>30</v>
      </c>
      <c r="W219" s="9">
        <v>0.15915699999999999</v>
      </c>
      <c r="X219" s="9">
        <v>0.52275000000000005</v>
      </c>
      <c r="Y219" s="9">
        <f t="shared" si="92"/>
        <v>1.3531760748494448</v>
      </c>
      <c r="Z219" s="9">
        <f t="shared" si="93"/>
        <v>38</v>
      </c>
      <c r="AA219" s="8">
        <f t="shared" si="94"/>
        <v>60</v>
      </c>
      <c r="AB219" s="8" t="b">
        <f t="shared" si="91"/>
        <v>0</v>
      </c>
      <c r="AC219" s="23" t="str">
        <f t="shared" si="82"/>
        <v>NO</v>
      </c>
      <c r="AD219" s="21" t="str">
        <f t="shared" si="95"/>
        <v>YES</v>
      </c>
      <c r="AE219" s="8" t="str">
        <f t="shared" si="96"/>
        <v>FINE</v>
      </c>
      <c r="AF219" s="8">
        <f t="shared" si="97"/>
        <v>2</v>
      </c>
      <c r="AG219" s="8">
        <f t="shared" si="98"/>
        <v>2</v>
      </c>
      <c r="AH219" s="8">
        <f t="shared" si="99"/>
        <v>2</v>
      </c>
      <c r="AI219" s="23">
        <f t="shared" si="83"/>
        <v>97</v>
      </c>
      <c r="AJ219" s="23">
        <f t="shared" si="84"/>
        <v>230</v>
      </c>
      <c r="AK219" s="23">
        <f t="shared" si="85"/>
        <v>435</v>
      </c>
      <c r="AL219" s="23">
        <f t="shared" si="86"/>
        <v>8.4</v>
      </c>
      <c r="AM219" s="21">
        <f t="shared" si="100"/>
        <v>97</v>
      </c>
      <c r="AN219" s="21">
        <f t="shared" si="101"/>
        <v>230</v>
      </c>
      <c r="AO219" s="21">
        <f t="shared" si="102"/>
        <v>435</v>
      </c>
      <c r="AP219" s="21">
        <f t="shared" si="103"/>
        <v>8.4</v>
      </c>
      <c r="AQ219" s="22">
        <f t="shared" si="87"/>
        <v>0.14285714285714285</v>
      </c>
      <c r="AR219" s="22">
        <f t="shared" si="88"/>
        <v>-1</v>
      </c>
      <c r="AS219" s="22">
        <f t="shared" si="89"/>
        <v>0</v>
      </c>
      <c r="AT219" s="22">
        <f t="shared" si="90"/>
        <v>-0.33333333333333331</v>
      </c>
      <c r="AU219" s="9">
        <v>9</v>
      </c>
      <c r="AV219" s="9">
        <v>7</v>
      </c>
      <c r="AW219" s="9">
        <v>150</v>
      </c>
      <c r="AX219" s="9">
        <v>30</v>
      </c>
      <c r="AY219" s="9">
        <v>60</v>
      </c>
      <c r="AZ219" s="9">
        <v>30</v>
      </c>
      <c r="BA219" s="9">
        <v>45</v>
      </c>
      <c r="BB219" s="9">
        <v>45</v>
      </c>
      <c r="BC219" s="13">
        <v>71.079884258000007</v>
      </c>
      <c r="BD219" s="9">
        <v>6.4082777782999996</v>
      </c>
      <c r="BE219" s="9">
        <v>-17.777817590000002</v>
      </c>
      <c r="BF219" s="9">
        <v>-0.98415714499999996</v>
      </c>
      <c r="BG219" s="9">
        <v>-8.4957730950000006</v>
      </c>
      <c r="BH219" s="9">
        <v>-4.1465082009999996</v>
      </c>
      <c r="BI219" s="9">
        <v>0.83243316479999996</v>
      </c>
      <c r="BJ219" s="9">
        <v>1.1640416675</v>
      </c>
      <c r="BK219" s="9">
        <v>0.37712830060000002</v>
      </c>
      <c r="BL219" s="9">
        <v>-1.0905</v>
      </c>
      <c r="BM219" s="9">
        <v>-1.5370416659999999</v>
      </c>
      <c r="BN219" s="9">
        <v>-2.4764746529999999</v>
      </c>
      <c r="BO219" s="9">
        <v>3.6690338955000001</v>
      </c>
      <c r="BP219" s="9">
        <v>-0.67229943400000003</v>
      </c>
      <c r="BQ219" s="9">
        <v>-3.4717994339999998</v>
      </c>
      <c r="BR219" s="13">
        <v>179.45388348</v>
      </c>
      <c r="BS219" s="9">
        <v>23.301574086999999</v>
      </c>
      <c r="BT219" s="9">
        <v>-35.55823255</v>
      </c>
      <c r="BU219" s="9">
        <v>-2.027162809</v>
      </c>
      <c r="BV219" s="9">
        <v>-18.690193539999999</v>
      </c>
      <c r="BW219" s="9">
        <v>-11.821317970000001</v>
      </c>
      <c r="BX219" s="9">
        <v>-0.55392316500000005</v>
      </c>
      <c r="BY219" s="9">
        <v>3.4291458438000002</v>
      </c>
      <c r="BZ219" s="9">
        <v>3.7223074030999999</v>
      </c>
      <c r="CA219" s="9">
        <v>-0.28939583499999999</v>
      </c>
      <c r="CB219" s="9">
        <v>-2.1973958310000001</v>
      </c>
      <c r="CC219" s="9">
        <v>-14.565854290000001</v>
      </c>
      <c r="CD219" s="9">
        <v>4.3920376415</v>
      </c>
      <c r="CE219" s="9">
        <v>-0.89796230899999996</v>
      </c>
      <c r="CF219" s="9">
        <v>-8.3191290089999992</v>
      </c>
      <c r="CG219" s="13">
        <v>350.50486188000002</v>
      </c>
      <c r="CH219" s="9">
        <v>54.763425916999999</v>
      </c>
      <c r="CI219" s="9">
        <v>-63.14502177</v>
      </c>
      <c r="CJ219" s="9">
        <v>-0.39051686899999999</v>
      </c>
      <c r="CK219" s="9">
        <v>-21.394120189999999</v>
      </c>
      <c r="CL219" s="9">
        <v>-23.709205229999998</v>
      </c>
      <c r="CM219" s="9">
        <v>-0.51556307599999995</v>
      </c>
      <c r="CN219" s="9">
        <v>5.0488541562</v>
      </c>
      <c r="CO219" s="9">
        <v>18.212261220999999</v>
      </c>
      <c r="CP219" s="9">
        <v>2.3433958437000002</v>
      </c>
      <c r="CQ219" s="9">
        <v>-2.641729169</v>
      </c>
      <c r="CR219" s="9">
        <v>-34.522081270000001</v>
      </c>
      <c r="CS219" s="9">
        <v>8.2467975612999993</v>
      </c>
      <c r="CT219" s="9">
        <v>3.8306308613</v>
      </c>
      <c r="CU219" s="9">
        <v>-44.758202439999998</v>
      </c>
      <c r="CV219" s="13">
        <v>18.246711896000001</v>
      </c>
      <c r="CW219" s="9">
        <v>-5.5253582210000003</v>
      </c>
      <c r="CX219" s="9">
        <v>10.462539817</v>
      </c>
      <c r="CY219" s="9">
        <v>0.59442752889999995</v>
      </c>
      <c r="CZ219" s="9">
        <v>6.5837653660999997</v>
      </c>
      <c r="DA219" s="9">
        <v>-1.0026472179999999</v>
      </c>
      <c r="DB219" s="9">
        <v>-0.39100071199999997</v>
      </c>
      <c r="DC219" s="9">
        <v>-0.63434572899999997</v>
      </c>
      <c r="DD219" s="9">
        <v>-3.2760527960000001</v>
      </c>
      <c r="DE219" s="9">
        <v>3.925032646</v>
      </c>
      <c r="DF219" s="9">
        <v>1.3770364794000001</v>
      </c>
      <c r="DG219" s="9">
        <v>3.1592761398999998</v>
      </c>
      <c r="DH219" s="9">
        <v>1.5166618879</v>
      </c>
      <c r="DI219" s="9">
        <v>0.18789455790000001</v>
      </c>
      <c r="DJ219" s="9">
        <v>3.0439607229000001</v>
      </c>
    </row>
    <row r="220" spans="19:114" x14ac:dyDescent="0.15">
      <c r="S220" s="11" t="s">
        <v>35</v>
      </c>
      <c r="T220" s="9" t="s">
        <v>92</v>
      </c>
      <c r="U220" s="11">
        <v>10</v>
      </c>
      <c r="V220" s="9">
        <v>45</v>
      </c>
      <c r="W220" s="9">
        <v>0.15915699999999999</v>
      </c>
      <c r="X220" s="9">
        <v>0.52275000000000005</v>
      </c>
      <c r="Y220" s="9">
        <f t="shared" si="92"/>
        <v>1.3531760748494448</v>
      </c>
      <c r="Z220" s="9">
        <f t="shared" si="93"/>
        <v>38</v>
      </c>
      <c r="AA220" s="8">
        <f t="shared" si="94"/>
        <v>60</v>
      </c>
      <c r="AB220" s="8" t="b">
        <f t="shared" si="91"/>
        <v>0</v>
      </c>
      <c r="AC220" s="23" t="str">
        <f t="shared" si="82"/>
        <v>NO</v>
      </c>
      <c r="AD220" s="21" t="str">
        <f t="shared" si="95"/>
        <v>YES</v>
      </c>
      <c r="AE220" s="8" t="str">
        <f t="shared" si="96"/>
        <v>FINE</v>
      </c>
      <c r="AF220" s="8">
        <f t="shared" si="97"/>
        <v>2</v>
      </c>
      <c r="AG220" s="8">
        <f t="shared" si="98"/>
        <v>2</v>
      </c>
      <c r="AH220" s="8">
        <f t="shared" si="99"/>
        <v>2</v>
      </c>
      <c r="AI220" s="23">
        <f t="shared" si="83"/>
        <v>94</v>
      </c>
      <c r="AJ220" s="23">
        <f t="shared" si="84"/>
        <v>225</v>
      </c>
      <c r="AK220" s="23">
        <f t="shared" si="85"/>
        <v>433</v>
      </c>
      <c r="AL220" s="23">
        <f t="shared" si="86"/>
        <v>8.7999999999999989</v>
      </c>
      <c r="AM220" s="21">
        <f t="shared" si="100"/>
        <v>94</v>
      </c>
      <c r="AN220" s="21">
        <f t="shared" si="101"/>
        <v>225</v>
      </c>
      <c r="AO220" s="21">
        <f t="shared" si="102"/>
        <v>433</v>
      </c>
      <c r="AP220" s="21">
        <f t="shared" si="103"/>
        <v>8.7999999999999989</v>
      </c>
      <c r="AQ220" s="22">
        <f t="shared" si="87"/>
        <v>0.14285714285714285</v>
      </c>
      <c r="AR220" s="22">
        <f t="shared" si="88"/>
        <v>-1</v>
      </c>
      <c r="AS220" s="22">
        <f t="shared" si="89"/>
        <v>0</v>
      </c>
      <c r="AT220" s="22">
        <f t="shared" si="90"/>
        <v>0</v>
      </c>
      <c r="AU220" s="9">
        <v>9</v>
      </c>
      <c r="AV220" s="9">
        <v>7</v>
      </c>
      <c r="AW220" s="9">
        <v>150</v>
      </c>
      <c r="AX220" s="9">
        <v>30</v>
      </c>
      <c r="AY220" s="9">
        <v>60</v>
      </c>
      <c r="AZ220" s="9">
        <v>30</v>
      </c>
      <c r="BA220" s="9">
        <v>45</v>
      </c>
      <c r="BB220" s="9">
        <v>45</v>
      </c>
      <c r="BC220" s="13">
        <v>71.079884258000007</v>
      </c>
      <c r="BD220" s="9">
        <v>6.4082777782999996</v>
      </c>
      <c r="BE220" s="9">
        <v>-17.777817590000002</v>
      </c>
      <c r="BF220" s="9">
        <v>-0.98415714499999996</v>
      </c>
      <c r="BG220" s="9">
        <v>-8.4957730950000006</v>
      </c>
      <c r="BH220" s="9">
        <v>-4.1465082009999996</v>
      </c>
      <c r="BI220" s="9">
        <v>0.83243316479999996</v>
      </c>
      <c r="BJ220" s="9">
        <v>1.1640416675</v>
      </c>
      <c r="BK220" s="9">
        <v>0.37712830060000002</v>
      </c>
      <c r="BL220" s="9">
        <v>-1.0905</v>
      </c>
      <c r="BM220" s="9">
        <v>-1.5370416659999999</v>
      </c>
      <c r="BN220" s="9">
        <v>-2.4764746529999999</v>
      </c>
      <c r="BO220" s="9">
        <v>3.6690338955000001</v>
      </c>
      <c r="BP220" s="9">
        <v>-0.67229943400000003</v>
      </c>
      <c r="BQ220" s="9">
        <v>-3.4717994339999998</v>
      </c>
      <c r="BR220" s="13">
        <v>179.45388348</v>
      </c>
      <c r="BS220" s="9">
        <v>23.301574086999999</v>
      </c>
      <c r="BT220" s="9">
        <v>-35.55823255</v>
      </c>
      <c r="BU220" s="9">
        <v>-2.027162809</v>
      </c>
      <c r="BV220" s="9">
        <v>-18.690193539999999</v>
      </c>
      <c r="BW220" s="9">
        <v>-11.821317970000001</v>
      </c>
      <c r="BX220" s="9">
        <v>-0.55392316500000005</v>
      </c>
      <c r="BY220" s="9">
        <v>3.4291458438000002</v>
      </c>
      <c r="BZ220" s="9">
        <v>3.7223074030999999</v>
      </c>
      <c r="CA220" s="9">
        <v>-0.28939583499999999</v>
      </c>
      <c r="CB220" s="9">
        <v>-2.1973958310000001</v>
      </c>
      <c r="CC220" s="9">
        <v>-14.565854290000001</v>
      </c>
      <c r="CD220" s="9">
        <v>4.3920376415</v>
      </c>
      <c r="CE220" s="9">
        <v>-0.89796230899999996</v>
      </c>
      <c r="CF220" s="9">
        <v>-8.3191290089999992</v>
      </c>
      <c r="CG220" s="13">
        <v>350.50486188000002</v>
      </c>
      <c r="CH220" s="9">
        <v>54.763425916999999</v>
      </c>
      <c r="CI220" s="9">
        <v>-63.14502177</v>
      </c>
      <c r="CJ220" s="9">
        <v>-0.39051686899999999</v>
      </c>
      <c r="CK220" s="9">
        <v>-21.394120189999999</v>
      </c>
      <c r="CL220" s="9">
        <v>-23.709205229999998</v>
      </c>
      <c r="CM220" s="9">
        <v>-0.51556307599999995</v>
      </c>
      <c r="CN220" s="9">
        <v>5.0488541562</v>
      </c>
      <c r="CO220" s="9">
        <v>18.212261220999999</v>
      </c>
      <c r="CP220" s="9">
        <v>2.3433958437000002</v>
      </c>
      <c r="CQ220" s="9">
        <v>-2.641729169</v>
      </c>
      <c r="CR220" s="9">
        <v>-34.522081270000001</v>
      </c>
      <c r="CS220" s="9">
        <v>8.2467975612999993</v>
      </c>
      <c r="CT220" s="9">
        <v>3.8306308613</v>
      </c>
      <c r="CU220" s="9">
        <v>-44.758202439999998</v>
      </c>
      <c r="CV220" s="13">
        <v>18.246711896000001</v>
      </c>
      <c r="CW220" s="9">
        <v>-5.5253582210000003</v>
      </c>
      <c r="CX220" s="9">
        <v>10.462539817</v>
      </c>
      <c r="CY220" s="9">
        <v>0.59442752889999995</v>
      </c>
      <c r="CZ220" s="9">
        <v>6.5837653660999997</v>
      </c>
      <c r="DA220" s="9">
        <v>-1.0026472179999999</v>
      </c>
      <c r="DB220" s="9">
        <v>-0.39100071199999997</v>
      </c>
      <c r="DC220" s="9">
        <v>-0.63434572899999997</v>
      </c>
      <c r="DD220" s="9">
        <v>-3.2760527960000001</v>
      </c>
      <c r="DE220" s="9">
        <v>3.925032646</v>
      </c>
      <c r="DF220" s="9">
        <v>1.3770364794000001</v>
      </c>
      <c r="DG220" s="9">
        <v>3.1592761398999998</v>
      </c>
      <c r="DH220" s="9">
        <v>1.5166618879</v>
      </c>
      <c r="DI220" s="9">
        <v>0.18789455790000001</v>
      </c>
      <c r="DJ220" s="9">
        <v>3.0439607229000001</v>
      </c>
    </row>
    <row r="221" spans="19:114" x14ac:dyDescent="0.15">
      <c r="S221" s="11" t="s">
        <v>35</v>
      </c>
      <c r="T221" s="9" t="s">
        <v>92</v>
      </c>
      <c r="U221" s="11">
        <v>10</v>
      </c>
      <c r="V221" s="9">
        <v>60</v>
      </c>
      <c r="W221" s="9">
        <v>0.15915699999999999</v>
      </c>
      <c r="X221" s="9">
        <v>0.52275000000000005</v>
      </c>
      <c r="Y221" s="9">
        <f t="shared" si="92"/>
        <v>1.3531760748494448</v>
      </c>
      <c r="Z221" s="9">
        <f t="shared" si="93"/>
        <v>38</v>
      </c>
      <c r="AA221" s="8">
        <f t="shared" si="94"/>
        <v>60</v>
      </c>
      <c r="AB221" s="8" t="b">
        <f t="shared" si="91"/>
        <v>0</v>
      </c>
      <c r="AC221" s="23" t="str">
        <f t="shared" si="82"/>
        <v>NO</v>
      </c>
      <c r="AD221" s="21" t="str">
        <f t="shared" si="95"/>
        <v>YES</v>
      </c>
      <c r="AE221" s="8" t="str">
        <f t="shared" si="96"/>
        <v>FINE</v>
      </c>
      <c r="AF221" s="8">
        <f t="shared" si="97"/>
        <v>2</v>
      </c>
      <c r="AG221" s="8">
        <f t="shared" si="98"/>
        <v>2</v>
      </c>
      <c r="AH221" s="8">
        <f t="shared" si="99"/>
        <v>2</v>
      </c>
      <c r="AI221" s="23">
        <f t="shared" si="83"/>
        <v>92</v>
      </c>
      <c r="AJ221" s="23">
        <f t="shared" si="84"/>
        <v>218</v>
      </c>
      <c r="AK221" s="23">
        <f t="shared" si="85"/>
        <v>421</v>
      </c>
      <c r="AL221" s="23">
        <f t="shared" si="86"/>
        <v>9.7999999999999989</v>
      </c>
      <c r="AM221" s="21">
        <f t="shared" si="100"/>
        <v>92</v>
      </c>
      <c r="AN221" s="21">
        <f t="shared" si="101"/>
        <v>218</v>
      </c>
      <c r="AO221" s="21">
        <f t="shared" si="102"/>
        <v>421</v>
      </c>
      <c r="AP221" s="21">
        <f t="shared" si="103"/>
        <v>9.7999999999999989</v>
      </c>
      <c r="AQ221" s="22">
        <f t="shared" si="87"/>
        <v>0.14285714285714285</v>
      </c>
      <c r="AR221" s="22">
        <f t="shared" si="88"/>
        <v>-1</v>
      </c>
      <c r="AS221" s="22">
        <f t="shared" si="89"/>
        <v>0</v>
      </c>
      <c r="AT221" s="22">
        <f t="shared" si="90"/>
        <v>0.33333333333333331</v>
      </c>
      <c r="AU221" s="9">
        <v>9</v>
      </c>
      <c r="AV221" s="9">
        <v>7</v>
      </c>
      <c r="AW221" s="9">
        <v>150</v>
      </c>
      <c r="AX221" s="9">
        <v>30</v>
      </c>
      <c r="AY221" s="9">
        <v>60</v>
      </c>
      <c r="AZ221" s="9">
        <v>30</v>
      </c>
      <c r="BA221" s="9">
        <v>45</v>
      </c>
      <c r="BB221" s="9">
        <v>45</v>
      </c>
      <c r="BC221" s="13">
        <v>71.079884258000007</v>
      </c>
      <c r="BD221" s="9">
        <v>6.4082777782999996</v>
      </c>
      <c r="BE221" s="9">
        <v>-17.777817590000002</v>
      </c>
      <c r="BF221" s="9">
        <v>-0.98415714499999996</v>
      </c>
      <c r="BG221" s="9">
        <v>-8.4957730950000006</v>
      </c>
      <c r="BH221" s="9">
        <v>-4.1465082009999996</v>
      </c>
      <c r="BI221" s="9">
        <v>0.83243316479999996</v>
      </c>
      <c r="BJ221" s="9">
        <v>1.1640416675</v>
      </c>
      <c r="BK221" s="9">
        <v>0.37712830060000002</v>
      </c>
      <c r="BL221" s="9">
        <v>-1.0905</v>
      </c>
      <c r="BM221" s="9">
        <v>-1.5370416659999999</v>
      </c>
      <c r="BN221" s="9">
        <v>-2.4764746529999999</v>
      </c>
      <c r="BO221" s="9">
        <v>3.6690338955000001</v>
      </c>
      <c r="BP221" s="9">
        <v>-0.67229943400000003</v>
      </c>
      <c r="BQ221" s="9">
        <v>-3.4717994339999998</v>
      </c>
      <c r="BR221" s="13">
        <v>179.45388348</v>
      </c>
      <c r="BS221" s="9">
        <v>23.301574086999999</v>
      </c>
      <c r="BT221" s="9">
        <v>-35.55823255</v>
      </c>
      <c r="BU221" s="9">
        <v>-2.027162809</v>
      </c>
      <c r="BV221" s="9">
        <v>-18.690193539999999</v>
      </c>
      <c r="BW221" s="9">
        <v>-11.821317970000001</v>
      </c>
      <c r="BX221" s="9">
        <v>-0.55392316500000005</v>
      </c>
      <c r="BY221" s="9">
        <v>3.4291458438000002</v>
      </c>
      <c r="BZ221" s="9">
        <v>3.7223074030999999</v>
      </c>
      <c r="CA221" s="9">
        <v>-0.28939583499999999</v>
      </c>
      <c r="CB221" s="9">
        <v>-2.1973958310000001</v>
      </c>
      <c r="CC221" s="9">
        <v>-14.565854290000001</v>
      </c>
      <c r="CD221" s="9">
        <v>4.3920376415</v>
      </c>
      <c r="CE221" s="9">
        <v>-0.89796230899999996</v>
      </c>
      <c r="CF221" s="9">
        <v>-8.3191290089999992</v>
      </c>
      <c r="CG221" s="13">
        <v>350.50486188000002</v>
      </c>
      <c r="CH221" s="9">
        <v>54.763425916999999</v>
      </c>
      <c r="CI221" s="9">
        <v>-63.14502177</v>
      </c>
      <c r="CJ221" s="9">
        <v>-0.39051686899999999</v>
      </c>
      <c r="CK221" s="9">
        <v>-21.394120189999999</v>
      </c>
      <c r="CL221" s="9">
        <v>-23.709205229999998</v>
      </c>
      <c r="CM221" s="9">
        <v>-0.51556307599999995</v>
      </c>
      <c r="CN221" s="9">
        <v>5.0488541562</v>
      </c>
      <c r="CO221" s="9">
        <v>18.212261220999999</v>
      </c>
      <c r="CP221" s="9">
        <v>2.3433958437000002</v>
      </c>
      <c r="CQ221" s="9">
        <v>-2.641729169</v>
      </c>
      <c r="CR221" s="9">
        <v>-34.522081270000001</v>
      </c>
      <c r="CS221" s="9">
        <v>8.2467975612999993</v>
      </c>
      <c r="CT221" s="9">
        <v>3.8306308613</v>
      </c>
      <c r="CU221" s="9">
        <v>-44.758202439999998</v>
      </c>
      <c r="CV221" s="13">
        <v>18.246711896000001</v>
      </c>
      <c r="CW221" s="9">
        <v>-5.5253582210000003</v>
      </c>
      <c r="CX221" s="9">
        <v>10.462539817</v>
      </c>
      <c r="CY221" s="9">
        <v>0.59442752889999995</v>
      </c>
      <c r="CZ221" s="9">
        <v>6.5837653660999997</v>
      </c>
      <c r="DA221" s="9">
        <v>-1.0026472179999999</v>
      </c>
      <c r="DB221" s="9">
        <v>-0.39100071199999997</v>
      </c>
      <c r="DC221" s="9">
        <v>-0.63434572899999997</v>
      </c>
      <c r="DD221" s="9">
        <v>-3.2760527960000001</v>
      </c>
      <c r="DE221" s="9">
        <v>3.925032646</v>
      </c>
      <c r="DF221" s="9">
        <v>1.3770364794000001</v>
      </c>
      <c r="DG221" s="9">
        <v>3.1592761398999998</v>
      </c>
      <c r="DH221" s="9">
        <v>1.5166618879</v>
      </c>
      <c r="DI221" s="9">
        <v>0.18789455790000001</v>
      </c>
      <c r="DJ221" s="9">
        <v>3.0439607229000001</v>
      </c>
    </row>
    <row r="222" spans="19:114" x14ac:dyDescent="0.15">
      <c r="S222" s="11" t="s">
        <v>35</v>
      </c>
      <c r="T222" s="9" t="s">
        <v>92</v>
      </c>
      <c r="U222" s="11">
        <v>10</v>
      </c>
      <c r="V222" s="9">
        <v>75</v>
      </c>
      <c r="W222" s="9">
        <v>0.15915699999999999</v>
      </c>
      <c r="X222" s="9">
        <v>0.52275000000000005</v>
      </c>
      <c r="Y222" s="9">
        <f t="shared" si="92"/>
        <v>1.3531760748494448</v>
      </c>
      <c r="Z222" s="9">
        <f t="shared" si="93"/>
        <v>38</v>
      </c>
      <c r="AA222" s="8">
        <f t="shared" si="94"/>
        <v>60</v>
      </c>
      <c r="AB222" s="8" t="b">
        <f t="shared" si="91"/>
        <v>0</v>
      </c>
      <c r="AC222" s="23" t="str">
        <f t="shared" si="82"/>
        <v>NO</v>
      </c>
      <c r="AD222" s="21" t="str">
        <f t="shared" si="95"/>
        <v>YES</v>
      </c>
      <c r="AE222" s="8" t="str">
        <f t="shared" si="96"/>
        <v>FINE</v>
      </c>
      <c r="AF222" s="8">
        <f t="shared" si="97"/>
        <v>2</v>
      </c>
      <c r="AG222" s="8">
        <f t="shared" si="98"/>
        <v>2</v>
      </c>
      <c r="AH222" s="8">
        <f t="shared" si="99"/>
        <v>2</v>
      </c>
      <c r="AI222" s="23">
        <f t="shared" si="83"/>
        <v>88</v>
      </c>
      <c r="AJ222" s="23">
        <f t="shared" si="84"/>
        <v>209</v>
      </c>
      <c r="AK222" s="23">
        <f t="shared" si="85"/>
        <v>399</v>
      </c>
      <c r="AL222" s="23">
        <f t="shared" si="86"/>
        <v>11.6</v>
      </c>
      <c r="AM222" s="21">
        <f t="shared" si="100"/>
        <v>88</v>
      </c>
      <c r="AN222" s="21">
        <f t="shared" si="101"/>
        <v>209</v>
      </c>
      <c r="AO222" s="21">
        <f t="shared" si="102"/>
        <v>399</v>
      </c>
      <c r="AP222" s="21">
        <f t="shared" si="103"/>
        <v>11.6</v>
      </c>
      <c r="AQ222" s="22">
        <f t="shared" si="87"/>
        <v>0.14285714285714285</v>
      </c>
      <c r="AR222" s="22">
        <f t="shared" si="88"/>
        <v>-1</v>
      </c>
      <c r="AS222" s="22">
        <f t="shared" si="89"/>
        <v>0</v>
      </c>
      <c r="AT222" s="22">
        <f t="shared" si="90"/>
        <v>0.66666666666666663</v>
      </c>
      <c r="AU222" s="9">
        <v>9</v>
      </c>
      <c r="AV222" s="9">
        <v>7</v>
      </c>
      <c r="AW222" s="9">
        <v>150</v>
      </c>
      <c r="AX222" s="9">
        <v>30</v>
      </c>
      <c r="AY222" s="9">
        <v>60</v>
      </c>
      <c r="AZ222" s="9">
        <v>30</v>
      </c>
      <c r="BA222" s="9">
        <v>45</v>
      </c>
      <c r="BB222" s="9">
        <v>45</v>
      </c>
      <c r="BC222" s="13">
        <v>71.079884258000007</v>
      </c>
      <c r="BD222" s="9">
        <v>6.4082777782999996</v>
      </c>
      <c r="BE222" s="9">
        <v>-17.777817590000002</v>
      </c>
      <c r="BF222" s="9">
        <v>-0.98415714499999996</v>
      </c>
      <c r="BG222" s="9">
        <v>-8.4957730950000006</v>
      </c>
      <c r="BH222" s="9">
        <v>-4.1465082009999996</v>
      </c>
      <c r="BI222" s="9">
        <v>0.83243316479999996</v>
      </c>
      <c r="BJ222" s="9">
        <v>1.1640416675</v>
      </c>
      <c r="BK222" s="9">
        <v>0.37712830060000002</v>
      </c>
      <c r="BL222" s="9">
        <v>-1.0905</v>
      </c>
      <c r="BM222" s="9">
        <v>-1.5370416659999999</v>
      </c>
      <c r="BN222" s="9">
        <v>-2.4764746529999999</v>
      </c>
      <c r="BO222" s="9">
        <v>3.6690338955000001</v>
      </c>
      <c r="BP222" s="9">
        <v>-0.67229943400000003</v>
      </c>
      <c r="BQ222" s="9">
        <v>-3.4717994339999998</v>
      </c>
      <c r="BR222" s="13">
        <v>179.45388348</v>
      </c>
      <c r="BS222" s="9">
        <v>23.301574086999999</v>
      </c>
      <c r="BT222" s="9">
        <v>-35.55823255</v>
      </c>
      <c r="BU222" s="9">
        <v>-2.027162809</v>
      </c>
      <c r="BV222" s="9">
        <v>-18.690193539999999</v>
      </c>
      <c r="BW222" s="9">
        <v>-11.821317970000001</v>
      </c>
      <c r="BX222" s="9">
        <v>-0.55392316500000005</v>
      </c>
      <c r="BY222" s="9">
        <v>3.4291458438000002</v>
      </c>
      <c r="BZ222" s="9">
        <v>3.7223074030999999</v>
      </c>
      <c r="CA222" s="9">
        <v>-0.28939583499999999</v>
      </c>
      <c r="CB222" s="9">
        <v>-2.1973958310000001</v>
      </c>
      <c r="CC222" s="9">
        <v>-14.565854290000001</v>
      </c>
      <c r="CD222" s="9">
        <v>4.3920376415</v>
      </c>
      <c r="CE222" s="9">
        <v>-0.89796230899999996</v>
      </c>
      <c r="CF222" s="9">
        <v>-8.3191290089999992</v>
      </c>
      <c r="CG222" s="13">
        <v>350.50486188000002</v>
      </c>
      <c r="CH222" s="9">
        <v>54.763425916999999</v>
      </c>
      <c r="CI222" s="9">
        <v>-63.14502177</v>
      </c>
      <c r="CJ222" s="9">
        <v>-0.39051686899999999</v>
      </c>
      <c r="CK222" s="9">
        <v>-21.394120189999999</v>
      </c>
      <c r="CL222" s="9">
        <v>-23.709205229999998</v>
      </c>
      <c r="CM222" s="9">
        <v>-0.51556307599999995</v>
      </c>
      <c r="CN222" s="9">
        <v>5.0488541562</v>
      </c>
      <c r="CO222" s="9">
        <v>18.212261220999999</v>
      </c>
      <c r="CP222" s="9">
        <v>2.3433958437000002</v>
      </c>
      <c r="CQ222" s="9">
        <v>-2.641729169</v>
      </c>
      <c r="CR222" s="9">
        <v>-34.522081270000001</v>
      </c>
      <c r="CS222" s="9">
        <v>8.2467975612999993</v>
      </c>
      <c r="CT222" s="9">
        <v>3.8306308613</v>
      </c>
      <c r="CU222" s="9">
        <v>-44.758202439999998</v>
      </c>
      <c r="CV222" s="13">
        <v>18.246711896000001</v>
      </c>
      <c r="CW222" s="9">
        <v>-5.5253582210000003</v>
      </c>
      <c r="CX222" s="9">
        <v>10.462539817</v>
      </c>
      <c r="CY222" s="9">
        <v>0.59442752889999995</v>
      </c>
      <c r="CZ222" s="9">
        <v>6.5837653660999997</v>
      </c>
      <c r="DA222" s="9">
        <v>-1.0026472179999999</v>
      </c>
      <c r="DB222" s="9">
        <v>-0.39100071199999997</v>
      </c>
      <c r="DC222" s="9">
        <v>-0.63434572899999997</v>
      </c>
      <c r="DD222" s="9">
        <v>-3.2760527960000001</v>
      </c>
      <c r="DE222" s="9">
        <v>3.925032646</v>
      </c>
      <c r="DF222" s="9">
        <v>1.3770364794000001</v>
      </c>
      <c r="DG222" s="9">
        <v>3.1592761398999998</v>
      </c>
      <c r="DH222" s="9">
        <v>1.5166618879</v>
      </c>
      <c r="DI222" s="9">
        <v>0.18789455790000001</v>
      </c>
      <c r="DJ222" s="9">
        <v>3.0439607229000001</v>
      </c>
    </row>
    <row r="223" spans="19:114" x14ac:dyDescent="0.15">
      <c r="S223" s="11" t="s">
        <v>35</v>
      </c>
      <c r="T223" s="9" t="s">
        <v>92</v>
      </c>
      <c r="U223" s="11">
        <v>10</v>
      </c>
      <c r="V223" s="9">
        <v>90</v>
      </c>
      <c r="W223" s="9">
        <v>0.15915699999999999</v>
      </c>
      <c r="X223" s="9">
        <v>0.52275000000000005</v>
      </c>
      <c r="Y223" s="9">
        <f t="shared" si="92"/>
        <v>1.3531760748494448</v>
      </c>
      <c r="Z223" s="9">
        <f t="shared" si="93"/>
        <v>38</v>
      </c>
      <c r="AA223" s="8">
        <f t="shared" si="94"/>
        <v>60</v>
      </c>
      <c r="AB223" s="8" t="b">
        <f t="shared" si="91"/>
        <v>0</v>
      </c>
      <c r="AC223" s="23" t="str">
        <f t="shared" si="82"/>
        <v>NO</v>
      </c>
      <c r="AD223" s="21" t="str">
        <f t="shared" si="95"/>
        <v>YES</v>
      </c>
      <c r="AE223" s="8" t="str">
        <f t="shared" si="96"/>
        <v>FINE</v>
      </c>
      <c r="AF223" s="8">
        <f t="shared" si="97"/>
        <v>2</v>
      </c>
      <c r="AG223" s="8">
        <f t="shared" si="98"/>
        <v>2</v>
      </c>
      <c r="AH223" s="8">
        <f t="shared" si="99"/>
        <v>2</v>
      </c>
      <c r="AI223" s="23">
        <f t="shared" si="83"/>
        <v>84</v>
      </c>
      <c r="AJ223" s="23">
        <f t="shared" si="84"/>
        <v>198</v>
      </c>
      <c r="AK223" s="23">
        <f t="shared" si="85"/>
        <v>367</v>
      </c>
      <c r="AL223" s="23">
        <f t="shared" si="86"/>
        <v>14</v>
      </c>
      <c r="AM223" s="21">
        <f t="shared" si="100"/>
        <v>84</v>
      </c>
      <c r="AN223" s="21">
        <f t="shared" si="101"/>
        <v>198</v>
      </c>
      <c r="AO223" s="21">
        <f t="shared" si="102"/>
        <v>367</v>
      </c>
      <c r="AP223" s="21">
        <f t="shared" si="103"/>
        <v>14</v>
      </c>
      <c r="AQ223" s="22">
        <f t="shared" si="87"/>
        <v>0.14285714285714285</v>
      </c>
      <c r="AR223" s="22">
        <f t="shared" si="88"/>
        <v>-1</v>
      </c>
      <c r="AS223" s="22">
        <f t="shared" si="89"/>
        <v>0</v>
      </c>
      <c r="AT223" s="22">
        <f t="shared" si="90"/>
        <v>1</v>
      </c>
      <c r="AU223" s="9">
        <v>9</v>
      </c>
      <c r="AV223" s="9">
        <v>7</v>
      </c>
      <c r="AW223" s="9">
        <v>150</v>
      </c>
      <c r="AX223" s="9">
        <v>30</v>
      </c>
      <c r="AY223" s="9">
        <v>60</v>
      </c>
      <c r="AZ223" s="9">
        <v>30</v>
      </c>
      <c r="BA223" s="9">
        <v>45</v>
      </c>
      <c r="BB223" s="9">
        <v>45</v>
      </c>
      <c r="BC223" s="13">
        <v>71.079884258000007</v>
      </c>
      <c r="BD223" s="9">
        <v>6.4082777782999996</v>
      </c>
      <c r="BE223" s="9">
        <v>-17.777817590000002</v>
      </c>
      <c r="BF223" s="9">
        <v>-0.98415714499999996</v>
      </c>
      <c r="BG223" s="9">
        <v>-8.4957730950000006</v>
      </c>
      <c r="BH223" s="9">
        <v>-4.1465082009999996</v>
      </c>
      <c r="BI223" s="9">
        <v>0.83243316479999996</v>
      </c>
      <c r="BJ223" s="9">
        <v>1.1640416675</v>
      </c>
      <c r="BK223" s="9">
        <v>0.37712830060000002</v>
      </c>
      <c r="BL223" s="9">
        <v>-1.0905</v>
      </c>
      <c r="BM223" s="9">
        <v>-1.5370416659999999</v>
      </c>
      <c r="BN223" s="9">
        <v>-2.4764746529999999</v>
      </c>
      <c r="BO223" s="9">
        <v>3.6690338955000001</v>
      </c>
      <c r="BP223" s="9">
        <v>-0.67229943400000003</v>
      </c>
      <c r="BQ223" s="9">
        <v>-3.4717994339999998</v>
      </c>
      <c r="BR223" s="13">
        <v>179.45388348</v>
      </c>
      <c r="BS223" s="9">
        <v>23.301574086999999</v>
      </c>
      <c r="BT223" s="9">
        <v>-35.55823255</v>
      </c>
      <c r="BU223" s="9">
        <v>-2.027162809</v>
      </c>
      <c r="BV223" s="9">
        <v>-18.690193539999999</v>
      </c>
      <c r="BW223" s="9">
        <v>-11.821317970000001</v>
      </c>
      <c r="BX223" s="9">
        <v>-0.55392316500000005</v>
      </c>
      <c r="BY223" s="9">
        <v>3.4291458438000002</v>
      </c>
      <c r="BZ223" s="9">
        <v>3.7223074030999999</v>
      </c>
      <c r="CA223" s="9">
        <v>-0.28939583499999999</v>
      </c>
      <c r="CB223" s="9">
        <v>-2.1973958310000001</v>
      </c>
      <c r="CC223" s="9">
        <v>-14.565854290000001</v>
      </c>
      <c r="CD223" s="9">
        <v>4.3920376415</v>
      </c>
      <c r="CE223" s="9">
        <v>-0.89796230899999996</v>
      </c>
      <c r="CF223" s="9">
        <v>-8.3191290089999992</v>
      </c>
      <c r="CG223" s="13">
        <v>350.50486188000002</v>
      </c>
      <c r="CH223" s="9">
        <v>54.763425916999999</v>
      </c>
      <c r="CI223" s="9">
        <v>-63.14502177</v>
      </c>
      <c r="CJ223" s="9">
        <v>-0.39051686899999999</v>
      </c>
      <c r="CK223" s="9">
        <v>-21.394120189999999</v>
      </c>
      <c r="CL223" s="9">
        <v>-23.709205229999998</v>
      </c>
      <c r="CM223" s="9">
        <v>-0.51556307599999995</v>
      </c>
      <c r="CN223" s="9">
        <v>5.0488541562</v>
      </c>
      <c r="CO223" s="9">
        <v>18.212261220999999</v>
      </c>
      <c r="CP223" s="9">
        <v>2.3433958437000002</v>
      </c>
      <c r="CQ223" s="9">
        <v>-2.641729169</v>
      </c>
      <c r="CR223" s="9">
        <v>-34.522081270000001</v>
      </c>
      <c r="CS223" s="9">
        <v>8.2467975612999993</v>
      </c>
      <c r="CT223" s="9">
        <v>3.8306308613</v>
      </c>
      <c r="CU223" s="9">
        <v>-44.758202439999998</v>
      </c>
      <c r="CV223" s="13">
        <v>18.246711896000001</v>
      </c>
      <c r="CW223" s="9">
        <v>-5.5253582210000003</v>
      </c>
      <c r="CX223" s="9">
        <v>10.462539817</v>
      </c>
      <c r="CY223" s="9">
        <v>0.59442752889999995</v>
      </c>
      <c r="CZ223" s="9">
        <v>6.5837653660999997</v>
      </c>
      <c r="DA223" s="9">
        <v>-1.0026472179999999</v>
      </c>
      <c r="DB223" s="9">
        <v>-0.39100071199999997</v>
      </c>
      <c r="DC223" s="9">
        <v>-0.63434572899999997</v>
      </c>
      <c r="DD223" s="9">
        <v>-3.2760527960000001</v>
      </c>
      <c r="DE223" s="9">
        <v>3.925032646</v>
      </c>
      <c r="DF223" s="9">
        <v>1.3770364794000001</v>
      </c>
      <c r="DG223" s="9">
        <v>3.1592761398999998</v>
      </c>
      <c r="DH223" s="9">
        <v>1.5166618879</v>
      </c>
      <c r="DI223" s="9">
        <v>0.18789455790000001</v>
      </c>
      <c r="DJ223" s="9">
        <v>3.0439607229000001</v>
      </c>
    </row>
    <row r="224" spans="19:114" x14ac:dyDescent="0.15">
      <c r="S224" s="11" t="s">
        <v>35</v>
      </c>
      <c r="T224" s="9" t="s">
        <v>92</v>
      </c>
      <c r="U224" s="11">
        <v>12</v>
      </c>
      <c r="V224" s="9">
        <v>0</v>
      </c>
      <c r="W224" s="9">
        <v>0.196716</v>
      </c>
      <c r="X224" s="9">
        <v>0.52396200000000004</v>
      </c>
      <c r="Y224" s="9">
        <f t="shared" si="92"/>
        <v>1.6808283725007127</v>
      </c>
      <c r="Z224" s="9">
        <f t="shared" si="93"/>
        <v>31</v>
      </c>
      <c r="AA224" s="8">
        <f t="shared" si="94"/>
        <v>60</v>
      </c>
      <c r="AB224" s="8" t="b">
        <f t="shared" si="91"/>
        <v>0</v>
      </c>
      <c r="AC224" s="23" t="str">
        <f t="shared" si="82"/>
        <v>NO</v>
      </c>
      <c r="AD224" s="21" t="str">
        <f t="shared" si="95"/>
        <v>YES</v>
      </c>
      <c r="AE224" s="8" t="str">
        <f t="shared" si="96"/>
        <v>FINE</v>
      </c>
      <c r="AF224" s="8">
        <f t="shared" si="97"/>
        <v>2</v>
      </c>
      <c r="AG224" s="8">
        <f t="shared" si="98"/>
        <v>2</v>
      </c>
      <c r="AH224" s="8">
        <f t="shared" si="99"/>
        <v>2</v>
      </c>
      <c r="AI224" s="23">
        <f t="shared" si="83"/>
        <v>101</v>
      </c>
      <c r="AJ224" s="23">
        <f t="shared" si="84"/>
        <v>241</v>
      </c>
      <c r="AK224" s="23">
        <f t="shared" si="85"/>
        <v>421</v>
      </c>
      <c r="AL224" s="23">
        <f t="shared" si="86"/>
        <v>9.7999999999999989</v>
      </c>
      <c r="AM224" s="21">
        <f t="shared" si="100"/>
        <v>101</v>
      </c>
      <c r="AN224" s="21">
        <f t="shared" si="101"/>
        <v>241</v>
      </c>
      <c r="AO224" s="21">
        <f t="shared" si="102"/>
        <v>421</v>
      </c>
      <c r="AP224" s="21">
        <f t="shared" si="103"/>
        <v>9.7999999999999989</v>
      </c>
      <c r="AQ224" s="22">
        <f t="shared" si="87"/>
        <v>0.42857142857142855</v>
      </c>
      <c r="AR224" s="22">
        <f t="shared" si="88"/>
        <v>-1</v>
      </c>
      <c r="AS224" s="22">
        <f t="shared" si="89"/>
        <v>0</v>
      </c>
      <c r="AT224" s="22">
        <f t="shared" si="90"/>
        <v>-1</v>
      </c>
      <c r="AU224" s="9">
        <v>9</v>
      </c>
      <c r="AV224" s="9">
        <v>7</v>
      </c>
      <c r="AW224" s="9">
        <v>150</v>
      </c>
      <c r="AX224" s="9">
        <v>30</v>
      </c>
      <c r="AY224" s="9">
        <v>60</v>
      </c>
      <c r="AZ224" s="9">
        <v>30</v>
      </c>
      <c r="BA224" s="9">
        <v>45</v>
      </c>
      <c r="BB224" s="9">
        <v>45</v>
      </c>
      <c r="BC224" s="13">
        <v>71.079884258000007</v>
      </c>
      <c r="BD224" s="9">
        <v>6.4082777782999996</v>
      </c>
      <c r="BE224" s="9">
        <v>-17.777817590000002</v>
      </c>
      <c r="BF224" s="9">
        <v>-0.98415714499999996</v>
      </c>
      <c r="BG224" s="9">
        <v>-8.4957730950000006</v>
      </c>
      <c r="BH224" s="9">
        <v>-4.1465082009999996</v>
      </c>
      <c r="BI224" s="9">
        <v>0.83243316479999996</v>
      </c>
      <c r="BJ224" s="9">
        <v>1.1640416675</v>
      </c>
      <c r="BK224" s="9">
        <v>0.37712830060000002</v>
      </c>
      <c r="BL224" s="9">
        <v>-1.0905</v>
      </c>
      <c r="BM224" s="9">
        <v>-1.5370416659999999</v>
      </c>
      <c r="BN224" s="9">
        <v>-2.4764746529999999</v>
      </c>
      <c r="BO224" s="9">
        <v>3.6690338955000001</v>
      </c>
      <c r="BP224" s="9">
        <v>-0.67229943400000003</v>
      </c>
      <c r="BQ224" s="9">
        <v>-3.4717994339999998</v>
      </c>
      <c r="BR224" s="13">
        <v>179.45388348</v>
      </c>
      <c r="BS224" s="9">
        <v>23.301574086999999</v>
      </c>
      <c r="BT224" s="9">
        <v>-35.55823255</v>
      </c>
      <c r="BU224" s="9">
        <v>-2.027162809</v>
      </c>
      <c r="BV224" s="9">
        <v>-18.690193539999999</v>
      </c>
      <c r="BW224" s="9">
        <v>-11.821317970000001</v>
      </c>
      <c r="BX224" s="9">
        <v>-0.55392316500000005</v>
      </c>
      <c r="BY224" s="9">
        <v>3.4291458438000002</v>
      </c>
      <c r="BZ224" s="9">
        <v>3.7223074030999999</v>
      </c>
      <c r="CA224" s="9">
        <v>-0.28939583499999999</v>
      </c>
      <c r="CB224" s="9">
        <v>-2.1973958310000001</v>
      </c>
      <c r="CC224" s="9">
        <v>-14.565854290000001</v>
      </c>
      <c r="CD224" s="9">
        <v>4.3920376415</v>
      </c>
      <c r="CE224" s="9">
        <v>-0.89796230899999996</v>
      </c>
      <c r="CF224" s="9">
        <v>-8.3191290089999992</v>
      </c>
      <c r="CG224" s="13">
        <v>350.50486188000002</v>
      </c>
      <c r="CH224" s="9">
        <v>54.763425916999999</v>
      </c>
      <c r="CI224" s="9">
        <v>-63.14502177</v>
      </c>
      <c r="CJ224" s="9">
        <v>-0.39051686899999999</v>
      </c>
      <c r="CK224" s="9">
        <v>-21.394120189999999</v>
      </c>
      <c r="CL224" s="9">
        <v>-23.709205229999998</v>
      </c>
      <c r="CM224" s="9">
        <v>-0.51556307599999995</v>
      </c>
      <c r="CN224" s="9">
        <v>5.0488541562</v>
      </c>
      <c r="CO224" s="9">
        <v>18.212261220999999</v>
      </c>
      <c r="CP224" s="9">
        <v>2.3433958437000002</v>
      </c>
      <c r="CQ224" s="9">
        <v>-2.641729169</v>
      </c>
      <c r="CR224" s="9">
        <v>-34.522081270000001</v>
      </c>
      <c r="CS224" s="9">
        <v>8.2467975612999993</v>
      </c>
      <c r="CT224" s="9">
        <v>3.8306308613</v>
      </c>
      <c r="CU224" s="9">
        <v>-44.758202439999998</v>
      </c>
      <c r="CV224" s="13">
        <v>18.246711896000001</v>
      </c>
      <c r="CW224" s="9">
        <v>-5.5253582210000003</v>
      </c>
      <c r="CX224" s="9">
        <v>10.462539817</v>
      </c>
      <c r="CY224" s="9">
        <v>0.59442752889999995</v>
      </c>
      <c r="CZ224" s="9">
        <v>6.5837653660999997</v>
      </c>
      <c r="DA224" s="9">
        <v>-1.0026472179999999</v>
      </c>
      <c r="DB224" s="9">
        <v>-0.39100071199999997</v>
      </c>
      <c r="DC224" s="9">
        <v>-0.63434572899999997</v>
      </c>
      <c r="DD224" s="9">
        <v>-3.2760527960000001</v>
      </c>
      <c r="DE224" s="9">
        <v>3.925032646</v>
      </c>
      <c r="DF224" s="9">
        <v>1.3770364794000001</v>
      </c>
      <c r="DG224" s="9">
        <v>3.1592761398999998</v>
      </c>
      <c r="DH224" s="9">
        <v>1.5166618879</v>
      </c>
      <c r="DI224" s="9">
        <v>0.18789455790000001</v>
      </c>
      <c r="DJ224" s="9">
        <v>3.0439607229000001</v>
      </c>
    </row>
    <row r="225" spans="19:114" x14ac:dyDescent="0.15">
      <c r="S225" s="11" t="s">
        <v>35</v>
      </c>
      <c r="T225" s="9" t="s">
        <v>92</v>
      </c>
      <c r="U225" s="11">
        <v>12</v>
      </c>
      <c r="V225" s="9">
        <v>15</v>
      </c>
      <c r="W225" s="9">
        <v>0.196716</v>
      </c>
      <c r="X225" s="9">
        <v>0.52396200000000004</v>
      </c>
      <c r="Y225" s="9">
        <f t="shared" si="92"/>
        <v>1.6808283725007127</v>
      </c>
      <c r="Z225" s="9">
        <f t="shared" si="93"/>
        <v>31</v>
      </c>
      <c r="AA225" s="8">
        <f t="shared" si="94"/>
        <v>60</v>
      </c>
      <c r="AB225" s="8" t="b">
        <f t="shared" si="91"/>
        <v>0</v>
      </c>
      <c r="AC225" s="23" t="str">
        <f t="shared" si="82"/>
        <v>NO</v>
      </c>
      <c r="AD225" s="21" t="str">
        <f t="shared" si="95"/>
        <v>YES</v>
      </c>
      <c r="AE225" s="8" t="str">
        <f t="shared" si="96"/>
        <v>FINE</v>
      </c>
      <c r="AF225" s="8">
        <f t="shared" si="97"/>
        <v>2</v>
      </c>
      <c r="AG225" s="8">
        <f t="shared" si="98"/>
        <v>2</v>
      </c>
      <c r="AH225" s="8">
        <f t="shared" si="99"/>
        <v>2</v>
      </c>
      <c r="AI225" s="23">
        <f t="shared" si="83"/>
        <v>100</v>
      </c>
      <c r="AJ225" s="23">
        <f t="shared" si="84"/>
        <v>240</v>
      </c>
      <c r="AK225" s="23">
        <f t="shared" si="85"/>
        <v>440</v>
      </c>
      <c r="AL225" s="23">
        <f t="shared" si="86"/>
        <v>8.5</v>
      </c>
      <c r="AM225" s="21">
        <f t="shared" si="100"/>
        <v>100</v>
      </c>
      <c r="AN225" s="21">
        <f t="shared" si="101"/>
        <v>240</v>
      </c>
      <c r="AO225" s="21">
        <f t="shared" si="102"/>
        <v>440</v>
      </c>
      <c r="AP225" s="21">
        <f t="shared" si="103"/>
        <v>8.5</v>
      </c>
      <c r="AQ225" s="22">
        <f t="shared" si="87"/>
        <v>0.42857142857142855</v>
      </c>
      <c r="AR225" s="22">
        <f t="shared" si="88"/>
        <v>-1</v>
      </c>
      <c r="AS225" s="22">
        <f t="shared" si="89"/>
        <v>0</v>
      </c>
      <c r="AT225" s="22">
        <f t="shared" si="90"/>
        <v>-0.66666666666666663</v>
      </c>
      <c r="AU225" s="9">
        <v>9</v>
      </c>
      <c r="AV225" s="9">
        <v>7</v>
      </c>
      <c r="AW225" s="9">
        <v>150</v>
      </c>
      <c r="AX225" s="9">
        <v>30</v>
      </c>
      <c r="AY225" s="9">
        <v>60</v>
      </c>
      <c r="AZ225" s="9">
        <v>30</v>
      </c>
      <c r="BA225" s="9">
        <v>45</v>
      </c>
      <c r="BB225" s="9">
        <v>45</v>
      </c>
      <c r="BC225" s="13">
        <v>71.079884258000007</v>
      </c>
      <c r="BD225" s="9">
        <v>6.4082777782999996</v>
      </c>
      <c r="BE225" s="9">
        <v>-17.777817590000002</v>
      </c>
      <c r="BF225" s="9">
        <v>-0.98415714499999996</v>
      </c>
      <c r="BG225" s="9">
        <v>-8.4957730950000006</v>
      </c>
      <c r="BH225" s="9">
        <v>-4.1465082009999996</v>
      </c>
      <c r="BI225" s="9">
        <v>0.83243316479999996</v>
      </c>
      <c r="BJ225" s="9">
        <v>1.1640416675</v>
      </c>
      <c r="BK225" s="9">
        <v>0.37712830060000002</v>
      </c>
      <c r="BL225" s="9">
        <v>-1.0905</v>
      </c>
      <c r="BM225" s="9">
        <v>-1.5370416659999999</v>
      </c>
      <c r="BN225" s="9">
        <v>-2.4764746529999999</v>
      </c>
      <c r="BO225" s="9">
        <v>3.6690338955000001</v>
      </c>
      <c r="BP225" s="9">
        <v>-0.67229943400000003</v>
      </c>
      <c r="BQ225" s="9">
        <v>-3.4717994339999998</v>
      </c>
      <c r="BR225" s="13">
        <v>179.45388348</v>
      </c>
      <c r="BS225" s="9">
        <v>23.301574086999999</v>
      </c>
      <c r="BT225" s="9">
        <v>-35.55823255</v>
      </c>
      <c r="BU225" s="9">
        <v>-2.027162809</v>
      </c>
      <c r="BV225" s="9">
        <v>-18.690193539999999</v>
      </c>
      <c r="BW225" s="9">
        <v>-11.821317970000001</v>
      </c>
      <c r="BX225" s="9">
        <v>-0.55392316500000005</v>
      </c>
      <c r="BY225" s="9">
        <v>3.4291458438000002</v>
      </c>
      <c r="BZ225" s="9">
        <v>3.7223074030999999</v>
      </c>
      <c r="CA225" s="9">
        <v>-0.28939583499999999</v>
      </c>
      <c r="CB225" s="9">
        <v>-2.1973958310000001</v>
      </c>
      <c r="CC225" s="9">
        <v>-14.565854290000001</v>
      </c>
      <c r="CD225" s="9">
        <v>4.3920376415</v>
      </c>
      <c r="CE225" s="9">
        <v>-0.89796230899999996</v>
      </c>
      <c r="CF225" s="9">
        <v>-8.3191290089999992</v>
      </c>
      <c r="CG225" s="13">
        <v>350.50486188000002</v>
      </c>
      <c r="CH225" s="9">
        <v>54.763425916999999</v>
      </c>
      <c r="CI225" s="9">
        <v>-63.14502177</v>
      </c>
      <c r="CJ225" s="9">
        <v>-0.39051686899999999</v>
      </c>
      <c r="CK225" s="9">
        <v>-21.394120189999999</v>
      </c>
      <c r="CL225" s="9">
        <v>-23.709205229999998</v>
      </c>
      <c r="CM225" s="9">
        <v>-0.51556307599999995</v>
      </c>
      <c r="CN225" s="9">
        <v>5.0488541562</v>
      </c>
      <c r="CO225" s="9">
        <v>18.212261220999999</v>
      </c>
      <c r="CP225" s="9">
        <v>2.3433958437000002</v>
      </c>
      <c r="CQ225" s="9">
        <v>-2.641729169</v>
      </c>
      <c r="CR225" s="9">
        <v>-34.522081270000001</v>
      </c>
      <c r="CS225" s="9">
        <v>8.2467975612999993</v>
      </c>
      <c r="CT225" s="9">
        <v>3.8306308613</v>
      </c>
      <c r="CU225" s="9">
        <v>-44.758202439999998</v>
      </c>
      <c r="CV225" s="13">
        <v>18.246711896000001</v>
      </c>
      <c r="CW225" s="9">
        <v>-5.5253582210000003</v>
      </c>
      <c r="CX225" s="9">
        <v>10.462539817</v>
      </c>
      <c r="CY225" s="9">
        <v>0.59442752889999995</v>
      </c>
      <c r="CZ225" s="9">
        <v>6.5837653660999997</v>
      </c>
      <c r="DA225" s="9">
        <v>-1.0026472179999999</v>
      </c>
      <c r="DB225" s="9">
        <v>-0.39100071199999997</v>
      </c>
      <c r="DC225" s="9">
        <v>-0.63434572899999997</v>
      </c>
      <c r="DD225" s="9">
        <v>-3.2760527960000001</v>
      </c>
      <c r="DE225" s="9">
        <v>3.925032646</v>
      </c>
      <c r="DF225" s="9">
        <v>1.3770364794000001</v>
      </c>
      <c r="DG225" s="9">
        <v>3.1592761398999998</v>
      </c>
      <c r="DH225" s="9">
        <v>1.5166618879</v>
      </c>
      <c r="DI225" s="9">
        <v>0.18789455790000001</v>
      </c>
      <c r="DJ225" s="9">
        <v>3.0439607229000001</v>
      </c>
    </row>
    <row r="226" spans="19:114" x14ac:dyDescent="0.15">
      <c r="S226" s="11" t="s">
        <v>35</v>
      </c>
      <c r="T226" s="9" t="s">
        <v>92</v>
      </c>
      <c r="U226" s="11">
        <v>12</v>
      </c>
      <c r="V226" s="9">
        <v>30</v>
      </c>
      <c r="W226" s="9">
        <v>0.196716</v>
      </c>
      <c r="X226" s="9">
        <v>0.52396200000000004</v>
      </c>
      <c r="Y226" s="9">
        <f t="shared" si="92"/>
        <v>1.6808283725007127</v>
      </c>
      <c r="Z226" s="9">
        <f t="shared" si="93"/>
        <v>31</v>
      </c>
      <c r="AA226" s="8">
        <f t="shared" si="94"/>
        <v>60</v>
      </c>
      <c r="AB226" s="8" t="b">
        <f t="shared" si="91"/>
        <v>0</v>
      </c>
      <c r="AC226" s="23" t="str">
        <f t="shared" si="82"/>
        <v>NO</v>
      </c>
      <c r="AD226" s="21" t="str">
        <f t="shared" si="95"/>
        <v>YES</v>
      </c>
      <c r="AE226" s="8" t="str">
        <f t="shared" si="96"/>
        <v>FINE</v>
      </c>
      <c r="AF226" s="8">
        <f t="shared" si="97"/>
        <v>2</v>
      </c>
      <c r="AG226" s="8">
        <f t="shared" si="98"/>
        <v>2</v>
      </c>
      <c r="AH226" s="8">
        <f t="shared" si="99"/>
        <v>2</v>
      </c>
      <c r="AI226" s="23">
        <f t="shared" si="83"/>
        <v>99</v>
      </c>
      <c r="AJ226" s="23">
        <f t="shared" si="84"/>
        <v>237</v>
      </c>
      <c r="AK226" s="23">
        <f t="shared" si="85"/>
        <v>450</v>
      </c>
      <c r="AL226" s="23">
        <f t="shared" si="86"/>
        <v>7.8999999999999995</v>
      </c>
      <c r="AM226" s="21">
        <f t="shared" si="100"/>
        <v>99</v>
      </c>
      <c r="AN226" s="21">
        <f t="shared" si="101"/>
        <v>237</v>
      </c>
      <c r="AO226" s="21">
        <f t="shared" si="102"/>
        <v>450</v>
      </c>
      <c r="AP226" s="21">
        <f t="shared" si="103"/>
        <v>7.8999999999999995</v>
      </c>
      <c r="AQ226" s="22">
        <f t="shared" si="87"/>
        <v>0.42857142857142855</v>
      </c>
      <c r="AR226" s="22">
        <f t="shared" si="88"/>
        <v>-1</v>
      </c>
      <c r="AS226" s="22">
        <f t="shared" si="89"/>
        <v>0</v>
      </c>
      <c r="AT226" s="22">
        <f t="shared" si="90"/>
        <v>-0.33333333333333331</v>
      </c>
      <c r="AU226" s="9">
        <v>9</v>
      </c>
      <c r="AV226" s="9">
        <v>7</v>
      </c>
      <c r="AW226" s="9">
        <v>150</v>
      </c>
      <c r="AX226" s="9">
        <v>30</v>
      </c>
      <c r="AY226" s="9">
        <v>60</v>
      </c>
      <c r="AZ226" s="9">
        <v>30</v>
      </c>
      <c r="BA226" s="9">
        <v>45</v>
      </c>
      <c r="BB226" s="9">
        <v>45</v>
      </c>
      <c r="BC226" s="13">
        <v>71.079884258000007</v>
      </c>
      <c r="BD226" s="9">
        <v>6.4082777782999996</v>
      </c>
      <c r="BE226" s="9">
        <v>-17.777817590000002</v>
      </c>
      <c r="BF226" s="9">
        <v>-0.98415714499999996</v>
      </c>
      <c r="BG226" s="9">
        <v>-8.4957730950000006</v>
      </c>
      <c r="BH226" s="9">
        <v>-4.1465082009999996</v>
      </c>
      <c r="BI226" s="9">
        <v>0.83243316479999996</v>
      </c>
      <c r="BJ226" s="9">
        <v>1.1640416675</v>
      </c>
      <c r="BK226" s="9">
        <v>0.37712830060000002</v>
      </c>
      <c r="BL226" s="9">
        <v>-1.0905</v>
      </c>
      <c r="BM226" s="9">
        <v>-1.5370416659999999</v>
      </c>
      <c r="BN226" s="9">
        <v>-2.4764746529999999</v>
      </c>
      <c r="BO226" s="9">
        <v>3.6690338955000001</v>
      </c>
      <c r="BP226" s="9">
        <v>-0.67229943400000003</v>
      </c>
      <c r="BQ226" s="9">
        <v>-3.4717994339999998</v>
      </c>
      <c r="BR226" s="13">
        <v>179.45388348</v>
      </c>
      <c r="BS226" s="9">
        <v>23.301574086999999</v>
      </c>
      <c r="BT226" s="9">
        <v>-35.55823255</v>
      </c>
      <c r="BU226" s="9">
        <v>-2.027162809</v>
      </c>
      <c r="BV226" s="9">
        <v>-18.690193539999999</v>
      </c>
      <c r="BW226" s="9">
        <v>-11.821317970000001</v>
      </c>
      <c r="BX226" s="9">
        <v>-0.55392316500000005</v>
      </c>
      <c r="BY226" s="9">
        <v>3.4291458438000002</v>
      </c>
      <c r="BZ226" s="9">
        <v>3.7223074030999999</v>
      </c>
      <c r="CA226" s="9">
        <v>-0.28939583499999999</v>
      </c>
      <c r="CB226" s="9">
        <v>-2.1973958310000001</v>
      </c>
      <c r="CC226" s="9">
        <v>-14.565854290000001</v>
      </c>
      <c r="CD226" s="9">
        <v>4.3920376415</v>
      </c>
      <c r="CE226" s="9">
        <v>-0.89796230899999996</v>
      </c>
      <c r="CF226" s="9">
        <v>-8.3191290089999992</v>
      </c>
      <c r="CG226" s="13">
        <v>350.50486188000002</v>
      </c>
      <c r="CH226" s="9">
        <v>54.763425916999999</v>
      </c>
      <c r="CI226" s="9">
        <v>-63.14502177</v>
      </c>
      <c r="CJ226" s="9">
        <v>-0.39051686899999999</v>
      </c>
      <c r="CK226" s="9">
        <v>-21.394120189999999</v>
      </c>
      <c r="CL226" s="9">
        <v>-23.709205229999998</v>
      </c>
      <c r="CM226" s="9">
        <v>-0.51556307599999995</v>
      </c>
      <c r="CN226" s="9">
        <v>5.0488541562</v>
      </c>
      <c r="CO226" s="9">
        <v>18.212261220999999</v>
      </c>
      <c r="CP226" s="9">
        <v>2.3433958437000002</v>
      </c>
      <c r="CQ226" s="9">
        <v>-2.641729169</v>
      </c>
      <c r="CR226" s="9">
        <v>-34.522081270000001</v>
      </c>
      <c r="CS226" s="9">
        <v>8.2467975612999993</v>
      </c>
      <c r="CT226" s="9">
        <v>3.8306308613</v>
      </c>
      <c r="CU226" s="9">
        <v>-44.758202439999998</v>
      </c>
      <c r="CV226" s="13">
        <v>18.246711896000001</v>
      </c>
      <c r="CW226" s="9">
        <v>-5.5253582210000003</v>
      </c>
      <c r="CX226" s="9">
        <v>10.462539817</v>
      </c>
      <c r="CY226" s="9">
        <v>0.59442752889999995</v>
      </c>
      <c r="CZ226" s="9">
        <v>6.5837653660999997</v>
      </c>
      <c r="DA226" s="9">
        <v>-1.0026472179999999</v>
      </c>
      <c r="DB226" s="9">
        <v>-0.39100071199999997</v>
      </c>
      <c r="DC226" s="9">
        <v>-0.63434572899999997</v>
      </c>
      <c r="DD226" s="9">
        <v>-3.2760527960000001</v>
      </c>
      <c r="DE226" s="9">
        <v>3.925032646</v>
      </c>
      <c r="DF226" s="9">
        <v>1.3770364794000001</v>
      </c>
      <c r="DG226" s="9">
        <v>3.1592761398999998</v>
      </c>
      <c r="DH226" s="9">
        <v>1.5166618879</v>
      </c>
      <c r="DI226" s="9">
        <v>0.18789455790000001</v>
      </c>
      <c r="DJ226" s="9">
        <v>3.0439607229000001</v>
      </c>
    </row>
    <row r="227" spans="19:114" x14ac:dyDescent="0.15">
      <c r="S227" s="11" t="s">
        <v>35</v>
      </c>
      <c r="T227" s="9" t="s">
        <v>92</v>
      </c>
      <c r="U227" s="11">
        <v>12</v>
      </c>
      <c r="V227" s="9">
        <v>45</v>
      </c>
      <c r="W227" s="9">
        <v>0.196716</v>
      </c>
      <c r="X227" s="9">
        <v>0.52396200000000004</v>
      </c>
      <c r="Y227" s="9">
        <f t="shared" si="92"/>
        <v>1.6808283725007127</v>
      </c>
      <c r="Z227" s="9">
        <f t="shared" si="93"/>
        <v>31</v>
      </c>
      <c r="AA227" s="8">
        <f t="shared" si="94"/>
        <v>60</v>
      </c>
      <c r="AB227" s="8" t="b">
        <f t="shared" si="91"/>
        <v>0</v>
      </c>
      <c r="AC227" s="23" t="str">
        <f t="shared" si="82"/>
        <v>NO</v>
      </c>
      <c r="AD227" s="21" t="str">
        <f t="shared" si="95"/>
        <v>YES</v>
      </c>
      <c r="AE227" s="8" t="str">
        <f t="shared" si="96"/>
        <v>FINE</v>
      </c>
      <c r="AF227" s="8">
        <f t="shared" si="97"/>
        <v>2</v>
      </c>
      <c r="AG227" s="8">
        <f t="shared" si="98"/>
        <v>2</v>
      </c>
      <c r="AH227" s="8">
        <f t="shared" si="99"/>
        <v>2</v>
      </c>
      <c r="AI227" s="23">
        <f t="shared" si="83"/>
        <v>97</v>
      </c>
      <c r="AJ227" s="23">
        <f t="shared" si="84"/>
        <v>232</v>
      </c>
      <c r="AK227" s="23">
        <f t="shared" si="85"/>
        <v>450</v>
      </c>
      <c r="AL227" s="23">
        <f t="shared" si="86"/>
        <v>8</v>
      </c>
      <c r="AM227" s="21">
        <f t="shared" si="100"/>
        <v>97</v>
      </c>
      <c r="AN227" s="21">
        <f t="shared" si="101"/>
        <v>232</v>
      </c>
      <c r="AO227" s="21">
        <f t="shared" si="102"/>
        <v>450</v>
      </c>
      <c r="AP227" s="21">
        <f t="shared" si="103"/>
        <v>8</v>
      </c>
      <c r="AQ227" s="22">
        <f t="shared" si="87"/>
        <v>0.42857142857142855</v>
      </c>
      <c r="AR227" s="22">
        <f t="shared" si="88"/>
        <v>-1</v>
      </c>
      <c r="AS227" s="22">
        <f t="shared" si="89"/>
        <v>0</v>
      </c>
      <c r="AT227" s="22">
        <f t="shared" si="90"/>
        <v>0</v>
      </c>
      <c r="AU227" s="9">
        <v>9</v>
      </c>
      <c r="AV227" s="9">
        <v>7</v>
      </c>
      <c r="AW227" s="9">
        <v>150</v>
      </c>
      <c r="AX227" s="9">
        <v>30</v>
      </c>
      <c r="AY227" s="9">
        <v>60</v>
      </c>
      <c r="AZ227" s="9">
        <v>30</v>
      </c>
      <c r="BA227" s="9">
        <v>45</v>
      </c>
      <c r="BB227" s="9">
        <v>45</v>
      </c>
      <c r="BC227" s="13">
        <v>71.079884258000007</v>
      </c>
      <c r="BD227" s="9">
        <v>6.4082777782999996</v>
      </c>
      <c r="BE227" s="9">
        <v>-17.777817590000002</v>
      </c>
      <c r="BF227" s="9">
        <v>-0.98415714499999996</v>
      </c>
      <c r="BG227" s="9">
        <v>-8.4957730950000006</v>
      </c>
      <c r="BH227" s="9">
        <v>-4.1465082009999996</v>
      </c>
      <c r="BI227" s="9">
        <v>0.83243316479999996</v>
      </c>
      <c r="BJ227" s="9">
        <v>1.1640416675</v>
      </c>
      <c r="BK227" s="9">
        <v>0.37712830060000002</v>
      </c>
      <c r="BL227" s="9">
        <v>-1.0905</v>
      </c>
      <c r="BM227" s="9">
        <v>-1.5370416659999999</v>
      </c>
      <c r="BN227" s="9">
        <v>-2.4764746529999999</v>
      </c>
      <c r="BO227" s="9">
        <v>3.6690338955000001</v>
      </c>
      <c r="BP227" s="9">
        <v>-0.67229943400000003</v>
      </c>
      <c r="BQ227" s="9">
        <v>-3.4717994339999998</v>
      </c>
      <c r="BR227" s="13">
        <v>179.45388348</v>
      </c>
      <c r="BS227" s="9">
        <v>23.301574086999999</v>
      </c>
      <c r="BT227" s="9">
        <v>-35.55823255</v>
      </c>
      <c r="BU227" s="9">
        <v>-2.027162809</v>
      </c>
      <c r="BV227" s="9">
        <v>-18.690193539999999</v>
      </c>
      <c r="BW227" s="9">
        <v>-11.821317970000001</v>
      </c>
      <c r="BX227" s="9">
        <v>-0.55392316500000005</v>
      </c>
      <c r="BY227" s="9">
        <v>3.4291458438000002</v>
      </c>
      <c r="BZ227" s="9">
        <v>3.7223074030999999</v>
      </c>
      <c r="CA227" s="9">
        <v>-0.28939583499999999</v>
      </c>
      <c r="CB227" s="9">
        <v>-2.1973958310000001</v>
      </c>
      <c r="CC227" s="9">
        <v>-14.565854290000001</v>
      </c>
      <c r="CD227" s="9">
        <v>4.3920376415</v>
      </c>
      <c r="CE227" s="9">
        <v>-0.89796230899999996</v>
      </c>
      <c r="CF227" s="9">
        <v>-8.3191290089999992</v>
      </c>
      <c r="CG227" s="13">
        <v>350.50486188000002</v>
      </c>
      <c r="CH227" s="9">
        <v>54.763425916999999</v>
      </c>
      <c r="CI227" s="9">
        <v>-63.14502177</v>
      </c>
      <c r="CJ227" s="9">
        <v>-0.39051686899999999</v>
      </c>
      <c r="CK227" s="9">
        <v>-21.394120189999999</v>
      </c>
      <c r="CL227" s="9">
        <v>-23.709205229999998</v>
      </c>
      <c r="CM227" s="9">
        <v>-0.51556307599999995</v>
      </c>
      <c r="CN227" s="9">
        <v>5.0488541562</v>
      </c>
      <c r="CO227" s="9">
        <v>18.212261220999999</v>
      </c>
      <c r="CP227" s="9">
        <v>2.3433958437000002</v>
      </c>
      <c r="CQ227" s="9">
        <v>-2.641729169</v>
      </c>
      <c r="CR227" s="9">
        <v>-34.522081270000001</v>
      </c>
      <c r="CS227" s="9">
        <v>8.2467975612999993</v>
      </c>
      <c r="CT227" s="9">
        <v>3.8306308613</v>
      </c>
      <c r="CU227" s="9">
        <v>-44.758202439999998</v>
      </c>
      <c r="CV227" s="13">
        <v>18.246711896000001</v>
      </c>
      <c r="CW227" s="9">
        <v>-5.5253582210000003</v>
      </c>
      <c r="CX227" s="9">
        <v>10.462539817</v>
      </c>
      <c r="CY227" s="9">
        <v>0.59442752889999995</v>
      </c>
      <c r="CZ227" s="9">
        <v>6.5837653660999997</v>
      </c>
      <c r="DA227" s="9">
        <v>-1.0026472179999999</v>
      </c>
      <c r="DB227" s="9">
        <v>-0.39100071199999997</v>
      </c>
      <c r="DC227" s="9">
        <v>-0.63434572899999997</v>
      </c>
      <c r="DD227" s="9">
        <v>-3.2760527960000001</v>
      </c>
      <c r="DE227" s="9">
        <v>3.925032646</v>
      </c>
      <c r="DF227" s="9">
        <v>1.3770364794000001</v>
      </c>
      <c r="DG227" s="9">
        <v>3.1592761398999998</v>
      </c>
      <c r="DH227" s="9">
        <v>1.5166618879</v>
      </c>
      <c r="DI227" s="9">
        <v>0.18789455790000001</v>
      </c>
      <c r="DJ227" s="9">
        <v>3.0439607229000001</v>
      </c>
    </row>
    <row r="228" spans="19:114" x14ac:dyDescent="0.15">
      <c r="S228" s="11" t="s">
        <v>35</v>
      </c>
      <c r="T228" s="9" t="s">
        <v>92</v>
      </c>
      <c r="U228" s="11">
        <v>12</v>
      </c>
      <c r="V228" s="9">
        <v>60</v>
      </c>
      <c r="W228" s="9">
        <v>0.196716</v>
      </c>
      <c r="X228" s="9">
        <v>0.52396200000000004</v>
      </c>
      <c r="Y228" s="9">
        <f t="shared" si="92"/>
        <v>1.6808283725007127</v>
      </c>
      <c r="Z228" s="9">
        <f t="shared" si="93"/>
        <v>31</v>
      </c>
      <c r="AA228" s="8">
        <f t="shared" si="94"/>
        <v>60</v>
      </c>
      <c r="AB228" s="8" t="b">
        <f t="shared" si="91"/>
        <v>0</v>
      </c>
      <c r="AC228" s="23" t="str">
        <f t="shared" si="82"/>
        <v>NO</v>
      </c>
      <c r="AD228" s="21" t="str">
        <f t="shared" si="95"/>
        <v>YES</v>
      </c>
      <c r="AE228" s="8" t="str">
        <f t="shared" si="96"/>
        <v>FINE</v>
      </c>
      <c r="AF228" s="8">
        <f t="shared" si="97"/>
        <v>2</v>
      </c>
      <c r="AG228" s="8">
        <f t="shared" si="98"/>
        <v>2</v>
      </c>
      <c r="AH228" s="8">
        <f t="shared" si="99"/>
        <v>2</v>
      </c>
      <c r="AI228" s="23">
        <f t="shared" si="83"/>
        <v>94</v>
      </c>
      <c r="AJ228" s="23">
        <f t="shared" si="84"/>
        <v>226</v>
      </c>
      <c r="AK228" s="23">
        <f t="shared" si="85"/>
        <v>439</v>
      </c>
      <c r="AL228" s="23">
        <f t="shared" si="86"/>
        <v>8.6999999999999993</v>
      </c>
      <c r="AM228" s="21">
        <f t="shared" si="100"/>
        <v>94</v>
      </c>
      <c r="AN228" s="21">
        <f t="shared" si="101"/>
        <v>226</v>
      </c>
      <c r="AO228" s="21">
        <f t="shared" si="102"/>
        <v>439</v>
      </c>
      <c r="AP228" s="21">
        <f t="shared" si="103"/>
        <v>8.6999999999999993</v>
      </c>
      <c r="AQ228" s="22">
        <f t="shared" si="87"/>
        <v>0.42857142857142855</v>
      </c>
      <c r="AR228" s="22">
        <f t="shared" si="88"/>
        <v>-1</v>
      </c>
      <c r="AS228" s="22">
        <f t="shared" si="89"/>
        <v>0</v>
      </c>
      <c r="AT228" s="22">
        <f t="shared" si="90"/>
        <v>0.33333333333333331</v>
      </c>
      <c r="AU228" s="9">
        <v>9</v>
      </c>
      <c r="AV228" s="9">
        <v>7</v>
      </c>
      <c r="AW228" s="9">
        <v>150</v>
      </c>
      <c r="AX228" s="9">
        <v>30</v>
      </c>
      <c r="AY228" s="9">
        <v>60</v>
      </c>
      <c r="AZ228" s="9">
        <v>30</v>
      </c>
      <c r="BA228" s="9">
        <v>45</v>
      </c>
      <c r="BB228" s="9">
        <v>45</v>
      </c>
      <c r="BC228" s="13">
        <v>71.079884258000007</v>
      </c>
      <c r="BD228" s="9">
        <v>6.4082777782999996</v>
      </c>
      <c r="BE228" s="9">
        <v>-17.777817590000002</v>
      </c>
      <c r="BF228" s="9">
        <v>-0.98415714499999996</v>
      </c>
      <c r="BG228" s="9">
        <v>-8.4957730950000006</v>
      </c>
      <c r="BH228" s="9">
        <v>-4.1465082009999996</v>
      </c>
      <c r="BI228" s="9">
        <v>0.83243316479999996</v>
      </c>
      <c r="BJ228" s="9">
        <v>1.1640416675</v>
      </c>
      <c r="BK228" s="9">
        <v>0.37712830060000002</v>
      </c>
      <c r="BL228" s="9">
        <v>-1.0905</v>
      </c>
      <c r="BM228" s="9">
        <v>-1.5370416659999999</v>
      </c>
      <c r="BN228" s="9">
        <v>-2.4764746529999999</v>
      </c>
      <c r="BO228" s="9">
        <v>3.6690338955000001</v>
      </c>
      <c r="BP228" s="9">
        <v>-0.67229943400000003</v>
      </c>
      <c r="BQ228" s="9">
        <v>-3.4717994339999998</v>
      </c>
      <c r="BR228" s="13">
        <v>179.45388348</v>
      </c>
      <c r="BS228" s="9">
        <v>23.301574086999999</v>
      </c>
      <c r="BT228" s="9">
        <v>-35.55823255</v>
      </c>
      <c r="BU228" s="9">
        <v>-2.027162809</v>
      </c>
      <c r="BV228" s="9">
        <v>-18.690193539999999</v>
      </c>
      <c r="BW228" s="9">
        <v>-11.821317970000001</v>
      </c>
      <c r="BX228" s="9">
        <v>-0.55392316500000005</v>
      </c>
      <c r="BY228" s="9">
        <v>3.4291458438000002</v>
      </c>
      <c r="BZ228" s="9">
        <v>3.7223074030999999</v>
      </c>
      <c r="CA228" s="9">
        <v>-0.28939583499999999</v>
      </c>
      <c r="CB228" s="9">
        <v>-2.1973958310000001</v>
      </c>
      <c r="CC228" s="9">
        <v>-14.565854290000001</v>
      </c>
      <c r="CD228" s="9">
        <v>4.3920376415</v>
      </c>
      <c r="CE228" s="9">
        <v>-0.89796230899999996</v>
      </c>
      <c r="CF228" s="9">
        <v>-8.3191290089999992</v>
      </c>
      <c r="CG228" s="13">
        <v>350.50486188000002</v>
      </c>
      <c r="CH228" s="9">
        <v>54.763425916999999</v>
      </c>
      <c r="CI228" s="9">
        <v>-63.14502177</v>
      </c>
      <c r="CJ228" s="9">
        <v>-0.39051686899999999</v>
      </c>
      <c r="CK228" s="9">
        <v>-21.394120189999999</v>
      </c>
      <c r="CL228" s="9">
        <v>-23.709205229999998</v>
      </c>
      <c r="CM228" s="9">
        <v>-0.51556307599999995</v>
      </c>
      <c r="CN228" s="9">
        <v>5.0488541562</v>
      </c>
      <c r="CO228" s="9">
        <v>18.212261220999999</v>
      </c>
      <c r="CP228" s="9">
        <v>2.3433958437000002</v>
      </c>
      <c r="CQ228" s="9">
        <v>-2.641729169</v>
      </c>
      <c r="CR228" s="9">
        <v>-34.522081270000001</v>
      </c>
      <c r="CS228" s="9">
        <v>8.2467975612999993</v>
      </c>
      <c r="CT228" s="9">
        <v>3.8306308613</v>
      </c>
      <c r="CU228" s="9">
        <v>-44.758202439999998</v>
      </c>
      <c r="CV228" s="13">
        <v>18.246711896000001</v>
      </c>
      <c r="CW228" s="9">
        <v>-5.5253582210000003</v>
      </c>
      <c r="CX228" s="9">
        <v>10.462539817</v>
      </c>
      <c r="CY228" s="9">
        <v>0.59442752889999995</v>
      </c>
      <c r="CZ228" s="9">
        <v>6.5837653660999997</v>
      </c>
      <c r="DA228" s="9">
        <v>-1.0026472179999999</v>
      </c>
      <c r="DB228" s="9">
        <v>-0.39100071199999997</v>
      </c>
      <c r="DC228" s="9">
        <v>-0.63434572899999997</v>
      </c>
      <c r="DD228" s="9">
        <v>-3.2760527960000001</v>
      </c>
      <c r="DE228" s="9">
        <v>3.925032646</v>
      </c>
      <c r="DF228" s="9">
        <v>1.3770364794000001</v>
      </c>
      <c r="DG228" s="9">
        <v>3.1592761398999998</v>
      </c>
      <c r="DH228" s="9">
        <v>1.5166618879</v>
      </c>
      <c r="DI228" s="9">
        <v>0.18789455790000001</v>
      </c>
      <c r="DJ228" s="9">
        <v>3.0439607229000001</v>
      </c>
    </row>
    <row r="229" spans="19:114" x14ac:dyDescent="0.15">
      <c r="S229" s="11" t="s">
        <v>35</v>
      </c>
      <c r="T229" s="9" t="s">
        <v>92</v>
      </c>
      <c r="U229" s="11">
        <v>12</v>
      </c>
      <c r="V229" s="9">
        <v>75</v>
      </c>
      <c r="W229" s="9">
        <v>0.196716</v>
      </c>
      <c r="X229" s="9">
        <v>0.52396200000000004</v>
      </c>
      <c r="Y229" s="9">
        <f t="shared" si="92"/>
        <v>1.6808283725007127</v>
      </c>
      <c r="Z229" s="9">
        <f t="shared" si="93"/>
        <v>31</v>
      </c>
      <c r="AA229" s="8">
        <f t="shared" si="94"/>
        <v>60</v>
      </c>
      <c r="AB229" s="8" t="b">
        <f t="shared" si="91"/>
        <v>0</v>
      </c>
      <c r="AC229" s="23" t="str">
        <f t="shared" si="82"/>
        <v>NO</v>
      </c>
      <c r="AD229" s="21" t="str">
        <f t="shared" si="95"/>
        <v>YES</v>
      </c>
      <c r="AE229" s="8" t="str">
        <f t="shared" si="96"/>
        <v>FINE</v>
      </c>
      <c r="AF229" s="8">
        <f t="shared" si="97"/>
        <v>2</v>
      </c>
      <c r="AG229" s="8">
        <f t="shared" si="98"/>
        <v>2</v>
      </c>
      <c r="AH229" s="8">
        <f t="shared" si="99"/>
        <v>2</v>
      </c>
      <c r="AI229" s="23">
        <f t="shared" si="83"/>
        <v>91</v>
      </c>
      <c r="AJ229" s="23">
        <f t="shared" si="84"/>
        <v>217</v>
      </c>
      <c r="AK229" s="23">
        <f t="shared" si="85"/>
        <v>419</v>
      </c>
      <c r="AL229" s="23">
        <f t="shared" si="86"/>
        <v>10.199999999999999</v>
      </c>
      <c r="AM229" s="21">
        <f t="shared" si="100"/>
        <v>91</v>
      </c>
      <c r="AN229" s="21">
        <f t="shared" si="101"/>
        <v>217</v>
      </c>
      <c r="AO229" s="21">
        <f t="shared" si="102"/>
        <v>419</v>
      </c>
      <c r="AP229" s="21">
        <f t="shared" si="103"/>
        <v>10.199999999999999</v>
      </c>
      <c r="AQ229" s="22">
        <f t="shared" si="87"/>
        <v>0.42857142857142855</v>
      </c>
      <c r="AR229" s="22">
        <f t="shared" si="88"/>
        <v>-1</v>
      </c>
      <c r="AS229" s="22">
        <f t="shared" si="89"/>
        <v>0</v>
      </c>
      <c r="AT229" s="22">
        <f t="shared" si="90"/>
        <v>0.66666666666666663</v>
      </c>
      <c r="AU229" s="9">
        <v>9</v>
      </c>
      <c r="AV229" s="9">
        <v>7</v>
      </c>
      <c r="AW229" s="9">
        <v>150</v>
      </c>
      <c r="AX229" s="9">
        <v>30</v>
      </c>
      <c r="AY229" s="9">
        <v>60</v>
      </c>
      <c r="AZ229" s="9">
        <v>30</v>
      </c>
      <c r="BA229" s="9">
        <v>45</v>
      </c>
      <c r="BB229" s="9">
        <v>45</v>
      </c>
      <c r="BC229" s="13">
        <v>71.079884258000007</v>
      </c>
      <c r="BD229" s="9">
        <v>6.4082777782999996</v>
      </c>
      <c r="BE229" s="9">
        <v>-17.777817590000002</v>
      </c>
      <c r="BF229" s="9">
        <v>-0.98415714499999996</v>
      </c>
      <c r="BG229" s="9">
        <v>-8.4957730950000006</v>
      </c>
      <c r="BH229" s="9">
        <v>-4.1465082009999996</v>
      </c>
      <c r="BI229" s="9">
        <v>0.83243316479999996</v>
      </c>
      <c r="BJ229" s="9">
        <v>1.1640416675</v>
      </c>
      <c r="BK229" s="9">
        <v>0.37712830060000002</v>
      </c>
      <c r="BL229" s="9">
        <v>-1.0905</v>
      </c>
      <c r="BM229" s="9">
        <v>-1.5370416659999999</v>
      </c>
      <c r="BN229" s="9">
        <v>-2.4764746529999999</v>
      </c>
      <c r="BO229" s="9">
        <v>3.6690338955000001</v>
      </c>
      <c r="BP229" s="9">
        <v>-0.67229943400000003</v>
      </c>
      <c r="BQ229" s="9">
        <v>-3.4717994339999998</v>
      </c>
      <c r="BR229" s="13">
        <v>179.45388348</v>
      </c>
      <c r="BS229" s="9">
        <v>23.301574086999999</v>
      </c>
      <c r="BT229" s="9">
        <v>-35.55823255</v>
      </c>
      <c r="BU229" s="9">
        <v>-2.027162809</v>
      </c>
      <c r="BV229" s="9">
        <v>-18.690193539999999</v>
      </c>
      <c r="BW229" s="9">
        <v>-11.821317970000001</v>
      </c>
      <c r="BX229" s="9">
        <v>-0.55392316500000005</v>
      </c>
      <c r="BY229" s="9">
        <v>3.4291458438000002</v>
      </c>
      <c r="BZ229" s="9">
        <v>3.7223074030999999</v>
      </c>
      <c r="CA229" s="9">
        <v>-0.28939583499999999</v>
      </c>
      <c r="CB229" s="9">
        <v>-2.1973958310000001</v>
      </c>
      <c r="CC229" s="9">
        <v>-14.565854290000001</v>
      </c>
      <c r="CD229" s="9">
        <v>4.3920376415</v>
      </c>
      <c r="CE229" s="9">
        <v>-0.89796230899999996</v>
      </c>
      <c r="CF229" s="9">
        <v>-8.3191290089999992</v>
      </c>
      <c r="CG229" s="13">
        <v>350.50486188000002</v>
      </c>
      <c r="CH229" s="9">
        <v>54.763425916999999</v>
      </c>
      <c r="CI229" s="9">
        <v>-63.14502177</v>
      </c>
      <c r="CJ229" s="9">
        <v>-0.39051686899999999</v>
      </c>
      <c r="CK229" s="9">
        <v>-21.394120189999999</v>
      </c>
      <c r="CL229" s="9">
        <v>-23.709205229999998</v>
      </c>
      <c r="CM229" s="9">
        <v>-0.51556307599999995</v>
      </c>
      <c r="CN229" s="9">
        <v>5.0488541562</v>
      </c>
      <c r="CO229" s="9">
        <v>18.212261220999999</v>
      </c>
      <c r="CP229" s="9">
        <v>2.3433958437000002</v>
      </c>
      <c r="CQ229" s="9">
        <v>-2.641729169</v>
      </c>
      <c r="CR229" s="9">
        <v>-34.522081270000001</v>
      </c>
      <c r="CS229" s="9">
        <v>8.2467975612999993</v>
      </c>
      <c r="CT229" s="9">
        <v>3.8306308613</v>
      </c>
      <c r="CU229" s="9">
        <v>-44.758202439999998</v>
      </c>
      <c r="CV229" s="13">
        <v>18.246711896000001</v>
      </c>
      <c r="CW229" s="9">
        <v>-5.5253582210000003</v>
      </c>
      <c r="CX229" s="9">
        <v>10.462539817</v>
      </c>
      <c r="CY229" s="9">
        <v>0.59442752889999995</v>
      </c>
      <c r="CZ229" s="9">
        <v>6.5837653660999997</v>
      </c>
      <c r="DA229" s="9">
        <v>-1.0026472179999999</v>
      </c>
      <c r="DB229" s="9">
        <v>-0.39100071199999997</v>
      </c>
      <c r="DC229" s="9">
        <v>-0.63434572899999997</v>
      </c>
      <c r="DD229" s="9">
        <v>-3.2760527960000001</v>
      </c>
      <c r="DE229" s="9">
        <v>3.925032646</v>
      </c>
      <c r="DF229" s="9">
        <v>1.3770364794000001</v>
      </c>
      <c r="DG229" s="9">
        <v>3.1592761398999998</v>
      </c>
      <c r="DH229" s="9">
        <v>1.5166618879</v>
      </c>
      <c r="DI229" s="9">
        <v>0.18789455790000001</v>
      </c>
      <c r="DJ229" s="9">
        <v>3.0439607229000001</v>
      </c>
    </row>
    <row r="230" spans="19:114" x14ac:dyDescent="0.15">
      <c r="S230" s="11" t="s">
        <v>35</v>
      </c>
      <c r="T230" s="9" t="s">
        <v>92</v>
      </c>
      <c r="U230" s="11">
        <v>12</v>
      </c>
      <c r="V230" s="9">
        <v>90</v>
      </c>
      <c r="W230" s="9">
        <v>0.196716</v>
      </c>
      <c r="X230" s="9">
        <v>0.52396200000000004</v>
      </c>
      <c r="Y230" s="9">
        <f t="shared" si="92"/>
        <v>1.6808283725007127</v>
      </c>
      <c r="Z230" s="9">
        <f t="shared" si="93"/>
        <v>31</v>
      </c>
      <c r="AA230" s="8">
        <f t="shared" si="94"/>
        <v>60</v>
      </c>
      <c r="AB230" s="8" t="b">
        <f t="shared" si="91"/>
        <v>0</v>
      </c>
      <c r="AC230" s="23" t="str">
        <f t="shared" si="82"/>
        <v>NO</v>
      </c>
      <c r="AD230" s="21" t="str">
        <f t="shared" si="95"/>
        <v>YES</v>
      </c>
      <c r="AE230" s="8" t="str">
        <f t="shared" si="96"/>
        <v>FINE</v>
      </c>
      <c r="AF230" s="8">
        <f t="shared" si="97"/>
        <v>2</v>
      </c>
      <c r="AG230" s="8">
        <f t="shared" si="98"/>
        <v>2</v>
      </c>
      <c r="AH230" s="8">
        <f t="shared" si="99"/>
        <v>2</v>
      </c>
      <c r="AI230" s="23">
        <f t="shared" si="83"/>
        <v>86</v>
      </c>
      <c r="AJ230" s="23">
        <f t="shared" si="84"/>
        <v>207</v>
      </c>
      <c r="AK230" s="23">
        <f t="shared" si="85"/>
        <v>389</v>
      </c>
      <c r="AL230" s="23">
        <f t="shared" si="86"/>
        <v>12.299999999999999</v>
      </c>
      <c r="AM230" s="21">
        <f t="shared" si="100"/>
        <v>86</v>
      </c>
      <c r="AN230" s="21">
        <f t="shared" si="101"/>
        <v>207</v>
      </c>
      <c r="AO230" s="21">
        <f t="shared" si="102"/>
        <v>389</v>
      </c>
      <c r="AP230" s="21">
        <f t="shared" si="103"/>
        <v>12.299999999999999</v>
      </c>
      <c r="AQ230" s="22">
        <f t="shared" si="87"/>
        <v>0.42857142857142855</v>
      </c>
      <c r="AR230" s="22">
        <f t="shared" si="88"/>
        <v>-1</v>
      </c>
      <c r="AS230" s="22">
        <f t="shared" si="89"/>
        <v>0</v>
      </c>
      <c r="AT230" s="22">
        <f t="shared" si="90"/>
        <v>1</v>
      </c>
      <c r="AU230" s="9">
        <v>9</v>
      </c>
      <c r="AV230" s="9">
        <v>7</v>
      </c>
      <c r="AW230" s="9">
        <v>150</v>
      </c>
      <c r="AX230" s="9">
        <v>30</v>
      </c>
      <c r="AY230" s="9">
        <v>60</v>
      </c>
      <c r="AZ230" s="9">
        <v>30</v>
      </c>
      <c r="BA230" s="9">
        <v>45</v>
      </c>
      <c r="BB230" s="9">
        <v>45</v>
      </c>
      <c r="BC230" s="13">
        <v>71.079884258000007</v>
      </c>
      <c r="BD230" s="9">
        <v>6.4082777782999996</v>
      </c>
      <c r="BE230" s="9">
        <v>-17.777817590000002</v>
      </c>
      <c r="BF230" s="9">
        <v>-0.98415714499999996</v>
      </c>
      <c r="BG230" s="9">
        <v>-8.4957730950000006</v>
      </c>
      <c r="BH230" s="9">
        <v>-4.1465082009999996</v>
      </c>
      <c r="BI230" s="9">
        <v>0.83243316479999996</v>
      </c>
      <c r="BJ230" s="9">
        <v>1.1640416675</v>
      </c>
      <c r="BK230" s="9">
        <v>0.37712830060000002</v>
      </c>
      <c r="BL230" s="9">
        <v>-1.0905</v>
      </c>
      <c r="BM230" s="9">
        <v>-1.5370416659999999</v>
      </c>
      <c r="BN230" s="9">
        <v>-2.4764746529999999</v>
      </c>
      <c r="BO230" s="9">
        <v>3.6690338955000001</v>
      </c>
      <c r="BP230" s="9">
        <v>-0.67229943400000003</v>
      </c>
      <c r="BQ230" s="9">
        <v>-3.4717994339999998</v>
      </c>
      <c r="BR230" s="13">
        <v>179.45388348</v>
      </c>
      <c r="BS230" s="9">
        <v>23.301574086999999</v>
      </c>
      <c r="BT230" s="9">
        <v>-35.55823255</v>
      </c>
      <c r="BU230" s="9">
        <v>-2.027162809</v>
      </c>
      <c r="BV230" s="9">
        <v>-18.690193539999999</v>
      </c>
      <c r="BW230" s="9">
        <v>-11.821317970000001</v>
      </c>
      <c r="BX230" s="9">
        <v>-0.55392316500000005</v>
      </c>
      <c r="BY230" s="9">
        <v>3.4291458438000002</v>
      </c>
      <c r="BZ230" s="9">
        <v>3.7223074030999999</v>
      </c>
      <c r="CA230" s="9">
        <v>-0.28939583499999999</v>
      </c>
      <c r="CB230" s="9">
        <v>-2.1973958310000001</v>
      </c>
      <c r="CC230" s="9">
        <v>-14.565854290000001</v>
      </c>
      <c r="CD230" s="9">
        <v>4.3920376415</v>
      </c>
      <c r="CE230" s="9">
        <v>-0.89796230899999996</v>
      </c>
      <c r="CF230" s="9">
        <v>-8.3191290089999992</v>
      </c>
      <c r="CG230" s="13">
        <v>350.50486188000002</v>
      </c>
      <c r="CH230" s="9">
        <v>54.763425916999999</v>
      </c>
      <c r="CI230" s="9">
        <v>-63.14502177</v>
      </c>
      <c r="CJ230" s="9">
        <v>-0.39051686899999999</v>
      </c>
      <c r="CK230" s="9">
        <v>-21.394120189999999</v>
      </c>
      <c r="CL230" s="9">
        <v>-23.709205229999998</v>
      </c>
      <c r="CM230" s="9">
        <v>-0.51556307599999995</v>
      </c>
      <c r="CN230" s="9">
        <v>5.0488541562</v>
      </c>
      <c r="CO230" s="9">
        <v>18.212261220999999</v>
      </c>
      <c r="CP230" s="9">
        <v>2.3433958437000002</v>
      </c>
      <c r="CQ230" s="9">
        <v>-2.641729169</v>
      </c>
      <c r="CR230" s="9">
        <v>-34.522081270000001</v>
      </c>
      <c r="CS230" s="9">
        <v>8.2467975612999993</v>
      </c>
      <c r="CT230" s="9">
        <v>3.8306308613</v>
      </c>
      <c r="CU230" s="9">
        <v>-44.758202439999998</v>
      </c>
      <c r="CV230" s="13">
        <v>18.246711896000001</v>
      </c>
      <c r="CW230" s="9">
        <v>-5.5253582210000003</v>
      </c>
      <c r="CX230" s="9">
        <v>10.462539817</v>
      </c>
      <c r="CY230" s="9">
        <v>0.59442752889999995</v>
      </c>
      <c r="CZ230" s="9">
        <v>6.5837653660999997</v>
      </c>
      <c r="DA230" s="9">
        <v>-1.0026472179999999</v>
      </c>
      <c r="DB230" s="9">
        <v>-0.39100071199999997</v>
      </c>
      <c r="DC230" s="9">
        <v>-0.63434572899999997</v>
      </c>
      <c r="DD230" s="9">
        <v>-3.2760527960000001</v>
      </c>
      <c r="DE230" s="9">
        <v>3.925032646</v>
      </c>
      <c r="DF230" s="9">
        <v>1.3770364794000001</v>
      </c>
      <c r="DG230" s="9">
        <v>3.1592761398999998</v>
      </c>
      <c r="DH230" s="9">
        <v>1.5166618879</v>
      </c>
      <c r="DI230" s="9">
        <v>0.18789455790000001</v>
      </c>
      <c r="DJ230" s="9">
        <v>3.0439607229000001</v>
      </c>
    </row>
    <row r="231" spans="19:114" x14ac:dyDescent="0.15">
      <c r="S231" s="11" t="s">
        <v>35</v>
      </c>
      <c r="T231" s="9" t="s">
        <v>92</v>
      </c>
      <c r="U231" s="11">
        <v>14</v>
      </c>
      <c r="V231" s="9">
        <v>0</v>
      </c>
      <c r="W231" s="9">
        <v>0.230042</v>
      </c>
      <c r="X231" s="9">
        <v>0.51368999999999998</v>
      </c>
      <c r="Y231" s="9">
        <f t="shared" si="92"/>
        <v>1.8846280493571854</v>
      </c>
      <c r="Z231" s="9">
        <f t="shared" si="93"/>
        <v>28</v>
      </c>
      <c r="AA231" s="8">
        <f t="shared" si="94"/>
        <v>60</v>
      </c>
      <c r="AB231" s="8" t="b">
        <f t="shared" si="91"/>
        <v>0</v>
      </c>
      <c r="AC231" s="23" t="str">
        <f t="shared" si="82"/>
        <v>NO</v>
      </c>
      <c r="AD231" s="21" t="str">
        <f t="shared" si="95"/>
        <v>YES</v>
      </c>
      <c r="AE231" s="8" t="str">
        <f t="shared" si="96"/>
        <v>FINE</v>
      </c>
      <c r="AF231" s="8">
        <f t="shared" si="97"/>
        <v>2</v>
      </c>
      <c r="AG231" s="8">
        <f t="shared" si="98"/>
        <v>2</v>
      </c>
      <c r="AH231" s="8">
        <f t="shared" si="99"/>
        <v>2</v>
      </c>
      <c r="AI231" s="23">
        <f t="shared" si="83"/>
        <v>103</v>
      </c>
      <c r="AJ231" s="23">
        <f t="shared" si="84"/>
        <v>245</v>
      </c>
      <c r="AK231" s="23">
        <f t="shared" si="85"/>
        <v>427</v>
      </c>
      <c r="AL231" s="23">
        <f t="shared" si="86"/>
        <v>10.5</v>
      </c>
      <c r="AM231" s="21">
        <f t="shared" si="100"/>
        <v>103</v>
      </c>
      <c r="AN231" s="21">
        <f t="shared" si="101"/>
        <v>245</v>
      </c>
      <c r="AO231" s="21">
        <f t="shared" si="102"/>
        <v>427</v>
      </c>
      <c r="AP231" s="21">
        <f t="shared" si="103"/>
        <v>10.5</v>
      </c>
      <c r="AQ231" s="22">
        <f t="shared" si="87"/>
        <v>0.7142857142857143</v>
      </c>
      <c r="AR231" s="22">
        <f t="shared" si="88"/>
        <v>-1</v>
      </c>
      <c r="AS231" s="22">
        <f t="shared" si="89"/>
        <v>0</v>
      </c>
      <c r="AT231" s="22">
        <f t="shared" si="90"/>
        <v>-1</v>
      </c>
      <c r="AU231" s="9">
        <v>9</v>
      </c>
      <c r="AV231" s="9">
        <v>7</v>
      </c>
      <c r="AW231" s="9">
        <v>150</v>
      </c>
      <c r="AX231" s="9">
        <v>30</v>
      </c>
      <c r="AY231" s="9">
        <v>60</v>
      </c>
      <c r="AZ231" s="9">
        <v>30</v>
      </c>
      <c r="BA231" s="9">
        <v>45</v>
      </c>
      <c r="BB231" s="9">
        <v>45</v>
      </c>
      <c r="BC231" s="13">
        <v>71.079884258000007</v>
      </c>
      <c r="BD231" s="9">
        <v>6.4082777782999996</v>
      </c>
      <c r="BE231" s="9">
        <v>-17.777817590000002</v>
      </c>
      <c r="BF231" s="9">
        <v>-0.98415714499999996</v>
      </c>
      <c r="BG231" s="9">
        <v>-8.4957730950000006</v>
      </c>
      <c r="BH231" s="9">
        <v>-4.1465082009999996</v>
      </c>
      <c r="BI231" s="9">
        <v>0.83243316479999996</v>
      </c>
      <c r="BJ231" s="9">
        <v>1.1640416675</v>
      </c>
      <c r="BK231" s="9">
        <v>0.37712830060000002</v>
      </c>
      <c r="BL231" s="9">
        <v>-1.0905</v>
      </c>
      <c r="BM231" s="9">
        <v>-1.5370416659999999</v>
      </c>
      <c r="BN231" s="9">
        <v>-2.4764746529999999</v>
      </c>
      <c r="BO231" s="9">
        <v>3.6690338955000001</v>
      </c>
      <c r="BP231" s="9">
        <v>-0.67229943400000003</v>
      </c>
      <c r="BQ231" s="9">
        <v>-3.4717994339999998</v>
      </c>
      <c r="BR231" s="13">
        <v>179.45388348</v>
      </c>
      <c r="BS231" s="9">
        <v>23.301574086999999</v>
      </c>
      <c r="BT231" s="9">
        <v>-35.55823255</v>
      </c>
      <c r="BU231" s="9">
        <v>-2.027162809</v>
      </c>
      <c r="BV231" s="9">
        <v>-18.690193539999999</v>
      </c>
      <c r="BW231" s="9">
        <v>-11.821317970000001</v>
      </c>
      <c r="BX231" s="9">
        <v>-0.55392316500000005</v>
      </c>
      <c r="BY231" s="9">
        <v>3.4291458438000002</v>
      </c>
      <c r="BZ231" s="9">
        <v>3.7223074030999999</v>
      </c>
      <c r="CA231" s="9">
        <v>-0.28939583499999999</v>
      </c>
      <c r="CB231" s="9">
        <v>-2.1973958310000001</v>
      </c>
      <c r="CC231" s="9">
        <v>-14.565854290000001</v>
      </c>
      <c r="CD231" s="9">
        <v>4.3920376415</v>
      </c>
      <c r="CE231" s="9">
        <v>-0.89796230899999996</v>
      </c>
      <c r="CF231" s="9">
        <v>-8.3191290089999992</v>
      </c>
      <c r="CG231" s="13">
        <v>350.50486188000002</v>
      </c>
      <c r="CH231" s="9">
        <v>54.763425916999999</v>
      </c>
      <c r="CI231" s="9">
        <v>-63.14502177</v>
      </c>
      <c r="CJ231" s="9">
        <v>-0.39051686899999999</v>
      </c>
      <c r="CK231" s="9">
        <v>-21.394120189999999</v>
      </c>
      <c r="CL231" s="9">
        <v>-23.709205229999998</v>
      </c>
      <c r="CM231" s="9">
        <v>-0.51556307599999995</v>
      </c>
      <c r="CN231" s="9">
        <v>5.0488541562</v>
      </c>
      <c r="CO231" s="9">
        <v>18.212261220999999</v>
      </c>
      <c r="CP231" s="9">
        <v>2.3433958437000002</v>
      </c>
      <c r="CQ231" s="9">
        <v>-2.641729169</v>
      </c>
      <c r="CR231" s="9">
        <v>-34.522081270000001</v>
      </c>
      <c r="CS231" s="9">
        <v>8.2467975612999993</v>
      </c>
      <c r="CT231" s="9">
        <v>3.8306308613</v>
      </c>
      <c r="CU231" s="9">
        <v>-44.758202439999998</v>
      </c>
      <c r="CV231" s="13">
        <v>18.246711896000001</v>
      </c>
      <c r="CW231" s="9">
        <v>-5.5253582210000003</v>
      </c>
      <c r="CX231" s="9">
        <v>10.462539817</v>
      </c>
      <c r="CY231" s="9">
        <v>0.59442752889999995</v>
      </c>
      <c r="CZ231" s="9">
        <v>6.5837653660999997</v>
      </c>
      <c r="DA231" s="9">
        <v>-1.0026472179999999</v>
      </c>
      <c r="DB231" s="9">
        <v>-0.39100071199999997</v>
      </c>
      <c r="DC231" s="9">
        <v>-0.63434572899999997</v>
      </c>
      <c r="DD231" s="9">
        <v>-3.2760527960000001</v>
      </c>
      <c r="DE231" s="9">
        <v>3.925032646</v>
      </c>
      <c r="DF231" s="9">
        <v>1.3770364794000001</v>
      </c>
      <c r="DG231" s="9">
        <v>3.1592761398999998</v>
      </c>
      <c r="DH231" s="9">
        <v>1.5166618879</v>
      </c>
      <c r="DI231" s="9">
        <v>0.18789455790000001</v>
      </c>
      <c r="DJ231" s="9">
        <v>3.0439607229000001</v>
      </c>
    </row>
    <row r="232" spans="19:114" x14ac:dyDescent="0.15">
      <c r="S232" s="11" t="s">
        <v>35</v>
      </c>
      <c r="T232" s="9" t="s">
        <v>92</v>
      </c>
      <c r="U232" s="11">
        <v>14</v>
      </c>
      <c r="V232" s="9">
        <v>15</v>
      </c>
      <c r="W232" s="9">
        <v>0.230042</v>
      </c>
      <c r="X232" s="9">
        <v>0.51368999999999998</v>
      </c>
      <c r="Y232" s="9">
        <f t="shared" si="92"/>
        <v>1.8846280493571854</v>
      </c>
      <c r="Z232" s="9">
        <f t="shared" si="93"/>
        <v>28</v>
      </c>
      <c r="AA232" s="8">
        <f t="shared" si="94"/>
        <v>60</v>
      </c>
      <c r="AB232" s="8" t="b">
        <f t="shared" si="91"/>
        <v>0</v>
      </c>
      <c r="AC232" s="23" t="str">
        <f t="shared" si="82"/>
        <v>NO</v>
      </c>
      <c r="AD232" s="21" t="str">
        <f t="shared" si="95"/>
        <v>YES</v>
      </c>
      <c r="AE232" s="8" t="str">
        <f t="shared" si="96"/>
        <v>FINE</v>
      </c>
      <c r="AF232" s="8">
        <f t="shared" si="97"/>
        <v>2</v>
      </c>
      <c r="AG232" s="8">
        <f t="shared" si="98"/>
        <v>2</v>
      </c>
      <c r="AH232" s="8">
        <f t="shared" si="99"/>
        <v>2</v>
      </c>
      <c r="AI232" s="23">
        <f t="shared" si="83"/>
        <v>103</v>
      </c>
      <c r="AJ232" s="23">
        <f t="shared" si="84"/>
        <v>245</v>
      </c>
      <c r="AK232" s="23">
        <f t="shared" si="85"/>
        <v>448</v>
      </c>
      <c r="AL232" s="23">
        <f t="shared" si="86"/>
        <v>8.9</v>
      </c>
      <c r="AM232" s="21">
        <f t="shared" si="100"/>
        <v>103</v>
      </c>
      <c r="AN232" s="21">
        <f t="shared" si="101"/>
        <v>245</v>
      </c>
      <c r="AO232" s="21">
        <f t="shared" si="102"/>
        <v>448</v>
      </c>
      <c r="AP232" s="21">
        <f t="shared" si="103"/>
        <v>8.9</v>
      </c>
      <c r="AQ232" s="22">
        <f t="shared" si="87"/>
        <v>0.7142857142857143</v>
      </c>
      <c r="AR232" s="22">
        <f t="shared" si="88"/>
        <v>-1</v>
      </c>
      <c r="AS232" s="22">
        <f t="shared" si="89"/>
        <v>0</v>
      </c>
      <c r="AT232" s="22">
        <f t="shared" si="90"/>
        <v>-0.66666666666666663</v>
      </c>
      <c r="AU232" s="9">
        <v>9</v>
      </c>
      <c r="AV232" s="9">
        <v>7</v>
      </c>
      <c r="AW232" s="9">
        <v>150</v>
      </c>
      <c r="AX232" s="9">
        <v>30</v>
      </c>
      <c r="AY232" s="9">
        <v>60</v>
      </c>
      <c r="AZ232" s="9">
        <v>30</v>
      </c>
      <c r="BA232" s="9">
        <v>45</v>
      </c>
      <c r="BB232" s="9">
        <v>45</v>
      </c>
      <c r="BC232" s="13">
        <v>71.079884258000007</v>
      </c>
      <c r="BD232" s="9">
        <v>6.4082777782999996</v>
      </c>
      <c r="BE232" s="9">
        <v>-17.777817590000002</v>
      </c>
      <c r="BF232" s="9">
        <v>-0.98415714499999996</v>
      </c>
      <c r="BG232" s="9">
        <v>-8.4957730950000006</v>
      </c>
      <c r="BH232" s="9">
        <v>-4.1465082009999996</v>
      </c>
      <c r="BI232" s="9">
        <v>0.83243316479999996</v>
      </c>
      <c r="BJ232" s="9">
        <v>1.1640416675</v>
      </c>
      <c r="BK232" s="9">
        <v>0.37712830060000002</v>
      </c>
      <c r="BL232" s="9">
        <v>-1.0905</v>
      </c>
      <c r="BM232" s="9">
        <v>-1.5370416659999999</v>
      </c>
      <c r="BN232" s="9">
        <v>-2.4764746529999999</v>
      </c>
      <c r="BO232" s="9">
        <v>3.6690338955000001</v>
      </c>
      <c r="BP232" s="9">
        <v>-0.67229943400000003</v>
      </c>
      <c r="BQ232" s="9">
        <v>-3.4717994339999998</v>
      </c>
      <c r="BR232" s="13">
        <v>179.45388348</v>
      </c>
      <c r="BS232" s="9">
        <v>23.301574086999999</v>
      </c>
      <c r="BT232" s="9">
        <v>-35.55823255</v>
      </c>
      <c r="BU232" s="9">
        <v>-2.027162809</v>
      </c>
      <c r="BV232" s="9">
        <v>-18.690193539999999</v>
      </c>
      <c r="BW232" s="9">
        <v>-11.821317970000001</v>
      </c>
      <c r="BX232" s="9">
        <v>-0.55392316500000005</v>
      </c>
      <c r="BY232" s="9">
        <v>3.4291458438000002</v>
      </c>
      <c r="BZ232" s="9">
        <v>3.7223074030999999</v>
      </c>
      <c r="CA232" s="9">
        <v>-0.28939583499999999</v>
      </c>
      <c r="CB232" s="9">
        <v>-2.1973958310000001</v>
      </c>
      <c r="CC232" s="9">
        <v>-14.565854290000001</v>
      </c>
      <c r="CD232" s="9">
        <v>4.3920376415</v>
      </c>
      <c r="CE232" s="9">
        <v>-0.89796230899999996</v>
      </c>
      <c r="CF232" s="9">
        <v>-8.3191290089999992</v>
      </c>
      <c r="CG232" s="13">
        <v>350.50486188000002</v>
      </c>
      <c r="CH232" s="9">
        <v>54.763425916999999</v>
      </c>
      <c r="CI232" s="9">
        <v>-63.14502177</v>
      </c>
      <c r="CJ232" s="9">
        <v>-0.39051686899999999</v>
      </c>
      <c r="CK232" s="9">
        <v>-21.394120189999999</v>
      </c>
      <c r="CL232" s="9">
        <v>-23.709205229999998</v>
      </c>
      <c r="CM232" s="9">
        <v>-0.51556307599999995</v>
      </c>
      <c r="CN232" s="9">
        <v>5.0488541562</v>
      </c>
      <c r="CO232" s="9">
        <v>18.212261220999999</v>
      </c>
      <c r="CP232" s="9">
        <v>2.3433958437000002</v>
      </c>
      <c r="CQ232" s="9">
        <v>-2.641729169</v>
      </c>
      <c r="CR232" s="9">
        <v>-34.522081270000001</v>
      </c>
      <c r="CS232" s="9">
        <v>8.2467975612999993</v>
      </c>
      <c r="CT232" s="9">
        <v>3.8306308613</v>
      </c>
      <c r="CU232" s="9">
        <v>-44.758202439999998</v>
      </c>
      <c r="CV232" s="13">
        <v>18.246711896000001</v>
      </c>
      <c r="CW232" s="9">
        <v>-5.5253582210000003</v>
      </c>
      <c r="CX232" s="9">
        <v>10.462539817</v>
      </c>
      <c r="CY232" s="9">
        <v>0.59442752889999995</v>
      </c>
      <c r="CZ232" s="9">
        <v>6.5837653660999997</v>
      </c>
      <c r="DA232" s="9">
        <v>-1.0026472179999999</v>
      </c>
      <c r="DB232" s="9">
        <v>-0.39100071199999997</v>
      </c>
      <c r="DC232" s="9">
        <v>-0.63434572899999997</v>
      </c>
      <c r="DD232" s="9">
        <v>-3.2760527960000001</v>
      </c>
      <c r="DE232" s="9">
        <v>3.925032646</v>
      </c>
      <c r="DF232" s="9">
        <v>1.3770364794000001</v>
      </c>
      <c r="DG232" s="9">
        <v>3.1592761398999998</v>
      </c>
      <c r="DH232" s="9">
        <v>1.5166618879</v>
      </c>
      <c r="DI232" s="9">
        <v>0.18789455790000001</v>
      </c>
      <c r="DJ232" s="9">
        <v>3.0439607229000001</v>
      </c>
    </row>
    <row r="233" spans="19:114" x14ac:dyDescent="0.15">
      <c r="S233" s="11" t="s">
        <v>35</v>
      </c>
      <c r="T233" s="9" t="s">
        <v>92</v>
      </c>
      <c r="U233" s="11">
        <v>14</v>
      </c>
      <c r="V233" s="9">
        <v>30</v>
      </c>
      <c r="W233" s="9">
        <v>0.230042</v>
      </c>
      <c r="X233" s="9">
        <v>0.51368999999999998</v>
      </c>
      <c r="Y233" s="9">
        <f t="shared" si="92"/>
        <v>1.8846280493571854</v>
      </c>
      <c r="Z233" s="9">
        <f t="shared" si="93"/>
        <v>28</v>
      </c>
      <c r="AA233" s="8">
        <f t="shared" si="94"/>
        <v>60</v>
      </c>
      <c r="AB233" s="8" t="b">
        <f t="shared" si="91"/>
        <v>0</v>
      </c>
      <c r="AC233" s="23" t="str">
        <f t="shared" si="82"/>
        <v>NO</v>
      </c>
      <c r="AD233" s="21" t="str">
        <f t="shared" si="95"/>
        <v>YES</v>
      </c>
      <c r="AE233" s="8" t="str">
        <f t="shared" si="96"/>
        <v>FINE</v>
      </c>
      <c r="AF233" s="8">
        <f t="shared" si="97"/>
        <v>2</v>
      </c>
      <c r="AG233" s="8">
        <f t="shared" si="98"/>
        <v>2</v>
      </c>
      <c r="AH233" s="8">
        <f t="shared" si="99"/>
        <v>2</v>
      </c>
      <c r="AI233" s="23">
        <f t="shared" si="83"/>
        <v>101</v>
      </c>
      <c r="AJ233" s="23">
        <f t="shared" si="84"/>
        <v>242</v>
      </c>
      <c r="AK233" s="23">
        <f t="shared" si="85"/>
        <v>459</v>
      </c>
      <c r="AL233" s="23">
        <f t="shared" si="86"/>
        <v>8</v>
      </c>
      <c r="AM233" s="21">
        <f t="shared" si="100"/>
        <v>101</v>
      </c>
      <c r="AN233" s="21">
        <f t="shared" si="101"/>
        <v>242</v>
      </c>
      <c r="AO233" s="21">
        <f t="shared" si="102"/>
        <v>459</v>
      </c>
      <c r="AP233" s="21">
        <f t="shared" si="103"/>
        <v>8</v>
      </c>
      <c r="AQ233" s="22">
        <f t="shared" si="87"/>
        <v>0.7142857142857143</v>
      </c>
      <c r="AR233" s="22">
        <f t="shared" si="88"/>
        <v>-1</v>
      </c>
      <c r="AS233" s="22">
        <f t="shared" si="89"/>
        <v>0</v>
      </c>
      <c r="AT233" s="22">
        <f t="shared" si="90"/>
        <v>-0.33333333333333331</v>
      </c>
      <c r="AU233" s="9">
        <v>9</v>
      </c>
      <c r="AV233" s="9">
        <v>7</v>
      </c>
      <c r="AW233" s="9">
        <v>150</v>
      </c>
      <c r="AX233" s="9">
        <v>30</v>
      </c>
      <c r="AY233" s="9">
        <v>60</v>
      </c>
      <c r="AZ233" s="9">
        <v>30</v>
      </c>
      <c r="BA233" s="9">
        <v>45</v>
      </c>
      <c r="BB233" s="9">
        <v>45</v>
      </c>
      <c r="BC233" s="13">
        <v>71.079884258000007</v>
      </c>
      <c r="BD233" s="9">
        <v>6.4082777782999996</v>
      </c>
      <c r="BE233" s="9">
        <v>-17.777817590000002</v>
      </c>
      <c r="BF233" s="9">
        <v>-0.98415714499999996</v>
      </c>
      <c r="BG233" s="9">
        <v>-8.4957730950000006</v>
      </c>
      <c r="BH233" s="9">
        <v>-4.1465082009999996</v>
      </c>
      <c r="BI233" s="9">
        <v>0.83243316479999996</v>
      </c>
      <c r="BJ233" s="9">
        <v>1.1640416675</v>
      </c>
      <c r="BK233" s="9">
        <v>0.37712830060000002</v>
      </c>
      <c r="BL233" s="9">
        <v>-1.0905</v>
      </c>
      <c r="BM233" s="9">
        <v>-1.5370416659999999</v>
      </c>
      <c r="BN233" s="9">
        <v>-2.4764746529999999</v>
      </c>
      <c r="BO233" s="9">
        <v>3.6690338955000001</v>
      </c>
      <c r="BP233" s="9">
        <v>-0.67229943400000003</v>
      </c>
      <c r="BQ233" s="9">
        <v>-3.4717994339999998</v>
      </c>
      <c r="BR233" s="13">
        <v>179.45388348</v>
      </c>
      <c r="BS233" s="9">
        <v>23.301574086999999</v>
      </c>
      <c r="BT233" s="9">
        <v>-35.55823255</v>
      </c>
      <c r="BU233" s="9">
        <v>-2.027162809</v>
      </c>
      <c r="BV233" s="9">
        <v>-18.690193539999999</v>
      </c>
      <c r="BW233" s="9">
        <v>-11.821317970000001</v>
      </c>
      <c r="BX233" s="9">
        <v>-0.55392316500000005</v>
      </c>
      <c r="BY233" s="9">
        <v>3.4291458438000002</v>
      </c>
      <c r="BZ233" s="9">
        <v>3.7223074030999999</v>
      </c>
      <c r="CA233" s="9">
        <v>-0.28939583499999999</v>
      </c>
      <c r="CB233" s="9">
        <v>-2.1973958310000001</v>
      </c>
      <c r="CC233" s="9">
        <v>-14.565854290000001</v>
      </c>
      <c r="CD233" s="9">
        <v>4.3920376415</v>
      </c>
      <c r="CE233" s="9">
        <v>-0.89796230899999996</v>
      </c>
      <c r="CF233" s="9">
        <v>-8.3191290089999992</v>
      </c>
      <c r="CG233" s="13">
        <v>350.50486188000002</v>
      </c>
      <c r="CH233" s="9">
        <v>54.763425916999999</v>
      </c>
      <c r="CI233" s="9">
        <v>-63.14502177</v>
      </c>
      <c r="CJ233" s="9">
        <v>-0.39051686899999999</v>
      </c>
      <c r="CK233" s="9">
        <v>-21.394120189999999</v>
      </c>
      <c r="CL233" s="9">
        <v>-23.709205229999998</v>
      </c>
      <c r="CM233" s="9">
        <v>-0.51556307599999995</v>
      </c>
      <c r="CN233" s="9">
        <v>5.0488541562</v>
      </c>
      <c r="CO233" s="9">
        <v>18.212261220999999</v>
      </c>
      <c r="CP233" s="9">
        <v>2.3433958437000002</v>
      </c>
      <c r="CQ233" s="9">
        <v>-2.641729169</v>
      </c>
      <c r="CR233" s="9">
        <v>-34.522081270000001</v>
      </c>
      <c r="CS233" s="9">
        <v>8.2467975612999993</v>
      </c>
      <c r="CT233" s="9">
        <v>3.8306308613</v>
      </c>
      <c r="CU233" s="9">
        <v>-44.758202439999998</v>
      </c>
      <c r="CV233" s="13">
        <v>18.246711896000001</v>
      </c>
      <c r="CW233" s="9">
        <v>-5.5253582210000003</v>
      </c>
      <c r="CX233" s="9">
        <v>10.462539817</v>
      </c>
      <c r="CY233" s="9">
        <v>0.59442752889999995</v>
      </c>
      <c r="CZ233" s="9">
        <v>6.5837653660999997</v>
      </c>
      <c r="DA233" s="9">
        <v>-1.0026472179999999</v>
      </c>
      <c r="DB233" s="9">
        <v>-0.39100071199999997</v>
      </c>
      <c r="DC233" s="9">
        <v>-0.63434572899999997</v>
      </c>
      <c r="DD233" s="9">
        <v>-3.2760527960000001</v>
      </c>
      <c r="DE233" s="9">
        <v>3.925032646</v>
      </c>
      <c r="DF233" s="9">
        <v>1.3770364794000001</v>
      </c>
      <c r="DG233" s="9">
        <v>3.1592761398999998</v>
      </c>
      <c r="DH233" s="9">
        <v>1.5166618879</v>
      </c>
      <c r="DI233" s="9">
        <v>0.18789455790000001</v>
      </c>
      <c r="DJ233" s="9">
        <v>3.0439607229000001</v>
      </c>
    </row>
    <row r="234" spans="19:114" x14ac:dyDescent="0.15">
      <c r="S234" s="11" t="s">
        <v>35</v>
      </c>
      <c r="T234" s="9" t="s">
        <v>92</v>
      </c>
      <c r="U234" s="11">
        <v>14</v>
      </c>
      <c r="V234" s="9">
        <v>45</v>
      </c>
      <c r="W234" s="9">
        <v>0.230042</v>
      </c>
      <c r="X234" s="9">
        <v>0.51368999999999998</v>
      </c>
      <c r="Y234" s="9">
        <f t="shared" si="92"/>
        <v>1.8846280493571854</v>
      </c>
      <c r="Z234" s="9">
        <f t="shared" si="93"/>
        <v>28</v>
      </c>
      <c r="AA234" s="8">
        <f t="shared" si="94"/>
        <v>60</v>
      </c>
      <c r="AB234" s="8" t="b">
        <f t="shared" si="91"/>
        <v>0</v>
      </c>
      <c r="AC234" s="23" t="str">
        <f t="shared" si="82"/>
        <v>NO</v>
      </c>
      <c r="AD234" s="21" t="str">
        <f t="shared" si="95"/>
        <v>YES</v>
      </c>
      <c r="AE234" s="8" t="str">
        <f t="shared" si="96"/>
        <v>FINE</v>
      </c>
      <c r="AF234" s="8">
        <f t="shared" si="97"/>
        <v>2</v>
      </c>
      <c r="AG234" s="8">
        <f t="shared" si="98"/>
        <v>2</v>
      </c>
      <c r="AH234" s="8">
        <f t="shared" si="99"/>
        <v>2</v>
      </c>
      <c r="AI234" s="23">
        <f t="shared" si="83"/>
        <v>99</v>
      </c>
      <c r="AJ234" s="23">
        <f t="shared" si="84"/>
        <v>238</v>
      </c>
      <c r="AK234" s="23">
        <f t="shared" si="85"/>
        <v>461</v>
      </c>
      <c r="AL234" s="23">
        <f t="shared" si="86"/>
        <v>7.6999999999999993</v>
      </c>
      <c r="AM234" s="21">
        <f t="shared" si="100"/>
        <v>99</v>
      </c>
      <c r="AN234" s="21">
        <f t="shared" si="101"/>
        <v>238</v>
      </c>
      <c r="AO234" s="21">
        <f t="shared" si="102"/>
        <v>461</v>
      </c>
      <c r="AP234" s="21">
        <f t="shared" si="103"/>
        <v>7.6999999999999993</v>
      </c>
      <c r="AQ234" s="22">
        <f t="shared" si="87"/>
        <v>0.7142857142857143</v>
      </c>
      <c r="AR234" s="22">
        <f t="shared" si="88"/>
        <v>-1</v>
      </c>
      <c r="AS234" s="22">
        <f t="shared" si="89"/>
        <v>0</v>
      </c>
      <c r="AT234" s="22">
        <f t="shared" si="90"/>
        <v>0</v>
      </c>
      <c r="AU234" s="9">
        <v>9</v>
      </c>
      <c r="AV234" s="9">
        <v>7</v>
      </c>
      <c r="AW234" s="9">
        <v>150</v>
      </c>
      <c r="AX234" s="9">
        <v>30</v>
      </c>
      <c r="AY234" s="9">
        <v>60</v>
      </c>
      <c r="AZ234" s="9">
        <v>30</v>
      </c>
      <c r="BA234" s="9">
        <v>45</v>
      </c>
      <c r="BB234" s="9">
        <v>45</v>
      </c>
      <c r="BC234" s="13">
        <v>71.079884258000007</v>
      </c>
      <c r="BD234" s="9">
        <v>6.4082777782999996</v>
      </c>
      <c r="BE234" s="9">
        <v>-17.777817590000002</v>
      </c>
      <c r="BF234" s="9">
        <v>-0.98415714499999996</v>
      </c>
      <c r="BG234" s="9">
        <v>-8.4957730950000006</v>
      </c>
      <c r="BH234" s="9">
        <v>-4.1465082009999996</v>
      </c>
      <c r="BI234" s="9">
        <v>0.83243316479999996</v>
      </c>
      <c r="BJ234" s="9">
        <v>1.1640416675</v>
      </c>
      <c r="BK234" s="9">
        <v>0.37712830060000002</v>
      </c>
      <c r="BL234" s="9">
        <v>-1.0905</v>
      </c>
      <c r="BM234" s="9">
        <v>-1.5370416659999999</v>
      </c>
      <c r="BN234" s="9">
        <v>-2.4764746529999999</v>
      </c>
      <c r="BO234" s="9">
        <v>3.6690338955000001</v>
      </c>
      <c r="BP234" s="9">
        <v>-0.67229943400000003</v>
      </c>
      <c r="BQ234" s="9">
        <v>-3.4717994339999998</v>
      </c>
      <c r="BR234" s="13">
        <v>179.45388348</v>
      </c>
      <c r="BS234" s="9">
        <v>23.301574086999999</v>
      </c>
      <c r="BT234" s="9">
        <v>-35.55823255</v>
      </c>
      <c r="BU234" s="9">
        <v>-2.027162809</v>
      </c>
      <c r="BV234" s="9">
        <v>-18.690193539999999</v>
      </c>
      <c r="BW234" s="9">
        <v>-11.821317970000001</v>
      </c>
      <c r="BX234" s="9">
        <v>-0.55392316500000005</v>
      </c>
      <c r="BY234" s="9">
        <v>3.4291458438000002</v>
      </c>
      <c r="BZ234" s="9">
        <v>3.7223074030999999</v>
      </c>
      <c r="CA234" s="9">
        <v>-0.28939583499999999</v>
      </c>
      <c r="CB234" s="9">
        <v>-2.1973958310000001</v>
      </c>
      <c r="CC234" s="9">
        <v>-14.565854290000001</v>
      </c>
      <c r="CD234" s="9">
        <v>4.3920376415</v>
      </c>
      <c r="CE234" s="9">
        <v>-0.89796230899999996</v>
      </c>
      <c r="CF234" s="9">
        <v>-8.3191290089999992</v>
      </c>
      <c r="CG234" s="13">
        <v>350.50486188000002</v>
      </c>
      <c r="CH234" s="9">
        <v>54.763425916999999</v>
      </c>
      <c r="CI234" s="9">
        <v>-63.14502177</v>
      </c>
      <c r="CJ234" s="9">
        <v>-0.39051686899999999</v>
      </c>
      <c r="CK234" s="9">
        <v>-21.394120189999999</v>
      </c>
      <c r="CL234" s="9">
        <v>-23.709205229999998</v>
      </c>
      <c r="CM234" s="9">
        <v>-0.51556307599999995</v>
      </c>
      <c r="CN234" s="9">
        <v>5.0488541562</v>
      </c>
      <c r="CO234" s="9">
        <v>18.212261220999999</v>
      </c>
      <c r="CP234" s="9">
        <v>2.3433958437000002</v>
      </c>
      <c r="CQ234" s="9">
        <v>-2.641729169</v>
      </c>
      <c r="CR234" s="9">
        <v>-34.522081270000001</v>
      </c>
      <c r="CS234" s="9">
        <v>8.2467975612999993</v>
      </c>
      <c r="CT234" s="9">
        <v>3.8306308613</v>
      </c>
      <c r="CU234" s="9">
        <v>-44.758202439999998</v>
      </c>
      <c r="CV234" s="13">
        <v>18.246711896000001</v>
      </c>
      <c r="CW234" s="9">
        <v>-5.5253582210000003</v>
      </c>
      <c r="CX234" s="9">
        <v>10.462539817</v>
      </c>
      <c r="CY234" s="9">
        <v>0.59442752889999995</v>
      </c>
      <c r="CZ234" s="9">
        <v>6.5837653660999997</v>
      </c>
      <c r="DA234" s="9">
        <v>-1.0026472179999999</v>
      </c>
      <c r="DB234" s="9">
        <v>-0.39100071199999997</v>
      </c>
      <c r="DC234" s="9">
        <v>-0.63434572899999997</v>
      </c>
      <c r="DD234" s="9">
        <v>-3.2760527960000001</v>
      </c>
      <c r="DE234" s="9">
        <v>3.925032646</v>
      </c>
      <c r="DF234" s="9">
        <v>1.3770364794000001</v>
      </c>
      <c r="DG234" s="9">
        <v>3.1592761398999998</v>
      </c>
      <c r="DH234" s="9">
        <v>1.5166618879</v>
      </c>
      <c r="DI234" s="9">
        <v>0.18789455790000001</v>
      </c>
      <c r="DJ234" s="9">
        <v>3.0439607229000001</v>
      </c>
    </row>
    <row r="235" spans="19:114" x14ac:dyDescent="0.15">
      <c r="S235" s="11" t="s">
        <v>35</v>
      </c>
      <c r="T235" s="9" t="s">
        <v>92</v>
      </c>
      <c r="U235" s="11">
        <v>14</v>
      </c>
      <c r="V235" s="9">
        <v>60</v>
      </c>
      <c r="W235" s="9">
        <v>0.230042</v>
      </c>
      <c r="X235" s="9">
        <v>0.51368999999999998</v>
      </c>
      <c r="Y235" s="9">
        <f t="shared" si="92"/>
        <v>1.8846280493571854</v>
      </c>
      <c r="Z235" s="9">
        <f t="shared" si="93"/>
        <v>28</v>
      </c>
      <c r="AA235" s="8">
        <f t="shared" si="94"/>
        <v>60</v>
      </c>
      <c r="AB235" s="8" t="b">
        <f t="shared" si="91"/>
        <v>0</v>
      </c>
      <c r="AC235" s="23" t="str">
        <f t="shared" si="82"/>
        <v>NO</v>
      </c>
      <c r="AD235" s="21" t="str">
        <f t="shared" si="95"/>
        <v>YES</v>
      </c>
      <c r="AE235" s="8" t="str">
        <f t="shared" si="96"/>
        <v>FINE</v>
      </c>
      <c r="AF235" s="8">
        <f t="shared" si="97"/>
        <v>2</v>
      </c>
      <c r="AG235" s="8">
        <f t="shared" si="98"/>
        <v>2</v>
      </c>
      <c r="AH235" s="8">
        <f t="shared" si="99"/>
        <v>2</v>
      </c>
      <c r="AI235" s="23">
        <f t="shared" si="83"/>
        <v>97</v>
      </c>
      <c r="AJ235" s="23">
        <f t="shared" si="84"/>
        <v>231</v>
      </c>
      <c r="AK235" s="23">
        <f t="shared" si="85"/>
        <v>452</v>
      </c>
      <c r="AL235" s="23">
        <f t="shared" si="86"/>
        <v>8.1999999999999993</v>
      </c>
      <c r="AM235" s="21">
        <f t="shared" si="100"/>
        <v>97</v>
      </c>
      <c r="AN235" s="21">
        <f t="shared" si="101"/>
        <v>231</v>
      </c>
      <c r="AO235" s="21">
        <f t="shared" si="102"/>
        <v>452</v>
      </c>
      <c r="AP235" s="21">
        <f t="shared" si="103"/>
        <v>8.1999999999999993</v>
      </c>
      <c r="AQ235" s="22">
        <f t="shared" si="87"/>
        <v>0.7142857142857143</v>
      </c>
      <c r="AR235" s="22">
        <f t="shared" si="88"/>
        <v>-1</v>
      </c>
      <c r="AS235" s="22">
        <f t="shared" si="89"/>
        <v>0</v>
      </c>
      <c r="AT235" s="22">
        <f t="shared" si="90"/>
        <v>0.33333333333333331</v>
      </c>
      <c r="AU235" s="9">
        <v>9</v>
      </c>
      <c r="AV235" s="9">
        <v>7</v>
      </c>
      <c r="AW235" s="9">
        <v>150</v>
      </c>
      <c r="AX235" s="9">
        <v>30</v>
      </c>
      <c r="AY235" s="9">
        <v>60</v>
      </c>
      <c r="AZ235" s="9">
        <v>30</v>
      </c>
      <c r="BA235" s="9">
        <v>45</v>
      </c>
      <c r="BB235" s="9">
        <v>45</v>
      </c>
      <c r="BC235" s="13">
        <v>71.079884258000007</v>
      </c>
      <c r="BD235" s="9">
        <v>6.4082777782999996</v>
      </c>
      <c r="BE235" s="9">
        <v>-17.777817590000002</v>
      </c>
      <c r="BF235" s="9">
        <v>-0.98415714499999996</v>
      </c>
      <c r="BG235" s="9">
        <v>-8.4957730950000006</v>
      </c>
      <c r="BH235" s="9">
        <v>-4.1465082009999996</v>
      </c>
      <c r="BI235" s="9">
        <v>0.83243316479999996</v>
      </c>
      <c r="BJ235" s="9">
        <v>1.1640416675</v>
      </c>
      <c r="BK235" s="9">
        <v>0.37712830060000002</v>
      </c>
      <c r="BL235" s="9">
        <v>-1.0905</v>
      </c>
      <c r="BM235" s="9">
        <v>-1.5370416659999999</v>
      </c>
      <c r="BN235" s="9">
        <v>-2.4764746529999999</v>
      </c>
      <c r="BO235" s="9">
        <v>3.6690338955000001</v>
      </c>
      <c r="BP235" s="9">
        <v>-0.67229943400000003</v>
      </c>
      <c r="BQ235" s="9">
        <v>-3.4717994339999998</v>
      </c>
      <c r="BR235" s="13">
        <v>179.45388348</v>
      </c>
      <c r="BS235" s="9">
        <v>23.301574086999999</v>
      </c>
      <c r="BT235" s="9">
        <v>-35.55823255</v>
      </c>
      <c r="BU235" s="9">
        <v>-2.027162809</v>
      </c>
      <c r="BV235" s="9">
        <v>-18.690193539999999</v>
      </c>
      <c r="BW235" s="9">
        <v>-11.821317970000001</v>
      </c>
      <c r="BX235" s="9">
        <v>-0.55392316500000005</v>
      </c>
      <c r="BY235" s="9">
        <v>3.4291458438000002</v>
      </c>
      <c r="BZ235" s="9">
        <v>3.7223074030999999</v>
      </c>
      <c r="CA235" s="9">
        <v>-0.28939583499999999</v>
      </c>
      <c r="CB235" s="9">
        <v>-2.1973958310000001</v>
      </c>
      <c r="CC235" s="9">
        <v>-14.565854290000001</v>
      </c>
      <c r="CD235" s="9">
        <v>4.3920376415</v>
      </c>
      <c r="CE235" s="9">
        <v>-0.89796230899999996</v>
      </c>
      <c r="CF235" s="9">
        <v>-8.3191290089999992</v>
      </c>
      <c r="CG235" s="13">
        <v>350.50486188000002</v>
      </c>
      <c r="CH235" s="9">
        <v>54.763425916999999</v>
      </c>
      <c r="CI235" s="9">
        <v>-63.14502177</v>
      </c>
      <c r="CJ235" s="9">
        <v>-0.39051686899999999</v>
      </c>
      <c r="CK235" s="9">
        <v>-21.394120189999999</v>
      </c>
      <c r="CL235" s="9">
        <v>-23.709205229999998</v>
      </c>
      <c r="CM235" s="9">
        <v>-0.51556307599999995</v>
      </c>
      <c r="CN235" s="9">
        <v>5.0488541562</v>
      </c>
      <c r="CO235" s="9">
        <v>18.212261220999999</v>
      </c>
      <c r="CP235" s="9">
        <v>2.3433958437000002</v>
      </c>
      <c r="CQ235" s="9">
        <v>-2.641729169</v>
      </c>
      <c r="CR235" s="9">
        <v>-34.522081270000001</v>
      </c>
      <c r="CS235" s="9">
        <v>8.2467975612999993</v>
      </c>
      <c r="CT235" s="9">
        <v>3.8306308613</v>
      </c>
      <c r="CU235" s="9">
        <v>-44.758202439999998</v>
      </c>
      <c r="CV235" s="13">
        <v>18.246711896000001</v>
      </c>
      <c r="CW235" s="9">
        <v>-5.5253582210000003</v>
      </c>
      <c r="CX235" s="9">
        <v>10.462539817</v>
      </c>
      <c r="CY235" s="9">
        <v>0.59442752889999995</v>
      </c>
      <c r="CZ235" s="9">
        <v>6.5837653660999997</v>
      </c>
      <c r="DA235" s="9">
        <v>-1.0026472179999999</v>
      </c>
      <c r="DB235" s="9">
        <v>-0.39100071199999997</v>
      </c>
      <c r="DC235" s="9">
        <v>-0.63434572899999997</v>
      </c>
      <c r="DD235" s="9">
        <v>-3.2760527960000001</v>
      </c>
      <c r="DE235" s="9">
        <v>3.925032646</v>
      </c>
      <c r="DF235" s="9">
        <v>1.3770364794000001</v>
      </c>
      <c r="DG235" s="9">
        <v>3.1592761398999998</v>
      </c>
      <c r="DH235" s="9">
        <v>1.5166618879</v>
      </c>
      <c r="DI235" s="9">
        <v>0.18789455790000001</v>
      </c>
      <c r="DJ235" s="9">
        <v>3.0439607229000001</v>
      </c>
    </row>
    <row r="236" spans="19:114" x14ac:dyDescent="0.15">
      <c r="S236" s="11" t="s">
        <v>35</v>
      </c>
      <c r="T236" s="9" t="s">
        <v>92</v>
      </c>
      <c r="U236" s="11">
        <v>14</v>
      </c>
      <c r="V236" s="9">
        <v>75</v>
      </c>
      <c r="W236" s="9">
        <v>0.230042</v>
      </c>
      <c r="X236" s="9">
        <v>0.51368999999999998</v>
      </c>
      <c r="Y236" s="9">
        <f t="shared" si="92"/>
        <v>1.8846280493571854</v>
      </c>
      <c r="Z236" s="9">
        <f t="shared" si="93"/>
        <v>28</v>
      </c>
      <c r="AA236" s="8">
        <f t="shared" si="94"/>
        <v>60</v>
      </c>
      <c r="AB236" s="8" t="b">
        <f t="shared" si="91"/>
        <v>0</v>
      </c>
      <c r="AC236" s="23" t="str">
        <f t="shared" si="82"/>
        <v>NO</v>
      </c>
      <c r="AD236" s="21" t="str">
        <f t="shared" si="95"/>
        <v>YES</v>
      </c>
      <c r="AE236" s="8" t="str">
        <f t="shared" si="96"/>
        <v>FINE</v>
      </c>
      <c r="AF236" s="8">
        <f t="shared" si="97"/>
        <v>2</v>
      </c>
      <c r="AG236" s="8">
        <f t="shared" si="98"/>
        <v>2</v>
      </c>
      <c r="AH236" s="8">
        <f t="shared" si="99"/>
        <v>2</v>
      </c>
      <c r="AI236" s="23">
        <f t="shared" si="83"/>
        <v>93</v>
      </c>
      <c r="AJ236" s="23">
        <f t="shared" si="84"/>
        <v>223</v>
      </c>
      <c r="AK236" s="23">
        <f t="shared" si="85"/>
        <v>434</v>
      </c>
      <c r="AL236" s="23">
        <f t="shared" si="86"/>
        <v>9.2999999999999989</v>
      </c>
      <c r="AM236" s="21">
        <f t="shared" si="100"/>
        <v>93</v>
      </c>
      <c r="AN236" s="21">
        <f t="shared" si="101"/>
        <v>223</v>
      </c>
      <c r="AO236" s="21">
        <f t="shared" si="102"/>
        <v>434</v>
      </c>
      <c r="AP236" s="21">
        <f t="shared" si="103"/>
        <v>9.2999999999999989</v>
      </c>
      <c r="AQ236" s="22">
        <f t="shared" si="87"/>
        <v>0.7142857142857143</v>
      </c>
      <c r="AR236" s="22">
        <f t="shared" si="88"/>
        <v>-1</v>
      </c>
      <c r="AS236" s="22">
        <f t="shared" si="89"/>
        <v>0</v>
      </c>
      <c r="AT236" s="22">
        <f t="shared" si="90"/>
        <v>0.66666666666666663</v>
      </c>
      <c r="AU236" s="9">
        <v>9</v>
      </c>
      <c r="AV236" s="9">
        <v>7</v>
      </c>
      <c r="AW236" s="9">
        <v>150</v>
      </c>
      <c r="AX236" s="9">
        <v>30</v>
      </c>
      <c r="AY236" s="9">
        <v>60</v>
      </c>
      <c r="AZ236" s="9">
        <v>30</v>
      </c>
      <c r="BA236" s="9">
        <v>45</v>
      </c>
      <c r="BB236" s="9">
        <v>45</v>
      </c>
      <c r="BC236" s="13">
        <v>71.079884258000007</v>
      </c>
      <c r="BD236" s="9">
        <v>6.4082777782999996</v>
      </c>
      <c r="BE236" s="9">
        <v>-17.777817590000002</v>
      </c>
      <c r="BF236" s="9">
        <v>-0.98415714499999996</v>
      </c>
      <c r="BG236" s="9">
        <v>-8.4957730950000006</v>
      </c>
      <c r="BH236" s="9">
        <v>-4.1465082009999996</v>
      </c>
      <c r="BI236" s="9">
        <v>0.83243316479999996</v>
      </c>
      <c r="BJ236" s="9">
        <v>1.1640416675</v>
      </c>
      <c r="BK236" s="9">
        <v>0.37712830060000002</v>
      </c>
      <c r="BL236" s="9">
        <v>-1.0905</v>
      </c>
      <c r="BM236" s="9">
        <v>-1.5370416659999999</v>
      </c>
      <c r="BN236" s="9">
        <v>-2.4764746529999999</v>
      </c>
      <c r="BO236" s="9">
        <v>3.6690338955000001</v>
      </c>
      <c r="BP236" s="9">
        <v>-0.67229943400000003</v>
      </c>
      <c r="BQ236" s="9">
        <v>-3.4717994339999998</v>
      </c>
      <c r="BR236" s="13">
        <v>179.45388348</v>
      </c>
      <c r="BS236" s="9">
        <v>23.301574086999999</v>
      </c>
      <c r="BT236" s="9">
        <v>-35.55823255</v>
      </c>
      <c r="BU236" s="9">
        <v>-2.027162809</v>
      </c>
      <c r="BV236" s="9">
        <v>-18.690193539999999</v>
      </c>
      <c r="BW236" s="9">
        <v>-11.821317970000001</v>
      </c>
      <c r="BX236" s="9">
        <v>-0.55392316500000005</v>
      </c>
      <c r="BY236" s="9">
        <v>3.4291458438000002</v>
      </c>
      <c r="BZ236" s="9">
        <v>3.7223074030999999</v>
      </c>
      <c r="CA236" s="9">
        <v>-0.28939583499999999</v>
      </c>
      <c r="CB236" s="9">
        <v>-2.1973958310000001</v>
      </c>
      <c r="CC236" s="9">
        <v>-14.565854290000001</v>
      </c>
      <c r="CD236" s="9">
        <v>4.3920376415</v>
      </c>
      <c r="CE236" s="9">
        <v>-0.89796230899999996</v>
      </c>
      <c r="CF236" s="9">
        <v>-8.3191290089999992</v>
      </c>
      <c r="CG236" s="13">
        <v>350.50486188000002</v>
      </c>
      <c r="CH236" s="9">
        <v>54.763425916999999</v>
      </c>
      <c r="CI236" s="9">
        <v>-63.14502177</v>
      </c>
      <c r="CJ236" s="9">
        <v>-0.39051686899999999</v>
      </c>
      <c r="CK236" s="9">
        <v>-21.394120189999999</v>
      </c>
      <c r="CL236" s="9">
        <v>-23.709205229999998</v>
      </c>
      <c r="CM236" s="9">
        <v>-0.51556307599999995</v>
      </c>
      <c r="CN236" s="9">
        <v>5.0488541562</v>
      </c>
      <c r="CO236" s="9">
        <v>18.212261220999999</v>
      </c>
      <c r="CP236" s="9">
        <v>2.3433958437000002</v>
      </c>
      <c r="CQ236" s="9">
        <v>-2.641729169</v>
      </c>
      <c r="CR236" s="9">
        <v>-34.522081270000001</v>
      </c>
      <c r="CS236" s="9">
        <v>8.2467975612999993</v>
      </c>
      <c r="CT236" s="9">
        <v>3.8306308613</v>
      </c>
      <c r="CU236" s="9">
        <v>-44.758202439999998</v>
      </c>
      <c r="CV236" s="13">
        <v>18.246711896000001</v>
      </c>
      <c r="CW236" s="9">
        <v>-5.5253582210000003</v>
      </c>
      <c r="CX236" s="9">
        <v>10.462539817</v>
      </c>
      <c r="CY236" s="9">
        <v>0.59442752889999995</v>
      </c>
      <c r="CZ236" s="9">
        <v>6.5837653660999997</v>
      </c>
      <c r="DA236" s="9">
        <v>-1.0026472179999999</v>
      </c>
      <c r="DB236" s="9">
        <v>-0.39100071199999997</v>
      </c>
      <c r="DC236" s="9">
        <v>-0.63434572899999997</v>
      </c>
      <c r="DD236" s="9">
        <v>-3.2760527960000001</v>
      </c>
      <c r="DE236" s="9">
        <v>3.925032646</v>
      </c>
      <c r="DF236" s="9">
        <v>1.3770364794000001</v>
      </c>
      <c r="DG236" s="9">
        <v>3.1592761398999998</v>
      </c>
      <c r="DH236" s="9">
        <v>1.5166618879</v>
      </c>
      <c r="DI236" s="9">
        <v>0.18789455790000001</v>
      </c>
      <c r="DJ236" s="9">
        <v>3.0439607229000001</v>
      </c>
    </row>
    <row r="237" spans="19:114" x14ac:dyDescent="0.15">
      <c r="S237" s="11" t="s">
        <v>35</v>
      </c>
      <c r="T237" s="9" t="s">
        <v>92</v>
      </c>
      <c r="U237" s="11">
        <v>14</v>
      </c>
      <c r="V237" s="9">
        <v>90</v>
      </c>
      <c r="W237" s="9">
        <v>0.230042</v>
      </c>
      <c r="X237" s="9">
        <v>0.51368999999999998</v>
      </c>
      <c r="Y237" s="9">
        <f t="shared" si="92"/>
        <v>1.8846280493571854</v>
      </c>
      <c r="Z237" s="9">
        <f t="shared" si="93"/>
        <v>28</v>
      </c>
      <c r="AA237" s="8">
        <f t="shared" si="94"/>
        <v>60</v>
      </c>
      <c r="AB237" s="8" t="b">
        <f t="shared" si="91"/>
        <v>0</v>
      </c>
      <c r="AC237" s="23" t="str">
        <f t="shared" si="82"/>
        <v>NO</v>
      </c>
      <c r="AD237" s="21" t="str">
        <f t="shared" si="95"/>
        <v>YES</v>
      </c>
      <c r="AE237" s="8" t="str">
        <f t="shared" si="96"/>
        <v>FINE</v>
      </c>
      <c r="AF237" s="8">
        <f t="shared" si="97"/>
        <v>2</v>
      </c>
      <c r="AG237" s="8">
        <f t="shared" si="98"/>
        <v>2</v>
      </c>
      <c r="AH237" s="8">
        <f t="shared" si="99"/>
        <v>2</v>
      </c>
      <c r="AI237" s="23">
        <f t="shared" si="83"/>
        <v>89</v>
      </c>
      <c r="AJ237" s="23">
        <f t="shared" si="84"/>
        <v>213</v>
      </c>
      <c r="AK237" s="23">
        <f t="shared" si="85"/>
        <v>405</v>
      </c>
      <c r="AL237" s="23">
        <f t="shared" si="86"/>
        <v>11.1</v>
      </c>
      <c r="AM237" s="21">
        <f t="shared" si="100"/>
        <v>89</v>
      </c>
      <c r="AN237" s="21">
        <f t="shared" si="101"/>
        <v>213</v>
      </c>
      <c r="AO237" s="21">
        <f t="shared" si="102"/>
        <v>405</v>
      </c>
      <c r="AP237" s="21">
        <f t="shared" si="103"/>
        <v>11.1</v>
      </c>
      <c r="AQ237" s="22">
        <f t="shared" si="87"/>
        <v>0.7142857142857143</v>
      </c>
      <c r="AR237" s="22">
        <f t="shared" si="88"/>
        <v>-1</v>
      </c>
      <c r="AS237" s="22">
        <f t="shared" si="89"/>
        <v>0</v>
      </c>
      <c r="AT237" s="22">
        <f t="shared" si="90"/>
        <v>1</v>
      </c>
      <c r="AU237" s="9">
        <v>9</v>
      </c>
      <c r="AV237" s="9">
        <v>7</v>
      </c>
      <c r="AW237" s="9">
        <v>150</v>
      </c>
      <c r="AX237" s="9">
        <v>30</v>
      </c>
      <c r="AY237" s="9">
        <v>60</v>
      </c>
      <c r="AZ237" s="9">
        <v>30</v>
      </c>
      <c r="BA237" s="9">
        <v>45</v>
      </c>
      <c r="BB237" s="9">
        <v>45</v>
      </c>
      <c r="BC237" s="13">
        <v>71.079884258000007</v>
      </c>
      <c r="BD237" s="9">
        <v>6.4082777782999996</v>
      </c>
      <c r="BE237" s="9">
        <v>-17.777817590000002</v>
      </c>
      <c r="BF237" s="9">
        <v>-0.98415714499999996</v>
      </c>
      <c r="BG237" s="9">
        <v>-8.4957730950000006</v>
      </c>
      <c r="BH237" s="9">
        <v>-4.1465082009999996</v>
      </c>
      <c r="BI237" s="9">
        <v>0.83243316479999996</v>
      </c>
      <c r="BJ237" s="9">
        <v>1.1640416675</v>
      </c>
      <c r="BK237" s="9">
        <v>0.37712830060000002</v>
      </c>
      <c r="BL237" s="9">
        <v>-1.0905</v>
      </c>
      <c r="BM237" s="9">
        <v>-1.5370416659999999</v>
      </c>
      <c r="BN237" s="9">
        <v>-2.4764746529999999</v>
      </c>
      <c r="BO237" s="9">
        <v>3.6690338955000001</v>
      </c>
      <c r="BP237" s="9">
        <v>-0.67229943400000003</v>
      </c>
      <c r="BQ237" s="9">
        <v>-3.4717994339999998</v>
      </c>
      <c r="BR237" s="13">
        <v>179.45388348</v>
      </c>
      <c r="BS237" s="9">
        <v>23.301574086999999</v>
      </c>
      <c r="BT237" s="9">
        <v>-35.55823255</v>
      </c>
      <c r="BU237" s="9">
        <v>-2.027162809</v>
      </c>
      <c r="BV237" s="9">
        <v>-18.690193539999999</v>
      </c>
      <c r="BW237" s="9">
        <v>-11.821317970000001</v>
      </c>
      <c r="BX237" s="9">
        <v>-0.55392316500000005</v>
      </c>
      <c r="BY237" s="9">
        <v>3.4291458438000002</v>
      </c>
      <c r="BZ237" s="9">
        <v>3.7223074030999999</v>
      </c>
      <c r="CA237" s="9">
        <v>-0.28939583499999999</v>
      </c>
      <c r="CB237" s="9">
        <v>-2.1973958310000001</v>
      </c>
      <c r="CC237" s="9">
        <v>-14.565854290000001</v>
      </c>
      <c r="CD237" s="9">
        <v>4.3920376415</v>
      </c>
      <c r="CE237" s="9">
        <v>-0.89796230899999996</v>
      </c>
      <c r="CF237" s="9">
        <v>-8.3191290089999992</v>
      </c>
      <c r="CG237" s="13">
        <v>350.50486188000002</v>
      </c>
      <c r="CH237" s="9">
        <v>54.763425916999999</v>
      </c>
      <c r="CI237" s="9">
        <v>-63.14502177</v>
      </c>
      <c r="CJ237" s="9">
        <v>-0.39051686899999999</v>
      </c>
      <c r="CK237" s="9">
        <v>-21.394120189999999</v>
      </c>
      <c r="CL237" s="9">
        <v>-23.709205229999998</v>
      </c>
      <c r="CM237" s="9">
        <v>-0.51556307599999995</v>
      </c>
      <c r="CN237" s="9">
        <v>5.0488541562</v>
      </c>
      <c r="CO237" s="9">
        <v>18.212261220999999</v>
      </c>
      <c r="CP237" s="9">
        <v>2.3433958437000002</v>
      </c>
      <c r="CQ237" s="9">
        <v>-2.641729169</v>
      </c>
      <c r="CR237" s="9">
        <v>-34.522081270000001</v>
      </c>
      <c r="CS237" s="9">
        <v>8.2467975612999993</v>
      </c>
      <c r="CT237" s="9">
        <v>3.8306308613</v>
      </c>
      <c r="CU237" s="9">
        <v>-44.758202439999998</v>
      </c>
      <c r="CV237" s="13">
        <v>18.246711896000001</v>
      </c>
      <c r="CW237" s="9">
        <v>-5.5253582210000003</v>
      </c>
      <c r="CX237" s="9">
        <v>10.462539817</v>
      </c>
      <c r="CY237" s="9">
        <v>0.59442752889999995</v>
      </c>
      <c r="CZ237" s="9">
        <v>6.5837653660999997</v>
      </c>
      <c r="DA237" s="9">
        <v>-1.0026472179999999</v>
      </c>
      <c r="DB237" s="9">
        <v>-0.39100071199999997</v>
      </c>
      <c r="DC237" s="9">
        <v>-0.63434572899999997</v>
      </c>
      <c r="DD237" s="9">
        <v>-3.2760527960000001</v>
      </c>
      <c r="DE237" s="9">
        <v>3.925032646</v>
      </c>
      <c r="DF237" s="9">
        <v>1.3770364794000001</v>
      </c>
      <c r="DG237" s="9">
        <v>3.1592761398999998</v>
      </c>
      <c r="DH237" s="9">
        <v>1.5166618879</v>
      </c>
      <c r="DI237" s="9">
        <v>0.18789455790000001</v>
      </c>
      <c r="DJ237" s="9">
        <v>3.0439607229000001</v>
      </c>
    </row>
    <row r="238" spans="19:114" x14ac:dyDescent="0.15">
      <c r="S238" s="11" t="s">
        <v>35</v>
      </c>
      <c r="T238" s="9" t="s">
        <v>92</v>
      </c>
      <c r="U238" s="11">
        <v>16</v>
      </c>
      <c r="V238" s="9">
        <v>0</v>
      </c>
      <c r="W238" s="9">
        <v>0.25906000000000001</v>
      </c>
      <c r="X238" s="9">
        <v>0.52352900000000002</v>
      </c>
      <c r="Y238" s="9">
        <f t="shared" si="92"/>
        <v>2.2096022687359302</v>
      </c>
      <c r="Z238" s="9">
        <f t="shared" si="93"/>
        <v>24</v>
      </c>
      <c r="AA238" s="8">
        <f t="shared" si="94"/>
        <v>60</v>
      </c>
      <c r="AB238" s="8" t="b">
        <f t="shared" si="91"/>
        <v>0</v>
      </c>
      <c r="AC238" s="23" t="str">
        <f t="shared" si="82"/>
        <v>NO</v>
      </c>
      <c r="AD238" s="21" t="str">
        <f t="shared" si="95"/>
        <v>YES</v>
      </c>
      <c r="AE238" s="8" t="str">
        <f t="shared" si="96"/>
        <v>FINE</v>
      </c>
      <c r="AF238" s="8">
        <f t="shared" si="97"/>
        <v>2</v>
      </c>
      <c r="AG238" s="8">
        <f t="shared" si="98"/>
        <v>2</v>
      </c>
      <c r="AH238" s="8">
        <f t="shared" si="99"/>
        <v>2</v>
      </c>
      <c r="AI238" s="23">
        <f t="shared" si="83"/>
        <v>105</v>
      </c>
      <c r="AJ238" s="23">
        <f t="shared" si="84"/>
        <v>247</v>
      </c>
      <c r="AK238" s="23">
        <f t="shared" si="85"/>
        <v>427</v>
      </c>
      <c r="AL238" s="23">
        <f t="shared" si="86"/>
        <v>11.6</v>
      </c>
      <c r="AM238" s="21">
        <f t="shared" si="100"/>
        <v>105</v>
      </c>
      <c r="AN238" s="21">
        <f t="shared" si="101"/>
        <v>247</v>
      </c>
      <c r="AO238" s="21">
        <f t="shared" si="102"/>
        <v>427</v>
      </c>
      <c r="AP238" s="21">
        <f t="shared" si="103"/>
        <v>11.6</v>
      </c>
      <c r="AQ238" s="22">
        <f t="shared" si="87"/>
        <v>1</v>
      </c>
      <c r="AR238" s="22">
        <f t="shared" si="88"/>
        <v>-1</v>
      </c>
      <c r="AS238" s="22">
        <f t="shared" si="89"/>
        <v>0</v>
      </c>
      <c r="AT238" s="22">
        <f t="shared" si="90"/>
        <v>-1</v>
      </c>
      <c r="AU238" s="9">
        <v>9</v>
      </c>
      <c r="AV238" s="9">
        <v>7</v>
      </c>
      <c r="AW238" s="9">
        <v>150</v>
      </c>
      <c r="AX238" s="9">
        <v>30</v>
      </c>
      <c r="AY238" s="9">
        <v>60</v>
      </c>
      <c r="AZ238" s="9">
        <v>30</v>
      </c>
      <c r="BA238" s="9">
        <v>45</v>
      </c>
      <c r="BB238" s="9">
        <v>45</v>
      </c>
      <c r="BC238" s="13">
        <v>71.079884258000007</v>
      </c>
      <c r="BD238" s="9">
        <v>6.4082777782999996</v>
      </c>
      <c r="BE238" s="9">
        <v>-17.777817590000002</v>
      </c>
      <c r="BF238" s="9">
        <v>-0.98415714499999996</v>
      </c>
      <c r="BG238" s="9">
        <v>-8.4957730950000006</v>
      </c>
      <c r="BH238" s="9">
        <v>-4.1465082009999996</v>
      </c>
      <c r="BI238" s="9">
        <v>0.83243316479999996</v>
      </c>
      <c r="BJ238" s="9">
        <v>1.1640416675</v>
      </c>
      <c r="BK238" s="9">
        <v>0.37712830060000002</v>
      </c>
      <c r="BL238" s="9">
        <v>-1.0905</v>
      </c>
      <c r="BM238" s="9">
        <v>-1.5370416659999999</v>
      </c>
      <c r="BN238" s="9">
        <v>-2.4764746529999999</v>
      </c>
      <c r="BO238" s="9">
        <v>3.6690338955000001</v>
      </c>
      <c r="BP238" s="9">
        <v>-0.67229943400000003</v>
      </c>
      <c r="BQ238" s="9">
        <v>-3.4717994339999998</v>
      </c>
      <c r="BR238" s="13">
        <v>179.45388348</v>
      </c>
      <c r="BS238" s="9">
        <v>23.301574086999999</v>
      </c>
      <c r="BT238" s="9">
        <v>-35.55823255</v>
      </c>
      <c r="BU238" s="9">
        <v>-2.027162809</v>
      </c>
      <c r="BV238" s="9">
        <v>-18.690193539999999</v>
      </c>
      <c r="BW238" s="9">
        <v>-11.821317970000001</v>
      </c>
      <c r="BX238" s="9">
        <v>-0.55392316500000005</v>
      </c>
      <c r="BY238" s="9">
        <v>3.4291458438000002</v>
      </c>
      <c r="BZ238" s="9">
        <v>3.7223074030999999</v>
      </c>
      <c r="CA238" s="9">
        <v>-0.28939583499999999</v>
      </c>
      <c r="CB238" s="9">
        <v>-2.1973958310000001</v>
      </c>
      <c r="CC238" s="9">
        <v>-14.565854290000001</v>
      </c>
      <c r="CD238" s="9">
        <v>4.3920376415</v>
      </c>
      <c r="CE238" s="9">
        <v>-0.89796230899999996</v>
      </c>
      <c r="CF238" s="9">
        <v>-8.3191290089999992</v>
      </c>
      <c r="CG238" s="13">
        <v>350.50486188000002</v>
      </c>
      <c r="CH238" s="9">
        <v>54.763425916999999</v>
      </c>
      <c r="CI238" s="9">
        <v>-63.14502177</v>
      </c>
      <c r="CJ238" s="9">
        <v>-0.39051686899999999</v>
      </c>
      <c r="CK238" s="9">
        <v>-21.394120189999999</v>
      </c>
      <c r="CL238" s="9">
        <v>-23.709205229999998</v>
      </c>
      <c r="CM238" s="9">
        <v>-0.51556307599999995</v>
      </c>
      <c r="CN238" s="9">
        <v>5.0488541562</v>
      </c>
      <c r="CO238" s="9">
        <v>18.212261220999999</v>
      </c>
      <c r="CP238" s="9">
        <v>2.3433958437000002</v>
      </c>
      <c r="CQ238" s="9">
        <v>-2.641729169</v>
      </c>
      <c r="CR238" s="9">
        <v>-34.522081270000001</v>
      </c>
      <c r="CS238" s="9">
        <v>8.2467975612999993</v>
      </c>
      <c r="CT238" s="9">
        <v>3.8306308613</v>
      </c>
      <c r="CU238" s="9">
        <v>-44.758202439999998</v>
      </c>
      <c r="CV238" s="13">
        <v>18.246711896000001</v>
      </c>
      <c r="CW238" s="9">
        <v>-5.5253582210000003</v>
      </c>
      <c r="CX238" s="9">
        <v>10.462539817</v>
      </c>
      <c r="CY238" s="9">
        <v>0.59442752889999995</v>
      </c>
      <c r="CZ238" s="9">
        <v>6.5837653660999997</v>
      </c>
      <c r="DA238" s="9">
        <v>-1.0026472179999999</v>
      </c>
      <c r="DB238" s="9">
        <v>-0.39100071199999997</v>
      </c>
      <c r="DC238" s="9">
        <v>-0.63434572899999997</v>
      </c>
      <c r="DD238" s="9">
        <v>-3.2760527960000001</v>
      </c>
      <c r="DE238" s="9">
        <v>3.925032646</v>
      </c>
      <c r="DF238" s="9">
        <v>1.3770364794000001</v>
      </c>
      <c r="DG238" s="9">
        <v>3.1592761398999998</v>
      </c>
      <c r="DH238" s="9">
        <v>1.5166618879</v>
      </c>
      <c r="DI238" s="9">
        <v>0.18789455790000001</v>
      </c>
      <c r="DJ238" s="9">
        <v>3.0439607229000001</v>
      </c>
    </row>
    <row r="239" spans="19:114" x14ac:dyDescent="0.15">
      <c r="S239" s="11" t="s">
        <v>35</v>
      </c>
      <c r="T239" s="9" t="s">
        <v>92</v>
      </c>
      <c r="U239" s="11">
        <v>16</v>
      </c>
      <c r="V239" s="9">
        <v>15</v>
      </c>
      <c r="W239" s="9">
        <v>0.25906000000000001</v>
      </c>
      <c r="X239" s="9">
        <v>0.52352900000000002</v>
      </c>
      <c r="Y239" s="9">
        <f t="shared" si="92"/>
        <v>2.2096022687359302</v>
      </c>
      <c r="Z239" s="9">
        <f t="shared" si="93"/>
        <v>24</v>
      </c>
      <c r="AA239" s="8">
        <f t="shared" si="94"/>
        <v>60</v>
      </c>
      <c r="AB239" s="8" t="b">
        <f t="shared" si="91"/>
        <v>0</v>
      </c>
      <c r="AC239" s="23" t="str">
        <f t="shared" si="82"/>
        <v>NO</v>
      </c>
      <c r="AD239" s="21" t="str">
        <f t="shared" si="95"/>
        <v>YES</v>
      </c>
      <c r="AE239" s="8" t="str">
        <f t="shared" si="96"/>
        <v>FINE</v>
      </c>
      <c r="AF239" s="8">
        <f t="shared" si="97"/>
        <v>2</v>
      </c>
      <c r="AG239" s="8">
        <f t="shared" si="98"/>
        <v>2</v>
      </c>
      <c r="AH239" s="8">
        <f t="shared" si="99"/>
        <v>2</v>
      </c>
      <c r="AI239" s="23">
        <f t="shared" si="83"/>
        <v>104</v>
      </c>
      <c r="AJ239" s="23">
        <f t="shared" si="84"/>
        <v>247</v>
      </c>
      <c r="AK239" s="23">
        <f t="shared" si="85"/>
        <v>450</v>
      </c>
      <c r="AL239" s="23">
        <f t="shared" si="86"/>
        <v>9.7999999999999989</v>
      </c>
      <c r="AM239" s="21">
        <f t="shared" si="100"/>
        <v>104</v>
      </c>
      <c r="AN239" s="21">
        <f t="shared" si="101"/>
        <v>247</v>
      </c>
      <c r="AO239" s="21">
        <f t="shared" si="102"/>
        <v>450</v>
      </c>
      <c r="AP239" s="21">
        <f t="shared" si="103"/>
        <v>9.7999999999999989</v>
      </c>
      <c r="AQ239" s="22">
        <f t="shared" si="87"/>
        <v>1</v>
      </c>
      <c r="AR239" s="22">
        <f t="shared" si="88"/>
        <v>-1</v>
      </c>
      <c r="AS239" s="22">
        <f t="shared" si="89"/>
        <v>0</v>
      </c>
      <c r="AT239" s="22">
        <f t="shared" si="90"/>
        <v>-0.66666666666666663</v>
      </c>
      <c r="AU239" s="9">
        <v>9</v>
      </c>
      <c r="AV239" s="9">
        <v>7</v>
      </c>
      <c r="AW239" s="9">
        <v>150</v>
      </c>
      <c r="AX239" s="9">
        <v>30</v>
      </c>
      <c r="AY239" s="9">
        <v>60</v>
      </c>
      <c r="AZ239" s="9">
        <v>30</v>
      </c>
      <c r="BA239" s="9">
        <v>45</v>
      </c>
      <c r="BB239" s="9">
        <v>45</v>
      </c>
      <c r="BC239" s="13">
        <v>71.079884258000007</v>
      </c>
      <c r="BD239" s="9">
        <v>6.4082777782999996</v>
      </c>
      <c r="BE239" s="9">
        <v>-17.777817590000002</v>
      </c>
      <c r="BF239" s="9">
        <v>-0.98415714499999996</v>
      </c>
      <c r="BG239" s="9">
        <v>-8.4957730950000006</v>
      </c>
      <c r="BH239" s="9">
        <v>-4.1465082009999996</v>
      </c>
      <c r="BI239" s="9">
        <v>0.83243316479999996</v>
      </c>
      <c r="BJ239" s="9">
        <v>1.1640416675</v>
      </c>
      <c r="BK239" s="9">
        <v>0.37712830060000002</v>
      </c>
      <c r="BL239" s="9">
        <v>-1.0905</v>
      </c>
      <c r="BM239" s="9">
        <v>-1.5370416659999999</v>
      </c>
      <c r="BN239" s="9">
        <v>-2.4764746529999999</v>
      </c>
      <c r="BO239" s="9">
        <v>3.6690338955000001</v>
      </c>
      <c r="BP239" s="9">
        <v>-0.67229943400000003</v>
      </c>
      <c r="BQ239" s="9">
        <v>-3.4717994339999998</v>
      </c>
      <c r="BR239" s="13">
        <v>179.45388348</v>
      </c>
      <c r="BS239" s="9">
        <v>23.301574086999999</v>
      </c>
      <c r="BT239" s="9">
        <v>-35.55823255</v>
      </c>
      <c r="BU239" s="9">
        <v>-2.027162809</v>
      </c>
      <c r="BV239" s="9">
        <v>-18.690193539999999</v>
      </c>
      <c r="BW239" s="9">
        <v>-11.821317970000001</v>
      </c>
      <c r="BX239" s="9">
        <v>-0.55392316500000005</v>
      </c>
      <c r="BY239" s="9">
        <v>3.4291458438000002</v>
      </c>
      <c r="BZ239" s="9">
        <v>3.7223074030999999</v>
      </c>
      <c r="CA239" s="9">
        <v>-0.28939583499999999</v>
      </c>
      <c r="CB239" s="9">
        <v>-2.1973958310000001</v>
      </c>
      <c r="CC239" s="9">
        <v>-14.565854290000001</v>
      </c>
      <c r="CD239" s="9">
        <v>4.3920376415</v>
      </c>
      <c r="CE239" s="9">
        <v>-0.89796230899999996</v>
      </c>
      <c r="CF239" s="9">
        <v>-8.3191290089999992</v>
      </c>
      <c r="CG239" s="13">
        <v>350.50486188000002</v>
      </c>
      <c r="CH239" s="9">
        <v>54.763425916999999</v>
      </c>
      <c r="CI239" s="9">
        <v>-63.14502177</v>
      </c>
      <c r="CJ239" s="9">
        <v>-0.39051686899999999</v>
      </c>
      <c r="CK239" s="9">
        <v>-21.394120189999999</v>
      </c>
      <c r="CL239" s="9">
        <v>-23.709205229999998</v>
      </c>
      <c r="CM239" s="9">
        <v>-0.51556307599999995</v>
      </c>
      <c r="CN239" s="9">
        <v>5.0488541562</v>
      </c>
      <c r="CO239" s="9">
        <v>18.212261220999999</v>
      </c>
      <c r="CP239" s="9">
        <v>2.3433958437000002</v>
      </c>
      <c r="CQ239" s="9">
        <v>-2.641729169</v>
      </c>
      <c r="CR239" s="9">
        <v>-34.522081270000001</v>
      </c>
      <c r="CS239" s="9">
        <v>8.2467975612999993</v>
      </c>
      <c r="CT239" s="9">
        <v>3.8306308613</v>
      </c>
      <c r="CU239" s="9">
        <v>-44.758202439999998</v>
      </c>
      <c r="CV239" s="13">
        <v>18.246711896000001</v>
      </c>
      <c r="CW239" s="9">
        <v>-5.5253582210000003</v>
      </c>
      <c r="CX239" s="9">
        <v>10.462539817</v>
      </c>
      <c r="CY239" s="9">
        <v>0.59442752889999995</v>
      </c>
      <c r="CZ239" s="9">
        <v>6.5837653660999997</v>
      </c>
      <c r="DA239" s="9">
        <v>-1.0026472179999999</v>
      </c>
      <c r="DB239" s="9">
        <v>-0.39100071199999997</v>
      </c>
      <c r="DC239" s="9">
        <v>-0.63434572899999997</v>
      </c>
      <c r="DD239" s="9">
        <v>-3.2760527960000001</v>
      </c>
      <c r="DE239" s="9">
        <v>3.925032646</v>
      </c>
      <c r="DF239" s="9">
        <v>1.3770364794000001</v>
      </c>
      <c r="DG239" s="9">
        <v>3.1592761398999998</v>
      </c>
      <c r="DH239" s="9">
        <v>1.5166618879</v>
      </c>
      <c r="DI239" s="9">
        <v>0.18789455790000001</v>
      </c>
      <c r="DJ239" s="9">
        <v>3.0439607229000001</v>
      </c>
    </row>
    <row r="240" spans="19:114" x14ac:dyDescent="0.15">
      <c r="S240" s="11" t="s">
        <v>35</v>
      </c>
      <c r="T240" s="9" t="s">
        <v>92</v>
      </c>
      <c r="U240" s="11">
        <v>16</v>
      </c>
      <c r="V240" s="9">
        <v>30</v>
      </c>
      <c r="W240" s="9">
        <v>0.25906000000000001</v>
      </c>
      <c r="X240" s="9">
        <v>0.52352900000000002</v>
      </c>
      <c r="Y240" s="9">
        <f t="shared" si="92"/>
        <v>2.2096022687359302</v>
      </c>
      <c r="Z240" s="9">
        <f t="shared" si="93"/>
        <v>24</v>
      </c>
      <c r="AA240" s="8">
        <f t="shared" si="94"/>
        <v>60</v>
      </c>
      <c r="AB240" s="8" t="b">
        <f t="shared" si="91"/>
        <v>0</v>
      </c>
      <c r="AC240" s="23" t="str">
        <f t="shared" si="82"/>
        <v>NO</v>
      </c>
      <c r="AD240" s="21" t="str">
        <f t="shared" si="95"/>
        <v>YES</v>
      </c>
      <c r="AE240" s="8" t="str">
        <f t="shared" si="96"/>
        <v>FINE</v>
      </c>
      <c r="AF240" s="8">
        <f t="shared" si="97"/>
        <v>2</v>
      </c>
      <c r="AG240" s="8">
        <f t="shared" si="98"/>
        <v>2</v>
      </c>
      <c r="AH240" s="8">
        <f t="shared" si="99"/>
        <v>2</v>
      </c>
      <c r="AI240" s="23">
        <f t="shared" si="83"/>
        <v>103</v>
      </c>
      <c r="AJ240" s="23">
        <f t="shared" si="84"/>
        <v>245</v>
      </c>
      <c r="AK240" s="23">
        <f t="shared" si="85"/>
        <v>463</v>
      </c>
      <c r="AL240" s="23">
        <f t="shared" si="86"/>
        <v>8.5</v>
      </c>
      <c r="AM240" s="21">
        <f t="shared" si="100"/>
        <v>103</v>
      </c>
      <c r="AN240" s="21">
        <f t="shared" si="101"/>
        <v>245</v>
      </c>
      <c r="AO240" s="21">
        <f t="shared" si="102"/>
        <v>463</v>
      </c>
      <c r="AP240" s="21">
        <f t="shared" si="103"/>
        <v>8.5</v>
      </c>
      <c r="AQ240" s="22">
        <f t="shared" si="87"/>
        <v>1</v>
      </c>
      <c r="AR240" s="22">
        <f t="shared" si="88"/>
        <v>-1</v>
      </c>
      <c r="AS240" s="22">
        <f t="shared" si="89"/>
        <v>0</v>
      </c>
      <c r="AT240" s="22">
        <f t="shared" si="90"/>
        <v>-0.33333333333333331</v>
      </c>
      <c r="AU240" s="9">
        <v>9</v>
      </c>
      <c r="AV240" s="9">
        <v>7</v>
      </c>
      <c r="AW240" s="9">
        <v>150</v>
      </c>
      <c r="AX240" s="9">
        <v>30</v>
      </c>
      <c r="AY240" s="9">
        <v>60</v>
      </c>
      <c r="AZ240" s="9">
        <v>30</v>
      </c>
      <c r="BA240" s="9">
        <v>45</v>
      </c>
      <c r="BB240" s="9">
        <v>45</v>
      </c>
      <c r="BC240" s="13">
        <v>71.079884258000007</v>
      </c>
      <c r="BD240" s="9">
        <v>6.4082777782999996</v>
      </c>
      <c r="BE240" s="9">
        <v>-17.777817590000002</v>
      </c>
      <c r="BF240" s="9">
        <v>-0.98415714499999996</v>
      </c>
      <c r="BG240" s="9">
        <v>-8.4957730950000006</v>
      </c>
      <c r="BH240" s="9">
        <v>-4.1465082009999996</v>
      </c>
      <c r="BI240" s="9">
        <v>0.83243316479999996</v>
      </c>
      <c r="BJ240" s="9">
        <v>1.1640416675</v>
      </c>
      <c r="BK240" s="9">
        <v>0.37712830060000002</v>
      </c>
      <c r="BL240" s="9">
        <v>-1.0905</v>
      </c>
      <c r="BM240" s="9">
        <v>-1.5370416659999999</v>
      </c>
      <c r="BN240" s="9">
        <v>-2.4764746529999999</v>
      </c>
      <c r="BO240" s="9">
        <v>3.6690338955000001</v>
      </c>
      <c r="BP240" s="9">
        <v>-0.67229943400000003</v>
      </c>
      <c r="BQ240" s="9">
        <v>-3.4717994339999998</v>
      </c>
      <c r="BR240" s="13">
        <v>179.45388348</v>
      </c>
      <c r="BS240" s="9">
        <v>23.301574086999999</v>
      </c>
      <c r="BT240" s="9">
        <v>-35.55823255</v>
      </c>
      <c r="BU240" s="9">
        <v>-2.027162809</v>
      </c>
      <c r="BV240" s="9">
        <v>-18.690193539999999</v>
      </c>
      <c r="BW240" s="9">
        <v>-11.821317970000001</v>
      </c>
      <c r="BX240" s="9">
        <v>-0.55392316500000005</v>
      </c>
      <c r="BY240" s="9">
        <v>3.4291458438000002</v>
      </c>
      <c r="BZ240" s="9">
        <v>3.7223074030999999</v>
      </c>
      <c r="CA240" s="9">
        <v>-0.28939583499999999</v>
      </c>
      <c r="CB240" s="9">
        <v>-2.1973958310000001</v>
      </c>
      <c r="CC240" s="9">
        <v>-14.565854290000001</v>
      </c>
      <c r="CD240" s="9">
        <v>4.3920376415</v>
      </c>
      <c r="CE240" s="9">
        <v>-0.89796230899999996</v>
      </c>
      <c r="CF240" s="9">
        <v>-8.3191290089999992</v>
      </c>
      <c r="CG240" s="13">
        <v>350.50486188000002</v>
      </c>
      <c r="CH240" s="9">
        <v>54.763425916999999</v>
      </c>
      <c r="CI240" s="9">
        <v>-63.14502177</v>
      </c>
      <c r="CJ240" s="9">
        <v>-0.39051686899999999</v>
      </c>
      <c r="CK240" s="9">
        <v>-21.394120189999999</v>
      </c>
      <c r="CL240" s="9">
        <v>-23.709205229999998</v>
      </c>
      <c r="CM240" s="9">
        <v>-0.51556307599999995</v>
      </c>
      <c r="CN240" s="9">
        <v>5.0488541562</v>
      </c>
      <c r="CO240" s="9">
        <v>18.212261220999999</v>
      </c>
      <c r="CP240" s="9">
        <v>2.3433958437000002</v>
      </c>
      <c r="CQ240" s="9">
        <v>-2.641729169</v>
      </c>
      <c r="CR240" s="9">
        <v>-34.522081270000001</v>
      </c>
      <c r="CS240" s="9">
        <v>8.2467975612999993</v>
      </c>
      <c r="CT240" s="9">
        <v>3.8306308613</v>
      </c>
      <c r="CU240" s="9">
        <v>-44.758202439999998</v>
      </c>
      <c r="CV240" s="13">
        <v>18.246711896000001</v>
      </c>
      <c r="CW240" s="9">
        <v>-5.5253582210000003</v>
      </c>
      <c r="CX240" s="9">
        <v>10.462539817</v>
      </c>
      <c r="CY240" s="9">
        <v>0.59442752889999995</v>
      </c>
      <c r="CZ240" s="9">
        <v>6.5837653660999997</v>
      </c>
      <c r="DA240" s="9">
        <v>-1.0026472179999999</v>
      </c>
      <c r="DB240" s="9">
        <v>-0.39100071199999997</v>
      </c>
      <c r="DC240" s="9">
        <v>-0.63434572899999997</v>
      </c>
      <c r="DD240" s="9">
        <v>-3.2760527960000001</v>
      </c>
      <c r="DE240" s="9">
        <v>3.925032646</v>
      </c>
      <c r="DF240" s="9">
        <v>1.3770364794000001</v>
      </c>
      <c r="DG240" s="9">
        <v>3.1592761398999998</v>
      </c>
      <c r="DH240" s="9">
        <v>1.5166618879</v>
      </c>
      <c r="DI240" s="9">
        <v>0.18789455790000001</v>
      </c>
      <c r="DJ240" s="9">
        <v>3.0439607229000001</v>
      </c>
    </row>
    <row r="241" spans="17:114" x14ac:dyDescent="0.15">
      <c r="S241" s="11" t="s">
        <v>35</v>
      </c>
      <c r="T241" s="9" t="s">
        <v>92</v>
      </c>
      <c r="U241" s="11">
        <v>16</v>
      </c>
      <c r="V241" s="9">
        <v>45</v>
      </c>
      <c r="W241" s="9">
        <v>0.25906000000000001</v>
      </c>
      <c r="X241" s="9">
        <v>0.52352900000000002</v>
      </c>
      <c r="Y241" s="9">
        <f t="shared" si="92"/>
        <v>2.2096022687359302</v>
      </c>
      <c r="Z241" s="9">
        <f t="shared" si="93"/>
        <v>24</v>
      </c>
      <c r="AA241" s="8">
        <f t="shared" si="94"/>
        <v>60</v>
      </c>
      <c r="AB241" s="8" t="b">
        <f t="shared" si="91"/>
        <v>0</v>
      </c>
      <c r="AC241" s="23" t="str">
        <f t="shared" si="82"/>
        <v>NO</v>
      </c>
      <c r="AD241" s="21" t="str">
        <f t="shared" si="95"/>
        <v>YES</v>
      </c>
      <c r="AE241" s="8" t="str">
        <f t="shared" si="96"/>
        <v>FINE</v>
      </c>
      <c r="AF241" s="8">
        <f t="shared" si="97"/>
        <v>2</v>
      </c>
      <c r="AG241" s="8">
        <f t="shared" si="98"/>
        <v>2</v>
      </c>
      <c r="AH241" s="8">
        <f t="shared" si="99"/>
        <v>2</v>
      </c>
      <c r="AI241" s="23">
        <f t="shared" si="83"/>
        <v>101</v>
      </c>
      <c r="AJ241" s="23">
        <f t="shared" si="84"/>
        <v>240</v>
      </c>
      <c r="AK241" s="23">
        <f t="shared" si="85"/>
        <v>466</v>
      </c>
      <c r="AL241" s="23">
        <f t="shared" si="86"/>
        <v>8</v>
      </c>
      <c r="AM241" s="21">
        <f t="shared" si="100"/>
        <v>101</v>
      </c>
      <c r="AN241" s="21">
        <f t="shared" si="101"/>
        <v>240</v>
      </c>
      <c r="AO241" s="21">
        <f t="shared" si="102"/>
        <v>466</v>
      </c>
      <c r="AP241" s="21">
        <f t="shared" si="103"/>
        <v>8</v>
      </c>
      <c r="AQ241" s="22">
        <f t="shared" si="87"/>
        <v>1</v>
      </c>
      <c r="AR241" s="22">
        <f t="shared" si="88"/>
        <v>-1</v>
      </c>
      <c r="AS241" s="22">
        <f t="shared" si="89"/>
        <v>0</v>
      </c>
      <c r="AT241" s="22">
        <f t="shared" si="90"/>
        <v>0</v>
      </c>
      <c r="AU241" s="9">
        <v>9</v>
      </c>
      <c r="AV241" s="9">
        <v>7</v>
      </c>
      <c r="AW241" s="9">
        <v>150</v>
      </c>
      <c r="AX241" s="9">
        <v>30</v>
      </c>
      <c r="AY241" s="9">
        <v>60</v>
      </c>
      <c r="AZ241" s="9">
        <v>30</v>
      </c>
      <c r="BA241" s="9">
        <v>45</v>
      </c>
      <c r="BB241" s="9">
        <v>45</v>
      </c>
      <c r="BC241" s="13">
        <v>71.079884258000007</v>
      </c>
      <c r="BD241" s="9">
        <v>6.4082777782999996</v>
      </c>
      <c r="BE241" s="9">
        <v>-17.777817590000002</v>
      </c>
      <c r="BF241" s="9">
        <v>-0.98415714499999996</v>
      </c>
      <c r="BG241" s="9">
        <v>-8.4957730950000006</v>
      </c>
      <c r="BH241" s="9">
        <v>-4.1465082009999996</v>
      </c>
      <c r="BI241" s="9">
        <v>0.83243316479999996</v>
      </c>
      <c r="BJ241" s="9">
        <v>1.1640416675</v>
      </c>
      <c r="BK241" s="9">
        <v>0.37712830060000002</v>
      </c>
      <c r="BL241" s="9">
        <v>-1.0905</v>
      </c>
      <c r="BM241" s="9">
        <v>-1.5370416659999999</v>
      </c>
      <c r="BN241" s="9">
        <v>-2.4764746529999999</v>
      </c>
      <c r="BO241" s="9">
        <v>3.6690338955000001</v>
      </c>
      <c r="BP241" s="9">
        <v>-0.67229943400000003</v>
      </c>
      <c r="BQ241" s="9">
        <v>-3.4717994339999998</v>
      </c>
      <c r="BR241" s="13">
        <v>179.45388348</v>
      </c>
      <c r="BS241" s="9">
        <v>23.301574086999999</v>
      </c>
      <c r="BT241" s="9">
        <v>-35.55823255</v>
      </c>
      <c r="BU241" s="9">
        <v>-2.027162809</v>
      </c>
      <c r="BV241" s="9">
        <v>-18.690193539999999</v>
      </c>
      <c r="BW241" s="9">
        <v>-11.821317970000001</v>
      </c>
      <c r="BX241" s="9">
        <v>-0.55392316500000005</v>
      </c>
      <c r="BY241" s="9">
        <v>3.4291458438000002</v>
      </c>
      <c r="BZ241" s="9">
        <v>3.7223074030999999</v>
      </c>
      <c r="CA241" s="9">
        <v>-0.28939583499999999</v>
      </c>
      <c r="CB241" s="9">
        <v>-2.1973958310000001</v>
      </c>
      <c r="CC241" s="9">
        <v>-14.565854290000001</v>
      </c>
      <c r="CD241" s="9">
        <v>4.3920376415</v>
      </c>
      <c r="CE241" s="9">
        <v>-0.89796230899999996</v>
      </c>
      <c r="CF241" s="9">
        <v>-8.3191290089999992</v>
      </c>
      <c r="CG241" s="13">
        <v>350.50486188000002</v>
      </c>
      <c r="CH241" s="9">
        <v>54.763425916999999</v>
      </c>
      <c r="CI241" s="9">
        <v>-63.14502177</v>
      </c>
      <c r="CJ241" s="9">
        <v>-0.39051686899999999</v>
      </c>
      <c r="CK241" s="9">
        <v>-21.394120189999999</v>
      </c>
      <c r="CL241" s="9">
        <v>-23.709205229999998</v>
      </c>
      <c r="CM241" s="9">
        <v>-0.51556307599999995</v>
      </c>
      <c r="CN241" s="9">
        <v>5.0488541562</v>
      </c>
      <c r="CO241" s="9">
        <v>18.212261220999999</v>
      </c>
      <c r="CP241" s="9">
        <v>2.3433958437000002</v>
      </c>
      <c r="CQ241" s="9">
        <v>-2.641729169</v>
      </c>
      <c r="CR241" s="9">
        <v>-34.522081270000001</v>
      </c>
      <c r="CS241" s="9">
        <v>8.2467975612999993</v>
      </c>
      <c r="CT241" s="9">
        <v>3.8306308613</v>
      </c>
      <c r="CU241" s="9">
        <v>-44.758202439999998</v>
      </c>
      <c r="CV241" s="13">
        <v>18.246711896000001</v>
      </c>
      <c r="CW241" s="9">
        <v>-5.5253582210000003</v>
      </c>
      <c r="CX241" s="9">
        <v>10.462539817</v>
      </c>
      <c r="CY241" s="9">
        <v>0.59442752889999995</v>
      </c>
      <c r="CZ241" s="9">
        <v>6.5837653660999997</v>
      </c>
      <c r="DA241" s="9">
        <v>-1.0026472179999999</v>
      </c>
      <c r="DB241" s="9">
        <v>-0.39100071199999997</v>
      </c>
      <c r="DC241" s="9">
        <v>-0.63434572899999997</v>
      </c>
      <c r="DD241" s="9">
        <v>-3.2760527960000001</v>
      </c>
      <c r="DE241" s="9">
        <v>3.925032646</v>
      </c>
      <c r="DF241" s="9">
        <v>1.3770364794000001</v>
      </c>
      <c r="DG241" s="9">
        <v>3.1592761398999998</v>
      </c>
      <c r="DH241" s="9">
        <v>1.5166618879</v>
      </c>
      <c r="DI241" s="9">
        <v>0.18789455790000001</v>
      </c>
      <c r="DJ241" s="9">
        <v>3.0439607229000001</v>
      </c>
    </row>
    <row r="242" spans="17:114" x14ac:dyDescent="0.15">
      <c r="S242" s="11" t="s">
        <v>35</v>
      </c>
      <c r="T242" s="9" t="s">
        <v>92</v>
      </c>
      <c r="U242" s="11">
        <v>16</v>
      </c>
      <c r="V242" s="9">
        <v>60</v>
      </c>
      <c r="W242" s="9">
        <v>0.25906000000000001</v>
      </c>
      <c r="X242" s="9">
        <v>0.52352900000000002</v>
      </c>
      <c r="Y242" s="9">
        <f t="shared" si="92"/>
        <v>2.2096022687359302</v>
      </c>
      <c r="Z242" s="9">
        <f t="shared" si="93"/>
        <v>24</v>
      </c>
      <c r="AA242" s="8">
        <f t="shared" si="94"/>
        <v>60</v>
      </c>
      <c r="AB242" s="8" t="b">
        <f t="shared" si="91"/>
        <v>0</v>
      </c>
      <c r="AC242" s="23" t="str">
        <f t="shared" si="82"/>
        <v>NO</v>
      </c>
      <c r="AD242" s="21" t="str">
        <f t="shared" si="95"/>
        <v>YES</v>
      </c>
      <c r="AE242" s="8" t="str">
        <f t="shared" si="96"/>
        <v>FINE</v>
      </c>
      <c r="AF242" s="8">
        <f t="shared" si="97"/>
        <v>2</v>
      </c>
      <c r="AG242" s="8">
        <f t="shared" si="98"/>
        <v>2</v>
      </c>
      <c r="AH242" s="8">
        <f t="shared" si="99"/>
        <v>2</v>
      </c>
      <c r="AI242" s="23">
        <f t="shared" si="83"/>
        <v>98</v>
      </c>
      <c r="AJ242" s="23">
        <f t="shared" si="84"/>
        <v>235</v>
      </c>
      <c r="AK242" s="23">
        <f t="shared" si="85"/>
        <v>460</v>
      </c>
      <c r="AL242" s="23">
        <f t="shared" si="86"/>
        <v>8.1</v>
      </c>
      <c r="AM242" s="21">
        <f t="shared" si="100"/>
        <v>98</v>
      </c>
      <c r="AN242" s="21">
        <f t="shared" si="101"/>
        <v>235</v>
      </c>
      <c r="AO242" s="21">
        <f t="shared" si="102"/>
        <v>460</v>
      </c>
      <c r="AP242" s="21">
        <f t="shared" si="103"/>
        <v>8.1</v>
      </c>
      <c r="AQ242" s="22">
        <f t="shared" si="87"/>
        <v>1</v>
      </c>
      <c r="AR242" s="22">
        <f t="shared" si="88"/>
        <v>-1</v>
      </c>
      <c r="AS242" s="22">
        <f t="shared" si="89"/>
        <v>0</v>
      </c>
      <c r="AT242" s="22">
        <f t="shared" si="90"/>
        <v>0.33333333333333331</v>
      </c>
      <c r="AU242" s="9">
        <v>9</v>
      </c>
      <c r="AV242" s="9">
        <v>7</v>
      </c>
      <c r="AW242" s="9">
        <v>150</v>
      </c>
      <c r="AX242" s="9">
        <v>30</v>
      </c>
      <c r="AY242" s="9">
        <v>60</v>
      </c>
      <c r="AZ242" s="9">
        <v>30</v>
      </c>
      <c r="BA242" s="9">
        <v>45</v>
      </c>
      <c r="BB242" s="9">
        <v>45</v>
      </c>
      <c r="BC242" s="13">
        <v>71.079884258000007</v>
      </c>
      <c r="BD242" s="9">
        <v>6.4082777782999996</v>
      </c>
      <c r="BE242" s="9">
        <v>-17.777817590000002</v>
      </c>
      <c r="BF242" s="9">
        <v>-0.98415714499999996</v>
      </c>
      <c r="BG242" s="9">
        <v>-8.4957730950000006</v>
      </c>
      <c r="BH242" s="9">
        <v>-4.1465082009999996</v>
      </c>
      <c r="BI242" s="9">
        <v>0.83243316479999996</v>
      </c>
      <c r="BJ242" s="9">
        <v>1.1640416675</v>
      </c>
      <c r="BK242" s="9">
        <v>0.37712830060000002</v>
      </c>
      <c r="BL242" s="9">
        <v>-1.0905</v>
      </c>
      <c r="BM242" s="9">
        <v>-1.5370416659999999</v>
      </c>
      <c r="BN242" s="9">
        <v>-2.4764746529999999</v>
      </c>
      <c r="BO242" s="9">
        <v>3.6690338955000001</v>
      </c>
      <c r="BP242" s="9">
        <v>-0.67229943400000003</v>
      </c>
      <c r="BQ242" s="9">
        <v>-3.4717994339999998</v>
      </c>
      <c r="BR242" s="13">
        <v>179.45388348</v>
      </c>
      <c r="BS242" s="9">
        <v>23.301574086999999</v>
      </c>
      <c r="BT242" s="9">
        <v>-35.55823255</v>
      </c>
      <c r="BU242" s="9">
        <v>-2.027162809</v>
      </c>
      <c r="BV242" s="9">
        <v>-18.690193539999999</v>
      </c>
      <c r="BW242" s="9">
        <v>-11.821317970000001</v>
      </c>
      <c r="BX242" s="9">
        <v>-0.55392316500000005</v>
      </c>
      <c r="BY242" s="9">
        <v>3.4291458438000002</v>
      </c>
      <c r="BZ242" s="9">
        <v>3.7223074030999999</v>
      </c>
      <c r="CA242" s="9">
        <v>-0.28939583499999999</v>
      </c>
      <c r="CB242" s="9">
        <v>-2.1973958310000001</v>
      </c>
      <c r="CC242" s="9">
        <v>-14.565854290000001</v>
      </c>
      <c r="CD242" s="9">
        <v>4.3920376415</v>
      </c>
      <c r="CE242" s="9">
        <v>-0.89796230899999996</v>
      </c>
      <c r="CF242" s="9">
        <v>-8.3191290089999992</v>
      </c>
      <c r="CG242" s="13">
        <v>350.50486188000002</v>
      </c>
      <c r="CH242" s="9">
        <v>54.763425916999999</v>
      </c>
      <c r="CI242" s="9">
        <v>-63.14502177</v>
      </c>
      <c r="CJ242" s="9">
        <v>-0.39051686899999999</v>
      </c>
      <c r="CK242" s="9">
        <v>-21.394120189999999</v>
      </c>
      <c r="CL242" s="9">
        <v>-23.709205229999998</v>
      </c>
      <c r="CM242" s="9">
        <v>-0.51556307599999995</v>
      </c>
      <c r="CN242" s="9">
        <v>5.0488541562</v>
      </c>
      <c r="CO242" s="9">
        <v>18.212261220999999</v>
      </c>
      <c r="CP242" s="9">
        <v>2.3433958437000002</v>
      </c>
      <c r="CQ242" s="9">
        <v>-2.641729169</v>
      </c>
      <c r="CR242" s="9">
        <v>-34.522081270000001</v>
      </c>
      <c r="CS242" s="9">
        <v>8.2467975612999993</v>
      </c>
      <c r="CT242" s="9">
        <v>3.8306308613</v>
      </c>
      <c r="CU242" s="9">
        <v>-44.758202439999998</v>
      </c>
      <c r="CV242" s="13">
        <v>18.246711896000001</v>
      </c>
      <c r="CW242" s="9">
        <v>-5.5253582210000003</v>
      </c>
      <c r="CX242" s="9">
        <v>10.462539817</v>
      </c>
      <c r="CY242" s="9">
        <v>0.59442752889999995</v>
      </c>
      <c r="CZ242" s="9">
        <v>6.5837653660999997</v>
      </c>
      <c r="DA242" s="9">
        <v>-1.0026472179999999</v>
      </c>
      <c r="DB242" s="9">
        <v>-0.39100071199999997</v>
      </c>
      <c r="DC242" s="9">
        <v>-0.63434572899999997</v>
      </c>
      <c r="DD242" s="9">
        <v>-3.2760527960000001</v>
      </c>
      <c r="DE242" s="9">
        <v>3.925032646</v>
      </c>
      <c r="DF242" s="9">
        <v>1.3770364794000001</v>
      </c>
      <c r="DG242" s="9">
        <v>3.1592761398999998</v>
      </c>
      <c r="DH242" s="9">
        <v>1.5166618879</v>
      </c>
      <c r="DI242" s="9">
        <v>0.18789455790000001</v>
      </c>
      <c r="DJ242" s="9">
        <v>3.0439607229000001</v>
      </c>
    </row>
    <row r="243" spans="17:114" x14ac:dyDescent="0.15">
      <c r="S243" s="11" t="s">
        <v>35</v>
      </c>
      <c r="T243" s="9" t="s">
        <v>92</v>
      </c>
      <c r="U243" s="11">
        <v>16</v>
      </c>
      <c r="V243" s="9">
        <v>75</v>
      </c>
      <c r="W243" s="9">
        <v>0.25906000000000001</v>
      </c>
      <c r="X243" s="9">
        <v>0.52352900000000002</v>
      </c>
      <c r="Y243" s="9">
        <f t="shared" si="92"/>
        <v>2.2096022687359302</v>
      </c>
      <c r="Z243" s="9">
        <f t="shared" si="93"/>
        <v>24</v>
      </c>
      <c r="AA243" s="8">
        <f t="shared" si="94"/>
        <v>60</v>
      </c>
      <c r="AB243" s="8" t="b">
        <f t="shared" si="91"/>
        <v>0</v>
      </c>
      <c r="AC243" s="23" t="str">
        <f t="shared" si="82"/>
        <v>NO</v>
      </c>
      <c r="AD243" s="21" t="str">
        <f t="shared" si="95"/>
        <v>YES</v>
      </c>
      <c r="AE243" s="8" t="str">
        <f t="shared" si="96"/>
        <v>FINE</v>
      </c>
      <c r="AF243" s="8">
        <f t="shared" si="97"/>
        <v>2</v>
      </c>
      <c r="AG243" s="8">
        <f t="shared" si="98"/>
        <v>2</v>
      </c>
      <c r="AH243" s="8">
        <f t="shared" si="99"/>
        <v>2</v>
      </c>
      <c r="AI243" s="23">
        <f t="shared" si="83"/>
        <v>95</v>
      </c>
      <c r="AJ243" s="23">
        <f t="shared" si="84"/>
        <v>227</v>
      </c>
      <c r="AK243" s="23">
        <f t="shared" si="85"/>
        <v>443</v>
      </c>
      <c r="AL243" s="23">
        <f t="shared" si="86"/>
        <v>8.9</v>
      </c>
      <c r="AM243" s="21">
        <f t="shared" si="100"/>
        <v>95</v>
      </c>
      <c r="AN243" s="21">
        <f t="shared" si="101"/>
        <v>227</v>
      </c>
      <c r="AO243" s="21">
        <f t="shared" si="102"/>
        <v>443</v>
      </c>
      <c r="AP243" s="21">
        <f t="shared" si="103"/>
        <v>8.9</v>
      </c>
      <c r="AQ243" s="22">
        <f t="shared" si="87"/>
        <v>1</v>
      </c>
      <c r="AR243" s="22">
        <f t="shared" si="88"/>
        <v>-1</v>
      </c>
      <c r="AS243" s="22">
        <f t="shared" si="89"/>
        <v>0</v>
      </c>
      <c r="AT243" s="22">
        <f t="shared" si="90"/>
        <v>0.66666666666666663</v>
      </c>
      <c r="AU243" s="9">
        <v>9</v>
      </c>
      <c r="AV243" s="9">
        <v>7</v>
      </c>
      <c r="AW243" s="9">
        <v>150</v>
      </c>
      <c r="AX243" s="9">
        <v>30</v>
      </c>
      <c r="AY243" s="9">
        <v>60</v>
      </c>
      <c r="AZ243" s="9">
        <v>30</v>
      </c>
      <c r="BA243" s="9">
        <v>45</v>
      </c>
      <c r="BB243" s="9">
        <v>45</v>
      </c>
      <c r="BC243" s="13">
        <v>71.079884258000007</v>
      </c>
      <c r="BD243" s="9">
        <v>6.4082777782999996</v>
      </c>
      <c r="BE243" s="9">
        <v>-17.777817590000002</v>
      </c>
      <c r="BF243" s="9">
        <v>-0.98415714499999996</v>
      </c>
      <c r="BG243" s="9">
        <v>-8.4957730950000006</v>
      </c>
      <c r="BH243" s="9">
        <v>-4.1465082009999996</v>
      </c>
      <c r="BI243" s="9">
        <v>0.83243316479999996</v>
      </c>
      <c r="BJ243" s="9">
        <v>1.1640416675</v>
      </c>
      <c r="BK243" s="9">
        <v>0.37712830060000002</v>
      </c>
      <c r="BL243" s="9">
        <v>-1.0905</v>
      </c>
      <c r="BM243" s="9">
        <v>-1.5370416659999999</v>
      </c>
      <c r="BN243" s="9">
        <v>-2.4764746529999999</v>
      </c>
      <c r="BO243" s="9">
        <v>3.6690338955000001</v>
      </c>
      <c r="BP243" s="9">
        <v>-0.67229943400000003</v>
      </c>
      <c r="BQ243" s="9">
        <v>-3.4717994339999998</v>
      </c>
      <c r="BR243" s="13">
        <v>179.45388348</v>
      </c>
      <c r="BS243" s="9">
        <v>23.301574086999999</v>
      </c>
      <c r="BT243" s="9">
        <v>-35.55823255</v>
      </c>
      <c r="BU243" s="9">
        <v>-2.027162809</v>
      </c>
      <c r="BV243" s="9">
        <v>-18.690193539999999</v>
      </c>
      <c r="BW243" s="9">
        <v>-11.821317970000001</v>
      </c>
      <c r="BX243" s="9">
        <v>-0.55392316500000005</v>
      </c>
      <c r="BY243" s="9">
        <v>3.4291458438000002</v>
      </c>
      <c r="BZ243" s="9">
        <v>3.7223074030999999</v>
      </c>
      <c r="CA243" s="9">
        <v>-0.28939583499999999</v>
      </c>
      <c r="CB243" s="9">
        <v>-2.1973958310000001</v>
      </c>
      <c r="CC243" s="9">
        <v>-14.565854290000001</v>
      </c>
      <c r="CD243" s="9">
        <v>4.3920376415</v>
      </c>
      <c r="CE243" s="9">
        <v>-0.89796230899999996</v>
      </c>
      <c r="CF243" s="9">
        <v>-8.3191290089999992</v>
      </c>
      <c r="CG243" s="13">
        <v>350.50486188000002</v>
      </c>
      <c r="CH243" s="9">
        <v>54.763425916999999</v>
      </c>
      <c r="CI243" s="9">
        <v>-63.14502177</v>
      </c>
      <c r="CJ243" s="9">
        <v>-0.39051686899999999</v>
      </c>
      <c r="CK243" s="9">
        <v>-21.394120189999999</v>
      </c>
      <c r="CL243" s="9">
        <v>-23.709205229999998</v>
      </c>
      <c r="CM243" s="9">
        <v>-0.51556307599999995</v>
      </c>
      <c r="CN243" s="9">
        <v>5.0488541562</v>
      </c>
      <c r="CO243" s="9">
        <v>18.212261220999999</v>
      </c>
      <c r="CP243" s="9">
        <v>2.3433958437000002</v>
      </c>
      <c r="CQ243" s="9">
        <v>-2.641729169</v>
      </c>
      <c r="CR243" s="9">
        <v>-34.522081270000001</v>
      </c>
      <c r="CS243" s="9">
        <v>8.2467975612999993</v>
      </c>
      <c r="CT243" s="9">
        <v>3.8306308613</v>
      </c>
      <c r="CU243" s="9">
        <v>-44.758202439999998</v>
      </c>
      <c r="CV243" s="13">
        <v>18.246711896000001</v>
      </c>
      <c r="CW243" s="9">
        <v>-5.5253582210000003</v>
      </c>
      <c r="CX243" s="9">
        <v>10.462539817</v>
      </c>
      <c r="CY243" s="9">
        <v>0.59442752889999995</v>
      </c>
      <c r="CZ243" s="9">
        <v>6.5837653660999997</v>
      </c>
      <c r="DA243" s="9">
        <v>-1.0026472179999999</v>
      </c>
      <c r="DB243" s="9">
        <v>-0.39100071199999997</v>
      </c>
      <c r="DC243" s="9">
        <v>-0.63434572899999997</v>
      </c>
      <c r="DD243" s="9">
        <v>-3.2760527960000001</v>
      </c>
      <c r="DE243" s="9">
        <v>3.925032646</v>
      </c>
      <c r="DF243" s="9">
        <v>1.3770364794000001</v>
      </c>
      <c r="DG243" s="9">
        <v>3.1592761398999998</v>
      </c>
      <c r="DH243" s="9">
        <v>1.5166618879</v>
      </c>
      <c r="DI243" s="9">
        <v>0.18789455790000001</v>
      </c>
      <c r="DJ243" s="9">
        <v>3.0439607229000001</v>
      </c>
    </row>
    <row r="244" spans="17:114" s="15" customFormat="1" x14ac:dyDescent="0.15">
      <c r="Q244" s="17"/>
      <c r="R244" s="17"/>
      <c r="S244" s="17" t="s">
        <v>35</v>
      </c>
      <c r="T244" s="9" t="s">
        <v>92</v>
      </c>
      <c r="U244" s="17">
        <v>16</v>
      </c>
      <c r="V244" s="15">
        <v>90</v>
      </c>
      <c r="W244" s="15">
        <v>0.25906000000000001</v>
      </c>
      <c r="X244" s="15">
        <v>0.52352900000000002</v>
      </c>
      <c r="Y244" s="9">
        <f t="shared" si="92"/>
        <v>2.2096022687359302</v>
      </c>
      <c r="Z244" s="9">
        <f t="shared" si="93"/>
        <v>24</v>
      </c>
      <c r="AA244" s="8">
        <f t="shared" si="94"/>
        <v>60</v>
      </c>
      <c r="AB244" s="8" t="b">
        <f t="shared" si="91"/>
        <v>0</v>
      </c>
      <c r="AC244" s="23" t="str">
        <f t="shared" si="82"/>
        <v>NO</v>
      </c>
      <c r="AD244" s="21" t="str">
        <f t="shared" si="95"/>
        <v>YES</v>
      </c>
      <c r="AE244" s="8" t="str">
        <f t="shared" si="96"/>
        <v>FINE</v>
      </c>
      <c r="AF244" s="8">
        <f t="shared" si="97"/>
        <v>2</v>
      </c>
      <c r="AG244" s="8">
        <f t="shared" si="98"/>
        <v>2</v>
      </c>
      <c r="AH244" s="8">
        <f t="shared" si="99"/>
        <v>2</v>
      </c>
      <c r="AI244" s="23">
        <f t="shared" si="83"/>
        <v>91</v>
      </c>
      <c r="AJ244" s="23">
        <f t="shared" si="84"/>
        <v>217</v>
      </c>
      <c r="AK244" s="23">
        <f t="shared" si="85"/>
        <v>416</v>
      </c>
      <c r="AL244" s="23">
        <f t="shared" si="86"/>
        <v>10.4</v>
      </c>
      <c r="AM244" s="21">
        <f t="shared" si="100"/>
        <v>91</v>
      </c>
      <c r="AN244" s="21">
        <f t="shared" si="101"/>
        <v>217</v>
      </c>
      <c r="AO244" s="21">
        <f t="shared" si="102"/>
        <v>416</v>
      </c>
      <c r="AP244" s="21">
        <f t="shared" si="103"/>
        <v>10.4</v>
      </c>
      <c r="AQ244" s="22">
        <f t="shared" si="87"/>
        <v>1</v>
      </c>
      <c r="AR244" s="22">
        <f t="shared" si="88"/>
        <v>-1</v>
      </c>
      <c r="AS244" s="22">
        <f t="shared" si="89"/>
        <v>0</v>
      </c>
      <c r="AT244" s="22">
        <f t="shared" si="90"/>
        <v>1</v>
      </c>
      <c r="AU244" s="15">
        <v>9</v>
      </c>
      <c r="AV244" s="15">
        <v>7</v>
      </c>
      <c r="AW244" s="15">
        <v>150</v>
      </c>
      <c r="AX244" s="15">
        <v>30</v>
      </c>
      <c r="AY244" s="15">
        <v>60</v>
      </c>
      <c r="AZ244" s="15">
        <v>30</v>
      </c>
      <c r="BA244" s="15">
        <v>45</v>
      </c>
      <c r="BB244" s="15">
        <v>45</v>
      </c>
      <c r="BC244" s="18">
        <v>71.079884258000007</v>
      </c>
      <c r="BD244" s="15">
        <v>6.4082777782999996</v>
      </c>
      <c r="BE244" s="15">
        <v>-17.777817590000002</v>
      </c>
      <c r="BF244" s="15">
        <v>-0.98415714499999996</v>
      </c>
      <c r="BG244" s="15">
        <v>-8.4957730950000006</v>
      </c>
      <c r="BH244" s="15">
        <v>-4.1465082009999996</v>
      </c>
      <c r="BI244" s="15">
        <v>0.83243316479999996</v>
      </c>
      <c r="BJ244" s="15">
        <v>1.1640416675</v>
      </c>
      <c r="BK244" s="15">
        <v>0.37712830060000002</v>
      </c>
      <c r="BL244" s="15">
        <v>-1.0905</v>
      </c>
      <c r="BM244" s="15">
        <v>-1.5370416659999999</v>
      </c>
      <c r="BN244" s="15">
        <v>-2.4764746529999999</v>
      </c>
      <c r="BO244" s="15">
        <v>3.6690338955000001</v>
      </c>
      <c r="BP244" s="15">
        <v>-0.67229943400000003</v>
      </c>
      <c r="BQ244" s="15">
        <v>-3.4717994339999998</v>
      </c>
      <c r="BR244" s="18">
        <v>179.45388348</v>
      </c>
      <c r="BS244" s="15">
        <v>23.301574086999999</v>
      </c>
      <c r="BT244" s="15">
        <v>-35.55823255</v>
      </c>
      <c r="BU244" s="15">
        <v>-2.027162809</v>
      </c>
      <c r="BV244" s="15">
        <v>-18.690193539999999</v>
      </c>
      <c r="BW244" s="15">
        <v>-11.821317970000001</v>
      </c>
      <c r="BX244" s="15">
        <v>-0.55392316500000005</v>
      </c>
      <c r="BY244" s="15">
        <v>3.4291458438000002</v>
      </c>
      <c r="BZ244" s="15">
        <v>3.7223074030999999</v>
      </c>
      <c r="CA244" s="15">
        <v>-0.28939583499999999</v>
      </c>
      <c r="CB244" s="15">
        <v>-2.1973958310000001</v>
      </c>
      <c r="CC244" s="15">
        <v>-14.565854290000001</v>
      </c>
      <c r="CD244" s="15">
        <v>4.3920376415</v>
      </c>
      <c r="CE244" s="15">
        <v>-0.89796230899999996</v>
      </c>
      <c r="CF244" s="15">
        <v>-8.3191290089999992</v>
      </c>
      <c r="CG244" s="18">
        <v>350.50486188000002</v>
      </c>
      <c r="CH244" s="15">
        <v>54.763425916999999</v>
      </c>
      <c r="CI244" s="15">
        <v>-63.14502177</v>
      </c>
      <c r="CJ244" s="15">
        <v>-0.39051686899999999</v>
      </c>
      <c r="CK244" s="15">
        <v>-21.394120189999999</v>
      </c>
      <c r="CL244" s="15">
        <v>-23.709205229999998</v>
      </c>
      <c r="CM244" s="15">
        <v>-0.51556307599999995</v>
      </c>
      <c r="CN244" s="15">
        <v>5.0488541562</v>
      </c>
      <c r="CO244" s="15">
        <v>18.212261220999999</v>
      </c>
      <c r="CP244" s="15">
        <v>2.3433958437000002</v>
      </c>
      <c r="CQ244" s="15">
        <v>-2.641729169</v>
      </c>
      <c r="CR244" s="15">
        <v>-34.522081270000001</v>
      </c>
      <c r="CS244" s="15">
        <v>8.2467975612999993</v>
      </c>
      <c r="CT244" s="15">
        <v>3.8306308613</v>
      </c>
      <c r="CU244" s="15">
        <v>-44.758202439999998</v>
      </c>
      <c r="CV244" s="18">
        <v>18.246711896000001</v>
      </c>
      <c r="CW244" s="15">
        <v>-5.5253582210000003</v>
      </c>
      <c r="CX244" s="15">
        <v>10.462539817</v>
      </c>
      <c r="CY244" s="15">
        <v>0.59442752889999995</v>
      </c>
      <c r="CZ244" s="15">
        <v>6.5837653660999997</v>
      </c>
      <c r="DA244" s="15">
        <v>-1.0026472179999999</v>
      </c>
      <c r="DB244" s="15">
        <v>-0.39100071199999997</v>
      </c>
      <c r="DC244" s="15">
        <v>-0.63434572899999997</v>
      </c>
      <c r="DD244" s="15">
        <v>-3.2760527960000001</v>
      </c>
      <c r="DE244" s="15">
        <v>3.925032646</v>
      </c>
      <c r="DF244" s="15">
        <v>1.3770364794000001</v>
      </c>
      <c r="DG244" s="15">
        <v>3.1592761398999998</v>
      </c>
      <c r="DH244" s="15">
        <v>1.5166618879</v>
      </c>
      <c r="DI244" s="15">
        <v>0.18789455790000001</v>
      </c>
      <c r="DJ244" s="15">
        <v>3.0439607229000001</v>
      </c>
    </row>
    <row r="245" spans="17:114" x14ac:dyDescent="0.15">
      <c r="S245" s="11" t="s">
        <v>40</v>
      </c>
      <c r="T245" s="9" t="s">
        <v>92</v>
      </c>
      <c r="U245" s="11">
        <v>2</v>
      </c>
      <c r="V245" s="9">
        <v>0</v>
      </c>
      <c r="W245" s="9">
        <v>3.4075000000000001E-2</v>
      </c>
      <c r="X245" s="9">
        <v>0.48441000000000001</v>
      </c>
      <c r="Y245" s="9">
        <f t="shared" si="92"/>
        <v>0.24762250443541653</v>
      </c>
      <c r="Z245" s="9">
        <f t="shared" si="93"/>
        <v>206</v>
      </c>
      <c r="AA245" s="8">
        <f t="shared" si="94"/>
        <v>60</v>
      </c>
      <c r="AB245" s="8" t="b">
        <f t="shared" si="91"/>
        <v>0</v>
      </c>
      <c r="AC245" s="23" t="str">
        <f t="shared" si="82"/>
        <v>NO</v>
      </c>
      <c r="AD245" s="21" t="str">
        <f t="shared" si="95"/>
        <v>NO</v>
      </c>
      <c r="AE245" s="8" t="str">
        <f t="shared" si="96"/>
        <v>FINE</v>
      </c>
      <c r="AF245" s="8">
        <f t="shared" si="97"/>
        <v>2</v>
      </c>
      <c r="AG245" s="8">
        <f t="shared" si="98"/>
        <v>2</v>
      </c>
      <c r="AH245" s="8">
        <f t="shared" si="99"/>
        <v>2</v>
      </c>
      <c r="AI245" s="23">
        <f t="shared" si="83"/>
        <v>86</v>
      </c>
      <c r="AJ245" s="23">
        <f t="shared" si="84"/>
        <v>191</v>
      </c>
      <c r="AK245" s="23">
        <f t="shared" si="85"/>
        <v>319</v>
      </c>
      <c r="AL245" s="23">
        <f t="shared" si="86"/>
        <v>13.4</v>
      </c>
      <c r="AM245" s="21">
        <f t="shared" si="100"/>
        <v>86</v>
      </c>
      <c r="AN245" s="21">
        <f t="shared" si="101"/>
        <v>191</v>
      </c>
      <c r="AO245" s="21">
        <f t="shared" si="102"/>
        <v>319</v>
      </c>
      <c r="AP245" s="21">
        <f t="shared" si="103"/>
        <v>13.4</v>
      </c>
      <c r="AQ245" s="22">
        <f t="shared" si="87"/>
        <v>-1</v>
      </c>
      <c r="AR245" s="22">
        <f t="shared" si="88"/>
        <v>-1</v>
      </c>
      <c r="AS245" s="22">
        <f t="shared" si="89"/>
        <v>0</v>
      </c>
      <c r="AT245" s="22">
        <f t="shared" si="90"/>
        <v>-1</v>
      </c>
      <c r="AU245" s="9">
        <v>6</v>
      </c>
      <c r="AV245" s="9">
        <v>4</v>
      </c>
      <c r="AW245" s="9">
        <v>150</v>
      </c>
      <c r="AX245" s="9">
        <v>30</v>
      </c>
      <c r="AY245" s="9">
        <v>60</v>
      </c>
      <c r="AZ245" s="9">
        <v>30</v>
      </c>
      <c r="BA245" s="9">
        <v>45</v>
      </c>
      <c r="BB245" s="9">
        <v>45</v>
      </c>
      <c r="BC245" s="13">
        <v>71.184694915999998</v>
      </c>
      <c r="BD245" s="9">
        <v>10.061814816</v>
      </c>
      <c r="BE245" s="9">
        <v>-17.170314820000002</v>
      </c>
      <c r="BF245" s="9">
        <v>0.82242592439999995</v>
      </c>
      <c r="BG245" s="9">
        <v>-12.48901852</v>
      </c>
      <c r="BH245" s="9">
        <v>-6.5178541680000004</v>
      </c>
      <c r="BI245" s="9">
        <v>-1.728770836</v>
      </c>
      <c r="BJ245" s="9">
        <v>1.8056875019</v>
      </c>
      <c r="BK245" s="9">
        <v>-1.596854169</v>
      </c>
      <c r="BL245" s="9">
        <v>1.0687708356000001</v>
      </c>
      <c r="BM245" s="9">
        <v>0.83968750309999995</v>
      </c>
      <c r="BN245" s="9">
        <v>-1.456199622</v>
      </c>
      <c r="BO245" s="9">
        <v>3.1029670427</v>
      </c>
      <c r="BP245" s="9">
        <v>-2.1966996220000001</v>
      </c>
      <c r="BQ245" s="9">
        <v>0.36696704270000002</v>
      </c>
      <c r="BR245" s="13">
        <v>176.94510733000001</v>
      </c>
      <c r="BS245" s="9">
        <v>27.351351867999998</v>
      </c>
      <c r="BT245" s="9">
        <v>-37.03585185</v>
      </c>
      <c r="BU245" s="9">
        <v>1.7993148128000001</v>
      </c>
      <c r="BV245" s="9">
        <v>-27.829370359999999</v>
      </c>
      <c r="BW245" s="9">
        <v>-13.512833329999999</v>
      </c>
      <c r="BX245" s="9">
        <v>-3.0333750080000002</v>
      </c>
      <c r="BY245" s="9">
        <v>4.5241249956000003</v>
      </c>
      <c r="BZ245" s="9">
        <v>-3.7212500039999998</v>
      </c>
      <c r="CA245" s="9">
        <v>1.5206666669</v>
      </c>
      <c r="CB245" s="9">
        <v>1.3641249955999999</v>
      </c>
      <c r="CC245" s="9">
        <v>-10.71856968</v>
      </c>
      <c r="CD245" s="9">
        <v>4.0172636657999998</v>
      </c>
      <c r="CE245" s="9">
        <v>-3.990569684</v>
      </c>
      <c r="CF245" s="9">
        <v>-0.365736334</v>
      </c>
      <c r="CG245" s="13">
        <v>333.15811301000002</v>
      </c>
      <c r="CH245" s="9">
        <v>57.961833343999999</v>
      </c>
      <c r="CI245" s="9">
        <v>-69.994296289999994</v>
      </c>
      <c r="CJ245" s="9">
        <v>7.7273518556000003</v>
      </c>
      <c r="CK245" s="9">
        <v>-47.544240739999999</v>
      </c>
      <c r="CL245" s="9">
        <v>-29.893020839999998</v>
      </c>
      <c r="CM245" s="9">
        <v>1.2960624999999999</v>
      </c>
      <c r="CN245" s="9">
        <v>6.4148958374999996</v>
      </c>
      <c r="CO245" s="9">
        <v>-4.0899375129999997</v>
      </c>
      <c r="CP245" s="9">
        <v>4.5010624999999997</v>
      </c>
      <c r="CQ245" s="9">
        <v>1.0617291625</v>
      </c>
      <c r="CR245" s="9">
        <v>-26.861520760000001</v>
      </c>
      <c r="CS245" s="9">
        <v>9.0126459441000009</v>
      </c>
      <c r="CT245" s="9">
        <v>1.0812644099999999E-2</v>
      </c>
      <c r="CU245" s="9">
        <v>-27.203520709999999</v>
      </c>
      <c r="CV245" s="13">
        <v>18.944263343999999</v>
      </c>
      <c r="CW245" s="9">
        <v>-6.7522757789999996</v>
      </c>
      <c r="CX245" s="9">
        <v>10.195134943999999</v>
      </c>
      <c r="CY245" s="9">
        <v>-1.7730000370000001</v>
      </c>
      <c r="CZ245" s="9">
        <v>8.4180711490999993</v>
      </c>
      <c r="DA245" s="9">
        <v>-1.217860417</v>
      </c>
      <c r="DB245" s="9">
        <v>1.4037392076999999</v>
      </c>
      <c r="DC245" s="9">
        <v>-0.96448587500000005</v>
      </c>
      <c r="DD245" s="9">
        <v>-2.962515335</v>
      </c>
      <c r="DE245" s="9">
        <v>4.4679277498000003</v>
      </c>
      <c r="DF245" s="9">
        <v>-1.124719625</v>
      </c>
      <c r="DG245" s="9">
        <v>2.7165237673</v>
      </c>
      <c r="DH245" s="9">
        <v>1.6514095973</v>
      </c>
      <c r="DI245" s="9">
        <v>0.61347943230000002</v>
      </c>
      <c r="DJ245" s="9">
        <v>1.6507387623000001</v>
      </c>
    </row>
    <row r="246" spans="17:114" x14ac:dyDescent="0.15">
      <c r="S246" s="11" t="s">
        <v>40</v>
      </c>
      <c r="T246" s="9" t="s">
        <v>92</v>
      </c>
      <c r="U246" s="11">
        <v>2</v>
      </c>
      <c r="V246" s="9">
        <v>15</v>
      </c>
      <c r="W246" s="9">
        <v>3.4075000000000001E-2</v>
      </c>
      <c r="X246" s="9">
        <v>0.48441000000000001</v>
      </c>
      <c r="Y246" s="9">
        <f t="shared" si="92"/>
        <v>0.24762250443541653</v>
      </c>
      <c r="Z246" s="9">
        <f t="shared" si="93"/>
        <v>206</v>
      </c>
      <c r="AA246" s="8">
        <f t="shared" si="94"/>
        <v>60</v>
      </c>
      <c r="AB246" s="8" t="b">
        <f t="shared" si="91"/>
        <v>0</v>
      </c>
      <c r="AC246" s="23" t="str">
        <f t="shared" si="82"/>
        <v>NO</v>
      </c>
      <c r="AD246" s="21" t="str">
        <f t="shared" si="95"/>
        <v>NO</v>
      </c>
      <c r="AE246" s="8" t="str">
        <f t="shared" si="96"/>
        <v>FINE</v>
      </c>
      <c r="AF246" s="8">
        <f t="shared" si="97"/>
        <v>2</v>
      </c>
      <c r="AG246" s="8">
        <f t="shared" si="98"/>
        <v>2</v>
      </c>
      <c r="AH246" s="8">
        <f t="shared" si="99"/>
        <v>2</v>
      </c>
      <c r="AI246" s="23">
        <f t="shared" si="83"/>
        <v>82</v>
      </c>
      <c r="AJ246" s="23">
        <f t="shared" si="84"/>
        <v>183</v>
      </c>
      <c r="AK246" s="23">
        <f t="shared" si="85"/>
        <v>318</v>
      </c>
      <c r="AL246" s="23">
        <f t="shared" si="86"/>
        <v>14.799999999999999</v>
      </c>
      <c r="AM246" s="21">
        <f t="shared" si="100"/>
        <v>82</v>
      </c>
      <c r="AN246" s="21">
        <f t="shared" si="101"/>
        <v>183</v>
      </c>
      <c r="AO246" s="21">
        <f t="shared" si="102"/>
        <v>318</v>
      </c>
      <c r="AP246" s="21">
        <f t="shared" si="103"/>
        <v>14.799999999999999</v>
      </c>
      <c r="AQ246" s="22">
        <f t="shared" si="87"/>
        <v>-1</v>
      </c>
      <c r="AR246" s="22">
        <f t="shared" si="88"/>
        <v>-1</v>
      </c>
      <c r="AS246" s="22">
        <f t="shared" si="89"/>
        <v>0</v>
      </c>
      <c r="AT246" s="22">
        <f t="shared" si="90"/>
        <v>-0.66666666666666663</v>
      </c>
      <c r="AU246" s="9">
        <v>6</v>
      </c>
      <c r="AV246" s="9">
        <v>4</v>
      </c>
      <c r="AW246" s="9">
        <v>150</v>
      </c>
      <c r="AX246" s="9">
        <v>30</v>
      </c>
      <c r="AY246" s="9">
        <v>60</v>
      </c>
      <c r="AZ246" s="9">
        <v>30</v>
      </c>
      <c r="BA246" s="9">
        <v>45</v>
      </c>
      <c r="BB246" s="9">
        <v>45</v>
      </c>
      <c r="BC246" s="13">
        <v>71.184694915999998</v>
      </c>
      <c r="BD246" s="9">
        <v>10.061814816</v>
      </c>
      <c r="BE246" s="9">
        <v>-17.170314820000002</v>
      </c>
      <c r="BF246" s="9">
        <v>0.82242592439999995</v>
      </c>
      <c r="BG246" s="9">
        <v>-12.48901852</v>
      </c>
      <c r="BH246" s="9">
        <v>-6.5178541680000004</v>
      </c>
      <c r="BI246" s="9">
        <v>-1.728770836</v>
      </c>
      <c r="BJ246" s="9">
        <v>1.8056875019</v>
      </c>
      <c r="BK246" s="9">
        <v>-1.596854169</v>
      </c>
      <c r="BL246" s="9">
        <v>1.0687708356000001</v>
      </c>
      <c r="BM246" s="9">
        <v>0.83968750309999995</v>
      </c>
      <c r="BN246" s="9">
        <v>-1.456199622</v>
      </c>
      <c r="BO246" s="9">
        <v>3.1029670427</v>
      </c>
      <c r="BP246" s="9">
        <v>-2.1966996220000001</v>
      </c>
      <c r="BQ246" s="9">
        <v>0.36696704270000002</v>
      </c>
      <c r="BR246" s="13">
        <v>176.94510733000001</v>
      </c>
      <c r="BS246" s="9">
        <v>27.351351867999998</v>
      </c>
      <c r="BT246" s="9">
        <v>-37.03585185</v>
      </c>
      <c r="BU246" s="9">
        <v>1.7993148128000001</v>
      </c>
      <c r="BV246" s="9">
        <v>-27.829370359999999</v>
      </c>
      <c r="BW246" s="9">
        <v>-13.512833329999999</v>
      </c>
      <c r="BX246" s="9">
        <v>-3.0333750080000002</v>
      </c>
      <c r="BY246" s="9">
        <v>4.5241249956000003</v>
      </c>
      <c r="BZ246" s="9">
        <v>-3.7212500039999998</v>
      </c>
      <c r="CA246" s="9">
        <v>1.5206666669</v>
      </c>
      <c r="CB246" s="9">
        <v>1.3641249955999999</v>
      </c>
      <c r="CC246" s="9">
        <v>-10.71856968</v>
      </c>
      <c r="CD246" s="9">
        <v>4.0172636657999998</v>
      </c>
      <c r="CE246" s="9">
        <v>-3.990569684</v>
      </c>
      <c r="CF246" s="9">
        <v>-0.365736334</v>
      </c>
      <c r="CG246" s="13">
        <v>333.15811301000002</v>
      </c>
      <c r="CH246" s="9">
        <v>57.961833343999999</v>
      </c>
      <c r="CI246" s="9">
        <v>-69.994296289999994</v>
      </c>
      <c r="CJ246" s="9">
        <v>7.7273518556000003</v>
      </c>
      <c r="CK246" s="9">
        <v>-47.544240739999999</v>
      </c>
      <c r="CL246" s="9">
        <v>-29.893020839999998</v>
      </c>
      <c r="CM246" s="9">
        <v>1.2960624999999999</v>
      </c>
      <c r="CN246" s="9">
        <v>6.4148958374999996</v>
      </c>
      <c r="CO246" s="9">
        <v>-4.0899375129999997</v>
      </c>
      <c r="CP246" s="9">
        <v>4.5010624999999997</v>
      </c>
      <c r="CQ246" s="9">
        <v>1.0617291625</v>
      </c>
      <c r="CR246" s="9">
        <v>-26.861520760000001</v>
      </c>
      <c r="CS246" s="9">
        <v>9.0126459441000009</v>
      </c>
      <c r="CT246" s="9">
        <v>1.0812644099999999E-2</v>
      </c>
      <c r="CU246" s="9">
        <v>-27.203520709999999</v>
      </c>
      <c r="CV246" s="13">
        <v>18.944263343999999</v>
      </c>
      <c r="CW246" s="9">
        <v>-6.7522757789999996</v>
      </c>
      <c r="CX246" s="9">
        <v>10.195134943999999</v>
      </c>
      <c r="CY246" s="9">
        <v>-1.7730000370000001</v>
      </c>
      <c r="CZ246" s="9">
        <v>8.4180711490999993</v>
      </c>
      <c r="DA246" s="9">
        <v>-1.217860417</v>
      </c>
      <c r="DB246" s="9">
        <v>1.4037392076999999</v>
      </c>
      <c r="DC246" s="9">
        <v>-0.96448587500000005</v>
      </c>
      <c r="DD246" s="9">
        <v>-2.962515335</v>
      </c>
      <c r="DE246" s="9">
        <v>4.4679277498000003</v>
      </c>
      <c r="DF246" s="9">
        <v>-1.124719625</v>
      </c>
      <c r="DG246" s="9">
        <v>2.7165237673</v>
      </c>
      <c r="DH246" s="9">
        <v>1.6514095973</v>
      </c>
      <c r="DI246" s="9">
        <v>0.61347943230000002</v>
      </c>
      <c r="DJ246" s="9">
        <v>1.6507387623000001</v>
      </c>
    </row>
    <row r="247" spans="17:114" x14ac:dyDescent="0.15">
      <c r="S247" s="11" t="s">
        <v>40</v>
      </c>
      <c r="T247" s="9" t="s">
        <v>92</v>
      </c>
      <c r="U247" s="11">
        <v>2</v>
      </c>
      <c r="V247" s="9">
        <v>30</v>
      </c>
      <c r="W247" s="9">
        <v>3.4075000000000001E-2</v>
      </c>
      <c r="X247" s="9">
        <v>0.48441000000000001</v>
      </c>
      <c r="Y247" s="9">
        <f t="shared" si="92"/>
        <v>0.24762250443541653</v>
      </c>
      <c r="Z247" s="9">
        <f t="shared" si="93"/>
        <v>206</v>
      </c>
      <c r="AA247" s="8">
        <f t="shared" si="94"/>
        <v>60</v>
      </c>
      <c r="AB247" s="8" t="b">
        <f t="shared" si="91"/>
        <v>0</v>
      </c>
      <c r="AC247" s="23" t="str">
        <f t="shared" si="82"/>
        <v>NO</v>
      </c>
      <c r="AD247" s="21" t="str">
        <f t="shared" si="95"/>
        <v>NO</v>
      </c>
      <c r="AE247" s="8" t="str">
        <f t="shared" si="96"/>
        <v>FINE</v>
      </c>
      <c r="AF247" s="8">
        <f t="shared" si="97"/>
        <v>2</v>
      </c>
      <c r="AG247" s="8">
        <f t="shared" si="98"/>
        <v>2</v>
      </c>
      <c r="AH247" s="8">
        <f t="shared" si="99"/>
        <v>2</v>
      </c>
      <c r="AI247" s="23">
        <f t="shared" si="83"/>
        <v>78</v>
      </c>
      <c r="AJ247" s="23">
        <f t="shared" si="84"/>
        <v>175</v>
      </c>
      <c r="AK247" s="23">
        <f t="shared" si="85"/>
        <v>311</v>
      </c>
      <c r="AL247" s="23">
        <f t="shared" si="86"/>
        <v>16.600000000000001</v>
      </c>
      <c r="AM247" s="21">
        <f t="shared" si="100"/>
        <v>78</v>
      </c>
      <c r="AN247" s="21">
        <f t="shared" si="101"/>
        <v>175</v>
      </c>
      <c r="AO247" s="21">
        <f t="shared" si="102"/>
        <v>311</v>
      </c>
      <c r="AP247" s="21">
        <f t="shared" si="103"/>
        <v>16.600000000000001</v>
      </c>
      <c r="AQ247" s="22">
        <f t="shared" si="87"/>
        <v>-1</v>
      </c>
      <c r="AR247" s="22">
        <f t="shared" si="88"/>
        <v>-1</v>
      </c>
      <c r="AS247" s="22">
        <f t="shared" si="89"/>
        <v>0</v>
      </c>
      <c r="AT247" s="22">
        <f t="shared" si="90"/>
        <v>-0.33333333333333331</v>
      </c>
      <c r="AU247" s="9">
        <v>6</v>
      </c>
      <c r="AV247" s="9">
        <v>4</v>
      </c>
      <c r="AW247" s="9">
        <v>150</v>
      </c>
      <c r="AX247" s="9">
        <v>30</v>
      </c>
      <c r="AY247" s="9">
        <v>60</v>
      </c>
      <c r="AZ247" s="9">
        <v>30</v>
      </c>
      <c r="BA247" s="9">
        <v>45</v>
      </c>
      <c r="BB247" s="9">
        <v>45</v>
      </c>
      <c r="BC247" s="13">
        <v>71.184694915999998</v>
      </c>
      <c r="BD247" s="9">
        <v>10.061814816</v>
      </c>
      <c r="BE247" s="9">
        <v>-17.170314820000002</v>
      </c>
      <c r="BF247" s="9">
        <v>0.82242592439999995</v>
      </c>
      <c r="BG247" s="9">
        <v>-12.48901852</v>
      </c>
      <c r="BH247" s="9">
        <v>-6.5178541680000004</v>
      </c>
      <c r="BI247" s="9">
        <v>-1.728770836</v>
      </c>
      <c r="BJ247" s="9">
        <v>1.8056875019</v>
      </c>
      <c r="BK247" s="9">
        <v>-1.596854169</v>
      </c>
      <c r="BL247" s="9">
        <v>1.0687708356000001</v>
      </c>
      <c r="BM247" s="9">
        <v>0.83968750309999995</v>
      </c>
      <c r="BN247" s="9">
        <v>-1.456199622</v>
      </c>
      <c r="BO247" s="9">
        <v>3.1029670427</v>
      </c>
      <c r="BP247" s="9">
        <v>-2.1966996220000001</v>
      </c>
      <c r="BQ247" s="9">
        <v>0.36696704270000002</v>
      </c>
      <c r="BR247" s="13">
        <v>176.94510733000001</v>
      </c>
      <c r="BS247" s="9">
        <v>27.351351867999998</v>
      </c>
      <c r="BT247" s="9">
        <v>-37.03585185</v>
      </c>
      <c r="BU247" s="9">
        <v>1.7993148128000001</v>
      </c>
      <c r="BV247" s="9">
        <v>-27.829370359999999</v>
      </c>
      <c r="BW247" s="9">
        <v>-13.512833329999999</v>
      </c>
      <c r="BX247" s="9">
        <v>-3.0333750080000002</v>
      </c>
      <c r="BY247" s="9">
        <v>4.5241249956000003</v>
      </c>
      <c r="BZ247" s="9">
        <v>-3.7212500039999998</v>
      </c>
      <c r="CA247" s="9">
        <v>1.5206666669</v>
      </c>
      <c r="CB247" s="9">
        <v>1.3641249955999999</v>
      </c>
      <c r="CC247" s="9">
        <v>-10.71856968</v>
      </c>
      <c r="CD247" s="9">
        <v>4.0172636657999998</v>
      </c>
      <c r="CE247" s="9">
        <v>-3.990569684</v>
      </c>
      <c r="CF247" s="9">
        <v>-0.365736334</v>
      </c>
      <c r="CG247" s="13">
        <v>333.15811301000002</v>
      </c>
      <c r="CH247" s="9">
        <v>57.961833343999999</v>
      </c>
      <c r="CI247" s="9">
        <v>-69.994296289999994</v>
      </c>
      <c r="CJ247" s="9">
        <v>7.7273518556000003</v>
      </c>
      <c r="CK247" s="9">
        <v>-47.544240739999999</v>
      </c>
      <c r="CL247" s="9">
        <v>-29.893020839999998</v>
      </c>
      <c r="CM247" s="9">
        <v>1.2960624999999999</v>
      </c>
      <c r="CN247" s="9">
        <v>6.4148958374999996</v>
      </c>
      <c r="CO247" s="9">
        <v>-4.0899375129999997</v>
      </c>
      <c r="CP247" s="9">
        <v>4.5010624999999997</v>
      </c>
      <c r="CQ247" s="9">
        <v>1.0617291625</v>
      </c>
      <c r="CR247" s="9">
        <v>-26.861520760000001</v>
      </c>
      <c r="CS247" s="9">
        <v>9.0126459441000009</v>
      </c>
      <c r="CT247" s="9">
        <v>1.0812644099999999E-2</v>
      </c>
      <c r="CU247" s="9">
        <v>-27.203520709999999</v>
      </c>
      <c r="CV247" s="13">
        <v>18.944263343999999</v>
      </c>
      <c r="CW247" s="9">
        <v>-6.7522757789999996</v>
      </c>
      <c r="CX247" s="9">
        <v>10.195134943999999</v>
      </c>
      <c r="CY247" s="9">
        <v>-1.7730000370000001</v>
      </c>
      <c r="CZ247" s="9">
        <v>8.4180711490999993</v>
      </c>
      <c r="DA247" s="9">
        <v>-1.217860417</v>
      </c>
      <c r="DB247" s="9">
        <v>1.4037392076999999</v>
      </c>
      <c r="DC247" s="9">
        <v>-0.96448587500000005</v>
      </c>
      <c r="DD247" s="9">
        <v>-2.962515335</v>
      </c>
      <c r="DE247" s="9">
        <v>4.4679277498000003</v>
      </c>
      <c r="DF247" s="9">
        <v>-1.124719625</v>
      </c>
      <c r="DG247" s="9">
        <v>2.7165237673</v>
      </c>
      <c r="DH247" s="9">
        <v>1.6514095973</v>
      </c>
      <c r="DI247" s="9">
        <v>0.61347943230000002</v>
      </c>
      <c r="DJ247" s="9">
        <v>1.6507387623000001</v>
      </c>
    </row>
    <row r="248" spans="17:114" x14ac:dyDescent="0.15">
      <c r="S248" s="11" t="s">
        <v>40</v>
      </c>
      <c r="T248" s="9" t="s">
        <v>92</v>
      </c>
      <c r="U248" s="11">
        <v>2</v>
      </c>
      <c r="V248" s="9">
        <v>45</v>
      </c>
      <c r="W248" s="9">
        <v>3.4075000000000001E-2</v>
      </c>
      <c r="X248" s="9">
        <v>0.48441000000000001</v>
      </c>
      <c r="Y248" s="9">
        <f t="shared" si="92"/>
        <v>0.24762250443541653</v>
      </c>
      <c r="Z248" s="9">
        <f t="shared" si="93"/>
        <v>206</v>
      </c>
      <c r="AA248" s="8">
        <f t="shared" si="94"/>
        <v>60</v>
      </c>
      <c r="AB248" s="8" t="b">
        <f t="shared" si="91"/>
        <v>0</v>
      </c>
      <c r="AC248" s="23" t="str">
        <f t="shared" si="82"/>
        <v>NO</v>
      </c>
      <c r="AD248" s="21" t="str">
        <f t="shared" si="95"/>
        <v>NO</v>
      </c>
      <c r="AE248" s="8" t="str">
        <f t="shared" si="96"/>
        <v>FINE</v>
      </c>
      <c r="AF248" s="8">
        <f t="shared" si="97"/>
        <v>2</v>
      </c>
      <c r="AG248" s="8">
        <f t="shared" si="98"/>
        <v>2</v>
      </c>
      <c r="AH248" s="8">
        <f t="shared" si="99"/>
        <v>2</v>
      </c>
      <c r="AI248" s="23">
        <f t="shared" si="83"/>
        <v>74</v>
      </c>
      <c r="AJ248" s="23">
        <f t="shared" si="84"/>
        <v>167</v>
      </c>
      <c r="AK248" s="23">
        <f t="shared" si="85"/>
        <v>298</v>
      </c>
      <c r="AL248" s="23">
        <f t="shared" si="86"/>
        <v>18.700000000000003</v>
      </c>
      <c r="AM248" s="21">
        <f t="shared" si="100"/>
        <v>74</v>
      </c>
      <c r="AN248" s="21">
        <f t="shared" si="101"/>
        <v>167</v>
      </c>
      <c r="AO248" s="21">
        <f t="shared" si="102"/>
        <v>298</v>
      </c>
      <c r="AP248" s="21">
        <f t="shared" si="103"/>
        <v>18.700000000000003</v>
      </c>
      <c r="AQ248" s="22">
        <f t="shared" si="87"/>
        <v>-1</v>
      </c>
      <c r="AR248" s="22">
        <f t="shared" si="88"/>
        <v>-1</v>
      </c>
      <c r="AS248" s="22">
        <f t="shared" si="89"/>
        <v>0</v>
      </c>
      <c r="AT248" s="22">
        <f t="shared" si="90"/>
        <v>0</v>
      </c>
      <c r="AU248" s="9">
        <v>6</v>
      </c>
      <c r="AV248" s="9">
        <v>4</v>
      </c>
      <c r="AW248" s="9">
        <v>150</v>
      </c>
      <c r="AX248" s="9">
        <v>30</v>
      </c>
      <c r="AY248" s="9">
        <v>60</v>
      </c>
      <c r="AZ248" s="9">
        <v>30</v>
      </c>
      <c r="BA248" s="9">
        <v>45</v>
      </c>
      <c r="BB248" s="9">
        <v>45</v>
      </c>
      <c r="BC248" s="13">
        <v>71.184694915999998</v>
      </c>
      <c r="BD248" s="9">
        <v>10.061814816</v>
      </c>
      <c r="BE248" s="9">
        <v>-17.170314820000002</v>
      </c>
      <c r="BF248" s="9">
        <v>0.82242592439999995</v>
      </c>
      <c r="BG248" s="9">
        <v>-12.48901852</v>
      </c>
      <c r="BH248" s="9">
        <v>-6.5178541680000004</v>
      </c>
      <c r="BI248" s="9">
        <v>-1.728770836</v>
      </c>
      <c r="BJ248" s="9">
        <v>1.8056875019</v>
      </c>
      <c r="BK248" s="9">
        <v>-1.596854169</v>
      </c>
      <c r="BL248" s="9">
        <v>1.0687708356000001</v>
      </c>
      <c r="BM248" s="9">
        <v>0.83968750309999995</v>
      </c>
      <c r="BN248" s="9">
        <v>-1.456199622</v>
      </c>
      <c r="BO248" s="9">
        <v>3.1029670427</v>
      </c>
      <c r="BP248" s="9">
        <v>-2.1966996220000001</v>
      </c>
      <c r="BQ248" s="9">
        <v>0.36696704270000002</v>
      </c>
      <c r="BR248" s="13">
        <v>176.94510733000001</v>
      </c>
      <c r="BS248" s="9">
        <v>27.351351867999998</v>
      </c>
      <c r="BT248" s="9">
        <v>-37.03585185</v>
      </c>
      <c r="BU248" s="9">
        <v>1.7993148128000001</v>
      </c>
      <c r="BV248" s="9">
        <v>-27.829370359999999</v>
      </c>
      <c r="BW248" s="9">
        <v>-13.512833329999999</v>
      </c>
      <c r="BX248" s="9">
        <v>-3.0333750080000002</v>
      </c>
      <c r="BY248" s="9">
        <v>4.5241249956000003</v>
      </c>
      <c r="BZ248" s="9">
        <v>-3.7212500039999998</v>
      </c>
      <c r="CA248" s="9">
        <v>1.5206666669</v>
      </c>
      <c r="CB248" s="9">
        <v>1.3641249955999999</v>
      </c>
      <c r="CC248" s="9">
        <v>-10.71856968</v>
      </c>
      <c r="CD248" s="9">
        <v>4.0172636657999998</v>
      </c>
      <c r="CE248" s="9">
        <v>-3.990569684</v>
      </c>
      <c r="CF248" s="9">
        <v>-0.365736334</v>
      </c>
      <c r="CG248" s="13">
        <v>333.15811301000002</v>
      </c>
      <c r="CH248" s="9">
        <v>57.961833343999999</v>
      </c>
      <c r="CI248" s="9">
        <v>-69.994296289999994</v>
      </c>
      <c r="CJ248" s="9">
        <v>7.7273518556000003</v>
      </c>
      <c r="CK248" s="9">
        <v>-47.544240739999999</v>
      </c>
      <c r="CL248" s="9">
        <v>-29.893020839999998</v>
      </c>
      <c r="CM248" s="9">
        <v>1.2960624999999999</v>
      </c>
      <c r="CN248" s="9">
        <v>6.4148958374999996</v>
      </c>
      <c r="CO248" s="9">
        <v>-4.0899375129999997</v>
      </c>
      <c r="CP248" s="9">
        <v>4.5010624999999997</v>
      </c>
      <c r="CQ248" s="9">
        <v>1.0617291625</v>
      </c>
      <c r="CR248" s="9">
        <v>-26.861520760000001</v>
      </c>
      <c r="CS248" s="9">
        <v>9.0126459441000009</v>
      </c>
      <c r="CT248" s="9">
        <v>1.0812644099999999E-2</v>
      </c>
      <c r="CU248" s="9">
        <v>-27.203520709999999</v>
      </c>
      <c r="CV248" s="13">
        <v>18.944263343999999</v>
      </c>
      <c r="CW248" s="9">
        <v>-6.7522757789999996</v>
      </c>
      <c r="CX248" s="9">
        <v>10.195134943999999</v>
      </c>
      <c r="CY248" s="9">
        <v>-1.7730000370000001</v>
      </c>
      <c r="CZ248" s="9">
        <v>8.4180711490999993</v>
      </c>
      <c r="DA248" s="9">
        <v>-1.217860417</v>
      </c>
      <c r="DB248" s="9">
        <v>1.4037392076999999</v>
      </c>
      <c r="DC248" s="9">
        <v>-0.96448587500000005</v>
      </c>
      <c r="DD248" s="9">
        <v>-2.962515335</v>
      </c>
      <c r="DE248" s="9">
        <v>4.4679277498000003</v>
      </c>
      <c r="DF248" s="9">
        <v>-1.124719625</v>
      </c>
      <c r="DG248" s="9">
        <v>2.7165237673</v>
      </c>
      <c r="DH248" s="9">
        <v>1.6514095973</v>
      </c>
      <c r="DI248" s="9">
        <v>0.61347943230000002</v>
      </c>
      <c r="DJ248" s="9">
        <v>1.6507387623000001</v>
      </c>
    </row>
    <row r="249" spans="17:114" x14ac:dyDescent="0.15">
      <c r="S249" s="11" t="s">
        <v>40</v>
      </c>
      <c r="T249" s="9" t="s">
        <v>92</v>
      </c>
      <c r="U249" s="11">
        <v>2</v>
      </c>
      <c r="V249" s="9">
        <v>60</v>
      </c>
      <c r="W249" s="9">
        <v>3.4075000000000001E-2</v>
      </c>
      <c r="X249" s="9">
        <v>0.48441000000000001</v>
      </c>
      <c r="Y249" s="9">
        <f t="shared" si="92"/>
        <v>0.24762250443541653</v>
      </c>
      <c r="Z249" s="9">
        <f t="shared" si="93"/>
        <v>206</v>
      </c>
      <c r="AA249" s="8">
        <f t="shared" si="94"/>
        <v>60</v>
      </c>
      <c r="AB249" s="8" t="b">
        <f t="shared" si="91"/>
        <v>0</v>
      </c>
      <c r="AC249" s="23" t="str">
        <f t="shared" si="82"/>
        <v>NO</v>
      </c>
      <c r="AD249" s="21" t="str">
        <f t="shared" si="95"/>
        <v>NO</v>
      </c>
      <c r="AE249" s="8" t="str">
        <f t="shared" si="96"/>
        <v>FINE</v>
      </c>
      <c r="AF249" s="8">
        <f t="shared" si="97"/>
        <v>2</v>
      </c>
      <c r="AG249" s="8">
        <f t="shared" si="98"/>
        <v>2</v>
      </c>
      <c r="AH249" s="8">
        <f t="shared" si="99"/>
        <v>2</v>
      </c>
      <c r="AI249" s="23">
        <f t="shared" si="83"/>
        <v>70</v>
      </c>
      <c r="AJ249" s="23">
        <f t="shared" si="84"/>
        <v>159</v>
      </c>
      <c r="AK249" s="23">
        <f t="shared" si="85"/>
        <v>279</v>
      </c>
      <c r="AL249" s="23">
        <f t="shared" si="86"/>
        <v>21.200000000000003</v>
      </c>
      <c r="AM249" s="21">
        <f t="shared" si="100"/>
        <v>70</v>
      </c>
      <c r="AN249" s="21">
        <f t="shared" si="101"/>
        <v>159</v>
      </c>
      <c r="AO249" s="21">
        <f t="shared" si="102"/>
        <v>279</v>
      </c>
      <c r="AP249" s="21">
        <f t="shared" si="103"/>
        <v>21.200000000000003</v>
      </c>
      <c r="AQ249" s="22">
        <f t="shared" si="87"/>
        <v>-1</v>
      </c>
      <c r="AR249" s="22">
        <f t="shared" si="88"/>
        <v>-1</v>
      </c>
      <c r="AS249" s="22">
        <f t="shared" si="89"/>
        <v>0</v>
      </c>
      <c r="AT249" s="22">
        <f t="shared" si="90"/>
        <v>0.33333333333333331</v>
      </c>
      <c r="AU249" s="9">
        <v>6</v>
      </c>
      <c r="AV249" s="9">
        <v>4</v>
      </c>
      <c r="AW249" s="9">
        <v>150</v>
      </c>
      <c r="AX249" s="9">
        <v>30</v>
      </c>
      <c r="AY249" s="9">
        <v>60</v>
      </c>
      <c r="AZ249" s="9">
        <v>30</v>
      </c>
      <c r="BA249" s="9">
        <v>45</v>
      </c>
      <c r="BB249" s="9">
        <v>45</v>
      </c>
      <c r="BC249" s="13">
        <v>71.184694915999998</v>
      </c>
      <c r="BD249" s="9">
        <v>10.061814816</v>
      </c>
      <c r="BE249" s="9">
        <v>-17.170314820000002</v>
      </c>
      <c r="BF249" s="9">
        <v>0.82242592439999995</v>
      </c>
      <c r="BG249" s="9">
        <v>-12.48901852</v>
      </c>
      <c r="BH249" s="9">
        <v>-6.5178541680000004</v>
      </c>
      <c r="BI249" s="9">
        <v>-1.728770836</v>
      </c>
      <c r="BJ249" s="9">
        <v>1.8056875019</v>
      </c>
      <c r="BK249" s="9">
        <v>-1.596854169</v>
      </c>
      <c r="BL249" s="9">
        <v>1.0687708356000001</v>
      </c>
      <c r="BM249" s="9">
        <v>0.83968750309999995</v>
      </c>
      <c r="BN249" s="9">
        <v>-1.456199622</v>
      </c>
      <c r="BO249" s="9">
        <v>3.1029670427</v>
      </c>
      <c r="BP249" s="9">
        <v>-2.1966996220000001</v>
      </c>
      <c r="BQ249" s="9">
        <v>0.36696704270000002</v>
      </c>
      <c r="BR249" s="13">
        <v>176.94510733000001</v>
      </c>
      <c r="BS249" s="9">
        <v>27.351351867999998</v>
      </c>
      <c r="BT249" s="9">
        <v>-37.03585185</v>
      </c>
      <c r="BU249" s="9">
        <v>1.7993148128000001</v>
      </c>
      <c r="BV249" s="9">
        <v>-27.829370359999999</v>
      </c>
      <c r="BW249" s="9">
        <v>-13.512833329999999</v>
      </c>
      <c r="BX249" s="9">
        <v>-3.0333750080000002</v>
      </c>
      <c r="BY249" s="9">
        <v>4.5241249956000003</v>
      </c>
      <c r="BZ249" s="9">
        <v>-3.7212500039999998</v>
      </c>
      <c r="CA249" s="9">
        <v>1.5206666669</v>
      </c>
      <c r="CB249" s="9">
        <v>1.3641249955999999</v>
      </c>
      <c r="CC249" s="9">
        <v>-10.71856968</v>
      </c>
      <c r="CD249" s="9">
        <v>4.0172636657999998</v>
      </c>
      <c r="CE249" s="9">
        <v>-3.990569684</v>
      </c>
      <c r="CF249" s="9">
        <v>-0.365736334</v>
      </c>
      <c r="CG249" s="13">
        <v>333.15811301000002</v>
      </c>
      <c r="CH249" s="9">
        <v>57.961833343999999</v>
      </c>
      <c r="CI249" s="9">
        <v>-69.994296289999994</v>
      </c>
      <c r="CJ249" s="9">
        <v>7.7273518556000003</v>
      </c>
      <c r="CK249" s="9">
        <v>-47.544240739999999</v>
      </c>
      <c r="CL249" s="9">
        <v>-29.893020839999998</v>
      </c>
      <c r="CM249" s="9">
        <v>1.2960624999999999</v>
      </c>
      <c r="CN249" s="9">
        <v>6.4148958374999996</v>
      </c>
      <c r="CO249" s="9">
        <v>-4.0899375129999997</v>
      </c>
      <c r="CP249" s="9">
        <v>4.5010624999999997</v>
      </c>
      <c r="CQ249" s="9">
        <v>1.0617291625</v>
      </c>
      <c r="CR249" s="9">
        <v>-26.861520760000001</v>
      </c>
      <c r="CS249" s="9">
        <v>9.0126459441000009</v>
      </c>
      <c r="CT249" s="9">
        <v>1.0812644099999999E-2</v>
      </c>
      <c r="CU249" s="9">
        <v>-27.203520709999999</v>
      </c>
      <c r="CV249" s="13">
        <v>18.944263343999999</v>
      </c>
      <c r="CW249" s="9">
        <v>-6.7522757789999996</v>
      </c>
      <c r="CX249" s="9">
        <v>10.195134943999999</v>
      </c>
      <c r="CY249" s="9">
        <v>-1.7730000370000001</v>
      </c>
      <c r="CZ249" s="9">
        <v>8.4180711490999993</v>
      </c>
      <c r="DA249" s="9">
        <v>-1.217860417</v>
      </c>
      <c r="DB249" s="9">
        <v>1.4037392076999999</v>
      </c>
      <c r="DC249" s="9">
        <v>-0.96448587500000005</v>
      </c>
      <c r="DD249" s="9">
        <v>-2.962515335</v>
      </c>
      <c r="DE249" s="9">
        <v>4.4679277498000003</v>
      </c>
      <c r="DF249" s="9">
        <v>-1.124719625</v>
      </c>
      <c r="DG249" s="9">
        <v>2.7165237673</v>
      </c>
      <c r="DH249" s="9">
        <v>1.6514095973</v>
      </c>
      <c r="DI249" s="9">
        <v>0.61347943230000002</v>
      </c>
      <c r="DJ249" s="9">
        <v>1.6507387623000001</v>
      </c>
    </row>
    <row r="250" spans="17:114" x14ac:dyDescent="0.15">
      <c r="S250" s="11" t="s">
        <v>40</v>
      </c>
      <c r="T250" s="9" t="s">
        <v>92</v>
      </c>
      <c r="U250" s="11">
        <v>2</v>
      </c>
      <c r="V250" s="9">
        <v>75</v>
      </c>
      <c r="W250" s="9">
        <v>3.4075000000000001E-2</v>
      </c>
      <c r="X250" s="9">
        <v>0.48441000000000001</v>
      </c>
      <c r="Y250" s="9">
        <f t="shared" si="92"/>
        <v>0.24762250443541653</v>
      </c>
      <c r="Z250" s="9">
        <f t="shared" si="93"/>
        <v>206</v>
      </c>
      <c r="AA250" s="8">
        <f t="shared" si="94"/>
        <v>60</v>
      </c>
      <c r="AB250" s="8" t="b">
        <f t="shared" si="91"/>
        <v>0</v>
      </c>
      <c r="AC250" s="23" t="str">
        <f t="shared" si="82"/>
        <v>NO</v>
      </c>
      <c r="AD250" s="21" t="str">
        <f t="shared" si="95"/>
        <v>NO</v>
      </c>
      <c r="AE250" s="8" t="str">
        <f t="shared" si="96"/>
        <v>FINE</v>
      </c>
      <c r="AF250" s="8">
        <f t="shared" si="97"/>
        <v>2</v>
      </c>
      <c r="AG250" s="8">
        <f t="shared" si="98"/>
        <v>2</v>
      </c>
      <c r="AH250" s="8">
        <f t="shared" si="99"/>
        <v>2</v>
      </c>
      <c r="AI250" s="23">
        <f t="shared" si="83"/>
        <v>66</v>
      </c>
      <c r="AJ250" s="23">
        <f t="shared" si="84"/>
        <v>151</v>
      </c>
      <c r="AK250" s="23">
        <f t="shared" si="85"/>
        <v>254</v>
      </c>
      <c r="AL250" s="23">
        <f t="shared" si="86"/>
        <v>24</v>
      </c>
      <c r="AM250" s="21">
        <f t="shared" si="100"/>
        <v>66</v>
      </c>
      <c r="AN250" s="21">
        <f t="shared" si="101"/>
        <v>151</v>
      </c>
      <c r="AO250" s="21">
        <f t="shared" si="102"/>
        <v>254</v>
      </c>
      <c r="AP250" s="21">
        <f t="shared" si="103"/>
        <v>24</v>
      </c>
      <c r="AQ250" s="22">
        <f t="shared" si="87"/>
        <v>-1</v>
      </c>
      <c r="AR250" s="22">
        <f t="shared" si="88"/>
        <v>-1</v>
      </c>
      <c r="AS250" s="22">
        <f t="shared" si="89"/>
        <v>0</v>
      </c>
      <c r="AT250" s="22">
        <f t="shared" si="90"/>
        <v>0.66666666666666663</v>
      </c>
      <c r="AU250" s="9">
        <v>6</v>
      </c>
      <c r="AV250" s="9">
        <v>4</v>
      </c>
      <c r="AW250" s="9">
        <v>150</v>
      </c>
      <c r="AX250" s="9">
        <v>30</v>
      </c>
      <c r="AY250" s="9">
        <v>60</v>
      </c>
      <c r="AZ250" s="9">
        <v>30</v>
      </c>
      <c r="BA250" s="9">
        <v>45</v>
      </c>
      <c r="BB250" s="9">
        <v>45</v>
      </c>
      <c r="BC250" s="13">
        <v>71.184694915999998</v>
      </c>
      <c r="BD250" s="9">
        <v>10.061814816</v>
      </c>
      <c r="BE250" s="9">
        <v>-17.170314820000002</v>
      </c>
      <c r="BF250" s="9">
        <v>0.82242592439999995</v>
      </c>
      <c r="BG250" s="9">
        <v>-12.48901852</v>
      </c>
      <c r="BH250" s="9">
        <v>-6.5178541680000004</v>
      </c>
      <c r="BI250" s="9">
        <v>-1.728770836</v>
      </c>
      <c r="BJ250" s="9">
        <v>1.8056875019</v>
      </c>
      <c r="BK250" s="9">
        <v>-1.596854169</v>
      </c>
      <c r="BL250" s="9">
        <v>1.0687708356000001</v>
      </c>
      <c r="BM250" s="9">
        <v>0.83968750309999995</v>
      </c>
      <c r="BN250" s="9">
        <v>-1.456199622</v>
      </c>
      <c r="BO250" s="9">
        <v>3.1029670427</v>
      </c>
      <c r="BP250" s="9">
        <v>-2.1966996220000001</v>
      </c>
      <c r="BQ250" s="9">
        <v>0.36696704270000002</v>
      </c>
      <c r="BR250" s="13">
        <v>176.94510733000001</v>
      </c>
      <c r="BS250" s="9">
        <v>27.351351867999998</v>
      </c>
      <c r="BT250" s="9">
        <v>-37.03585185</v>
      </c>
      <c r="BU250" s="9">
        <v>1.7993148128000001</v>
      </c>
      <c r="BV250" s="9">
        <v>-27.829370359999999</v>
      </c>
      <c r="BW250" s="9">
        <v>-13.512833329999999</v>
      </c>
      <c r="BX250" s="9">
        <v>-3.0333750080000002</v>
      </c>
      <c r="BY250" s="9">
        <v>4.5241249956000003</v>
      </c>
      <c r="BZ250" s="9">
        <v>-3.7212500039999998</v>
      </c>
      <c r="CA250" s="9">
        <v>1.5206666669</v>
      </c>
      <c r="CB250" s="9">
        <v>1.3641249955999999</v>
      </c>
      <c r="CC250" s="9">
        <v>-10.71856968</v>
      </c>
      <c r="CD250" s="9">
        <v>4.0172636657999998</v>
      </c>
      <c r="CE250" s="9">
        <v>-3.990569684</v>
      </c>
      <c r="CF250" s="9">
        <v>-0.365736334</v>
      </c>
      <c r="CG250" s="13">
        <v>333.15811301000002</v>
      </c>
      <c r="CH250" s="9">
        <v>57.961833343999999</v>
      </c>
      <c r="CI250" s="9">
        <v>-69.994296289999994</v>
      </c>
      <c r="CJ250" s="9">
        <v>7.7273518556000003</v>
      </c>
      <c r="CK250" s="9">
        <v>-47.544240739999999</v>
      </c>
      <c r="CL250" s="9">
        <v>-29.893020839999998</v>
      </c>
      <c r="CM250" s="9">
        <v>1.2960624999999999</v>
      </c>
      <c r="CN250" s="9">
        <v>6.4148958374999996</v>
      </c>
      <c r="CO250" s="9">
        <v>-4.0899375129999997</v>
      </c>
      <c r="CP250" s="9">
        <v>4.5010624999999997</v>
      </c>
      <c r="CQ250" s="9">
        <v>1.0617291625</v>
      </c>
      <c r="CR250" s="9">
        <v>-26.861520760000001</v>
      </c>
      <c r="CS250" s="9">
        <v>9.0126459441000009</v>
      </c>
      <c r="CT250" s="9">
        <v>1.0812644099999999E-2</v>
      </c>
      <c r="CU250" s="9">
        <v>-27.203520709999999</v>
      </c>
      <c r="CV250" s="13">
        <v>18.944263343999999</v>
      </c>
      <c r="CW250" s="9">
        <v>-6.7522757789999996</v>
      </c>
      <c r="CX250" s="9">
        <v>10.195134943999999</v>
      </c>
      <c r="CY250" s="9">
        <v>-1.7730000370000001</v>
      </c>
      <c r="CZ250" s="9">
        <v>8.4180711490999993</v>
      </c>
      <c r="DA250" s="9">
        <v>-1.217860417</v>
      </c>
      <c r="DB250" s="9">
        <v>1.4037392076999999</v>
      </c>
      <c r="DC250" s="9">
        <v>-0.96448587500000005</v>
      </c>
      <c r="DD250" s="9">
        <v>-2.962515335</v>
      </c>
      <c r="DE250" s="9">
        <v>4.4679277498000003</v>
      </c>
      <c r="DF250" s="9">
        <v>-1.124719625</v>
      </c>
      <c r="DG250" s="9">
        <v>2.7165237673</v>
      </c>
      <c r="DH250" s="9">
        <v>1.6514095973</v>
      </c>
      <c r="DI250" s="9">
        <v>0.61347943230000002</v>
      </c>
      <c r="DJ250" s="9">
        <v>1.6507387623000001</v>
      </c>
    </row>
    <row r="251" spans="17:114" x14ac:dyDescent="0.15">
      <c r="S251" s="11" t="s">
        <v>40</v>
      </c>
      <c r="T251" s="9" t="s">
        <v>92</v>
      </c>
      <c r="U251" s="11">
        <v>2</v>
      </c>
      <c r="V251" s="9">
        <v>90</v>
      </c>
      <c r="W251" s="9">
        <v>3.4075000000000001E-2</v>
      </c>
      <c r="X251" s="9">
        <v>0.48441000000000001</v>
      </c>
      <c r="Y251" s="9">
        <f t="shared" si="92"/>
        <v>0.24762250443541653</v>
      </c>
      <c r="Z251" s="9">
        <f t="shared" si="93"/>
        <v>206</v>
      </c>
      <c r="AA251" s="8">
        <f t="shared" si="94"/>
        <v>60</v>
      </c>
      <c r="AB251" s="8" t="b">
        <f t="shared" si="91"/>
        <v>0</v>
      </c>
      <c r="AC251" s="23" t="str">
        <f t="shared" si="82"/>
        <v>NO</v>
      </c>
      <c r="AD251" s="21" t="str">
        <f t="shared" si="95"/>
        <v>NO</v>
      </c>
      <c r="AE251" s="8" t="str">
        <f t="shared" si="96"/>
        <v>FINE</v>
      </c>
      <c r="AF251" s="8">
        <f t="shared" si="97"/>
        <v>2</v>
      </c>
      <c r="AG251" s="8">
        <f t="shared" si="98"/>
        <v>2</v>
      </c>
      <c r="AH251" s="8">
        <f t="shared" si="99"/>
        <v>2</v>
      </c>
      <c r="AI251" s="23">
        <f t="shared" si="83"/>
        <v>62</v>
      </c>
      <c r="AJ251" s="23">
        <f t="shared" si="84"/>
        <v>142</v>
      </c>
      <c r="AK251" s="23">
        <f t="shared" si="85"/>
        <v>223</v>
      </c>
      <c r="AL251" s="23">
        <f t="shared" si="86"/>
        <v>27.3</v>
      </c>
      <c r="AM251" s="21">
        <f t="shared" si="100"/>
        <v>62</v>
      </c>
      <c r="AN251" s="21">
        <f t="shared" si="101"/>
        <v>142</v>
      </c>
      <c r="AO251" s="21">
        <f t="shared" si="102"/>
        <v>223</v>
      </c>
      <c r="AP251" s="21">
        <f t="shared" si="103"/>
        <v>27.3</v>
      </c>
      <c r="AQ251" s="22">
        <f t="shared" si="87"/>
        <v>-1</v>
      </c>
      <c r="AR251" s="22">
        <f t="shared" si="88"/>
        <v>-1</v>
      </c>
      <c r="AS251" s="22">
        <f t="shared" si="89"/>
        <v>0</v>
      </c>
      <c r="AT251" s="22">
        <f t="shared" si="90"/>
        <v>1</v>
      </c>
      <c r="AU251" s="9">
        <v>6</v>
      </c>
      <c r="AV251" s="9">
        <v>4</v>
      </c>
      <c r="AW251" s="9">
        <v>150</v>
      </c>
      <c r="AX251" s="9">
        <v>30</v>
      </c>
      <c r="AY251" s="9">
        <v>60</v>
      </c>
      <c r="AZ251" s="9">
        <v>30</v>
      </c>
      <c r="BA251" s="9">
        <v>45</v>
      </c>
      <c r="BB251" s="9">
        <v>45</v>
      </c>
      <c r="BC251" s="13">
        <v>71.184694915999998</v>
      </c>
      <c r="BD251" s="9">
        <v>10.061814816</v>
      </c>
      <c r="BE251" s="9">
        <v>-17.170314820000002</v>
      </c>
      <c r="BF251" s="9">
        <v>0.82242592439999995</v>
      </c>
      <c r="BG251" s="9">
        <v>-12.48901852</v>
      </c>
      <c r="BH251" s="9">
        <v>-6.5178541680000004</v>
      </c>
      <c r="BI251" s="9">
        <v>-1.728770836</v>
      </c>
      <c r="BJ251" s="9">
        <v>1.8056875019</v>
      </c>
      <c r="BK251" s="9">
        <v>-1.596854169</v>
      </c>
      <c r="BL251" s="9">
        <v>1.0687708356000001</v>
      </c>
      <c r="BM251" s="9">
        <v>0.83968750309999995</v>
      </c>
      <c r="BN251" s="9">
        <v>-1.456199622</v>
      </c>
      <c r="BO251" s="9">
        <v>3.1029670427</v>
      </c>
      <c r="BP251" s="9">
        <v>-2.1966996220000001</v>
      </c>
      <c r="BQ251" s="9">
        <v>0.36696704270000002</v>
      </c>
      <c r="BR251" s="13">
        <v>176.94510733000001</v>
      </c>
      <c r="BS251" s="9">
        <v>27.351351867999998</v>
      </c>
      <c r="BT251" s="9">
        <v>-37.03585185</v>
      </c>
      <c r="BU251" s="9">
        <v>1.7993148128000001</v>
      </c>
      <c r="BV251" s="9">
        <v>-27.829370359999999</v>
      </c>
      <c r="BW251" s="9">
        <v>-13.512833329999999</v>
      </c>
      <c r="BX251" s="9">
        <v>-3.0333750080000002</v>
      </c>
      <c r="BY251" s="9">
        <v>4.5241249956000003</v>
      </c>
      <c r="BZ251" s="9">
        <v>-3.7212500039999998</v>
      </c>
      <c r="CA251" s="9">
        <v>1.5206666669</v>
      </c>
      <c r="CB251" s="9">
        <v>1.3641249955999999</v>
      </c>
      <c r="CC251" s="9">
        <v>-10.71856968</v>
      </c>
      <c r="CD251" s="9">
        <v>4.0172636657999998</v>
      </c>
      <c r="CE251" s="9">
        <v>-3.990569684</v>
      </c>
      <c r="CF251" s="9">
        <v>-0.365736334</v>
      </c>
      <c r="CG251" s="13">
        <v>333.15811301000002</v>
      </c>
      <c r="CH251" s="9">
        <v>57.961833343999999</v>
      </c>
      <c r="CI251" s="9">
        <v>-69.994296289999994</v>
      </c>
      <c r="CJ251" s="9">
        <v>7.7273518556000003</v>
      </c>
      <c r="CK251" s="9">
        <v>-47.544240739999999</v>
      </c>
      <c r="CL251" s="9">
        <v>-29.893020839999998</v>
      </c>
      <c r="CM251" s="9">
        <v>1.2960624999999999</v>
      </c>
      <c r="CN251" s="9">
        <v>6.4148958374999996</v>
      </c>
      <c r="CO251" s="9">
        <v>-4.0899375129999997</v>
      </c>
      <c r="CP251" s="9">
        <v>4.5010624999999997</v>
      </c>
      <c r="CQ251" s="9">
        <v>1.0617291625</v>
      </c>
      <c r="CR251" s="9">
        <v>-26.861520760000001</v>
      </c>
      <c r="CS251" s="9">
        <v>9.0126459441000009</v>
      </c>
      <c r="CT251" s="9">
        <v>1.0812644099999999E-2</v>
      </c>
      <c r="CU251" s="9">
        <v>-27.203520709999999</v>
      </c>
      <c r="CV251" s="13">
        <v>18.944263343999999</v>
      </c>
      <c r="CW251" s="9">
        <v>-6.7522757789999996</v>
      </c>
      <c r="CX251" s="9">
        <v>10.195134943999999</v>
      </c>
      <c r="CY251" s="9">
        <v>-1.7730000370000001</v>
      </c>
      <c r="CZ251" s="9">
        <v>8.4180711490999993</v>
      </c>
      <c r="DA251" s="9">
        <v>-1.217860417</v>
      </c>
      <c r="DB251" s="9">
        <v>1.4037392076999999</v>
      </c>
      <c r="DC251" s="9">
        <v>-0.96448587500000005</v>
      </c>
      <c r="DD251" s="9">
        <v>-2.962515335</v>
      </c>
      <c r="DE251" s="9">
        <v>4.4679277498000003</v>
      </c>
      <c r="DF251" s="9">
        <v>-1.124719625</v>
      </c>
      <c r="DG251" s="9">
        <v>2.7165237673</v>
      </c>
      <c r="DH251" s="9">
        <v>1.6514095973</v>
      </c>
      <c r="DI251" s="9">
        <v>0.61347943230000002</v>
      </c>
      <c r="DJ251" s="9">
        <v>1.6507387623000001</v>
      </c>
    </row>
    <row r="252" spans="17:114" x14ac:dyDescent="0.15">
      <c r="S252" s="11" t="s">
        <v>40</v>
      </c>
      <c r="T252" s="9" t="s">
        <v>92</v>
      </c>
      <c r="U252" s="11">
        <v>4</v>
      </c>
      <c r="V252" s="9">
        <v>0</v>
      </c>
      <c r="W252" s="9">
        <v>5.8841999999999998E-2</v>
      </c>
      <c r="X252" s="9">
        <v>0.48848999999999998</v>
      </c>
      <c r="Y252" s="9">
        <f t="shared" si="92"/>
        <v>0.43480700276738349</v>
      </c>
      <c r="Z252" s="9">
        <f t="shared" si="93"/>
        <v>118</v>
      </c>
      <c r="AA252" s="8">
        <f t="shared" si="94"/>
        <v>60</v>
      </c>
      <c r="AB252" s="8" t="b">
        <f t="shared" si="91"/>
        <v>0</v>
      </c>
      <c r="AC252" s="23" t="str">
        <f t="shared" si="82"/>
        <v>NO</v>
      </c>
      <c r="AD252" s="21" t="str">
        <f t="shared" si="95"/>
        <v>NO</v>
      </c>
      <c r="AE252" s="8" t="str">
        <f t="shared" si="96"/>
        <v>FINE</v>
      </c>
      <c r="AF252" s="8">
        <f t="shared" si="97"/>
        <v>2</v>
      </c>
      <c r="AG252" s="8">
        <f t="shared" si="98"/>
        <v>2</v>
      </c>
      <c r="AH252" s="8">
        <f t="shared" si="99"/>
        <v>2</v>
      </c>
      <c r="AI252" s="23">
        <f t="shared" si="83"/>
        <v>96</v>
      </c>
      <c r="AJ252" s="23">
        <f t="shared" si="84"/>
        <v>221</v>
      </c>
      <c r="AK252" s="23">
        <f t="shared" si="85"/>
        <v>385</v>
      </c>
      <c r="AL252" s="23">
        <f t="shared" si="86"/>
        <v>10.1</v>
      </c>
      <c r="AM252" s="21">
        <f t="shared" si="100"/>
        <v>96</v>
      </c>
      <c r="AN252" s="21">
        <f t="shared" si="101"/>
        <v>221</v>
      </c>
      <c r="AO252" s="21">
        <f t="shared" si="102"/>
        <v>385</v>
      </c>
      <c r="AP252" s="21">
        <f t="shared" si="103"/>
        <v>10.1</v>
      </c>
      <c r="AQ252" s="22">
        <f t="shared" si="87"/>
        <v>-0.5</v>
      </c>
      <c r="AR252" s="22">
        <f t="shared" si="88"/>
        <v>-1</v>
      </c>
      <c r="AS252" s="22">
        <f t="shared" si="89"/>
        <v>0</v>
      </c>
      <c r="AT252" s="22">
        <f t="shared" si="90"/>
        <v>-1</v>
      </c>
      <c r="AU252" s="9">
        <v>6</v>
      </c>
      <c r="AV252" s="9">
        <v>4</v>
      </c>
      <c r="AW252" s="9">
        <v>150</v>
      </c>
      <c r="AX252" s="9">
        <v>30</v>
      </c>
      <c r="AY252" s="9">
        <v>60</v>
      </c>
      <c r="AZ252" s="9">
        <v>30</v>
      </c>
      <c r="BA252" s="9">
        <v>45</v>
      </c>
      <c r="BB252" s="9">
        <v>45</v>
      </c>
      <c r="BC252" s="13">
        <v>71.184694915999998</v>
      </c>
      <c r="BD252" s="9">
        <v>10.061814816</v>
      </c>
      <c r="BE252" s="9">
        <v>-17.170314820000002</v>
      </c>
      <c r="BF252" s="9">
        <v>0.82242592439999995</v>
      </c>
      <c r="BG252" s="9">
        <v>-12.48901852</v>
      </c>
      <c r="BH252" s="9">
        <v>-6.5178541680000004</v>
      </c>
      <c r="BI252" s="9">
        <v>-1.728770836</v>
      </c>
      <c r="BJ252" s="9">
        <v>1.8056875019</v>
      </c>
      <c r="BK252" s="9">
        <v>-1.596854169</v>
      </c>
      <c r="BL252" s="9">
        <v>1.0687708356000001</v>
      </c>
      <c r="BM252" s="9">
        <v>0.83968750309999995</v>
      </c>
      <c r="BN252" s="9">
        <v>-1.456199622</v>
      </c>
      <c r="BO252" s="9">
        <v>3.1029670427</v>
      </c>
      <c r="BP252" s="9">
        <v>-2.1966996220000001</v>
      </c>
      <c r="BQ252" s="9">
        <v>0.36696704270000002</v>
      </c>
      <c r="BR252" s="13">
        <v>176.94510733000001</v>
      </c>
      <c r="BS252" s="9">
        <v>27.351351867999998</v>
      </c>
      <c r="BT252" s="9">
        <v>-37.03585185</v>
      </c>
      <c r="BU252" s="9">
        <v>1.7993148128000001</v>
      </c>
      <c r="BV252" s="9">
        <v>-27.829370359999999</v>
      </c>
      <c r="BW252" s="9">
        <v>-13.512833329999999</v>
      </c>
      <c r="BX252" s="9">
        <v>-3.0333750080000002</v>
      </c>
      <c r="BY252" s="9">
        <v>4.5241249956000003</v>
      </c>
      <c r="BZ252" s="9">
        <v>-3.7212500039999998</v>
      </c>
      <c r="CA252" s="9">
        <v>1.5206666669</v>
      </c>
      <c r="CB252" s="9">
        <v>1.3641249955999999</v>
      </c>
      <c r="CC252" s="9">
        <v>-10.71856968</v>
      </c>
      <c r="CD252" s="9">
        <v>4.0172636657999998</v>
      </c>
      <c r="CE252" s="9">
        <v>-3.990569684</v>
      </c>
      <c r="CF252" s="9">
        <v>-0.365736334</v>
      </c>
      <c r="CG252" s="13">
        <v>333.15811301000002</v>
      </c>
      <c r="CH252" s="9">
        <v>57.961833343999999</v>
      </c>
      <c r="CI252" s="9">
        <v>-69.994296289999994</v>
      </c>
      <c r="CJ252" s="9">
        <v>7.7273518556000003</v>
      </c>
      <c r="CK252" s="9">
        <v>-47.544240739999999</v>
      </c>
      <c r="CL252" s="9">
        <v>-29.893020839999998</v>
      </c>
      <c r="CM252" s="9">
        <v>1.2960624999999999</v>
      </c>
      <c r="CN252" s="9">
        <v>6.4148958374999996</v>
      </c>
      <c r="CO252" s="9">
        <v>-4.0899375129999997</v>
      </c>
      <c r="CP252" s="9">
        <v>4.5010624999999997</v>
      </c>
      <c r="CQ252" s="9">
        <v>1.0617291625</v>
      </c>
      <c r="CR252" s="9">
        <v>-26.861520760000001</v>
      </c>
      <c r="CS252" s="9">
        <v>9.0126459441000009</v>
      </c>
      <c r="CT252" s="9">
        <v>1.0812644099999999E-2</v>
      </c>
      <c r="CU252" s="9">
        <v>-27.203520709999999</v>
      </c>
      <c r="CV252" s="13">
        <v>18.944263343999999</v>
      </c>
      <c r="CW252" s="9">
        <v>-6.7522757789999996</v>
      </c>
      <c r="CX252" s="9">
        <v>10.195134943999999</v>
      </c>
      <c r="CY252" s="9">
        <v>-1.7730000370000001</v>
      </c>
      <c r="CZ252" s="9">
        <v>8.4180711490999993</v>
      </c>
      <c r="DA252" s="9">
        <v>-1.217860417</v>
      </c>
      <c r="DB252" s="9">
        <v>1.4037392076999999</v>
      </c>
      <c r="DC252" s="9">
        <v>-0.96448587500000005</v>
      </c>
      <c r="DD252" s="9">
        <v>-2.962515335</v>
      </c>
      <c r="DE252" s="9">
        <v>4.4679277498000003</v>
      </c>
      <c r="DF252" s="9">
        <v>-1.124719625</v>
      </c>
      <c r="DG252" s="9">
        <v>2.7165237673</v>
      </c>
      <c r="DH252" s="9">
        <v>1.6514095973</v>
      </c>
      <c r="DI252" s="9">
        <v>0.61347943230000002</v>
      </c>
      <c r="DJ252" s="9">
        <v>1.6507387623000001</v>
      </c>
    </row>
    <row r="253" spans="17:114" x14ac:dyDescent="0.15">
      <c r="S253" s="11" t="s">
        <v>40</v>
      </c>
      <c r="T253" s="9" t="s">
        <v>92</v>
      </c>
      <c r="U253" s="11">
        <v>4</v>
      </c>
      <c r="V253" s="9">
        <v>15</v>
      </c>
      <c r="W253" s="9">
        <v>5.8841999999999998E-2</v>
      </c>
      <c r="X253" s="9">
        <v>0.48848999999999998</v>
      </c>
      <c r="Y253" s="9">
        <f t="shared" si="92"/>
        <v>0.43480700276738349</v>
      </c>
      <c r="Z253" s="9">
        <f t="shared" si="93"/>
        <v>118</v>
      </c>
      <c r="AA253" s="8">
        <f t="shared" si="94"/>
        <v>60</v>
      </c>
      <c r="AB253" s="8" t="b">
        <f t="shared" si="91"/>
        <v>0</v>
      </c>
      <c r="AC253" s="23" t="str">
        <f t="shared" ref="AC253:AC316" si="104">IF($C$7=AF253,"YES","NO")</f>
        <v>NO</v>
      </c>
      <c r="AD253" s="21" t="str">
        <f t="shared" si="95"/>
        <v>NO</v>
      </c>
      <c r="AE253" s="8" t="str">
        <f t="shared" si="96"/>
        <v>FINE</v>
      </c>
      <c r="AF253" s="8">
        <f t="shared" si="97"/>
        <v>2</v>
      </c>
      <c r="AG253" s="8">
        <f t="shared" si="98"/>
        <v>2</v>
      </c>
      <c r="AH253" s="8">
        <f t="shared" si="99"/>
        <v>2</v>
      </c>
      <c r="AI253" s="23">
        <f t="shared" ref="AI253:AI316" si="105">IF(AM253&lt;0,0,AM253)</f>
        <v>92</v>
      </c>
      <c r="AJ253" s="23">
        <f t="shared" ref="AJ253:AJ316" si="106">IF(AN253&lt;0,0,AN253)</f>
        <v>213</v>
      </c>
      <c r="AK253" s="23">
        <f t="shared" ref="AK253:AK316" si="107">IF(AO253&lt;0,0,AO253)</f>
        <v>383</v>
      </c>
      <c r="AL253" s="23">
        <f t="shared" ref="AL253:AL316" si="108">IF(AP253&lt;0,0,AP253)</f>
        <v>11</v>
      </c>
      <c r="AM253" s="21">
        <f t="shared" si="100"/>
        <v>92</v>
      </c>
      <c r="AN253" s="21">
        <f t="shared" si="101"/>
        <v>213</v>
      </c>
      <c r="AO253" s="21">
        <f t="shared" si="102"/>
        <v>383</v>
      </c>
      <c r="AP253" s="21">
        <f t="shared" si="103"/>
        <v>11</v>
      </c>
      <c r="AQ253" s="22">
        <f t="shared" ref="AQ253:AQ316" si="109">(U253-AU253)/AV253</f>
        <v>-0.5</v>
      </c>
      <c r="AR253" s="22">
        <f t="shared" ref="AR253:AR316" si="110">($B$3-AW253)/AX253</f>
        <v>-1</v>
      </c>
      <c r="AS253" s="22">
        <f t="shared" ref="AS253:AS316" si="111">(AA253-AY253)/AZ253</f>
        <v>0</v>
      </c>
      <c r="AT253" s="22">
        <f t="shared" ref="AT253:AT316" si="112">(V253-BA253)/BB253</f>
        <v>-0.66666666666666663</v>
      </c>
      <c r="AU253" s="9">
        <v>6</v>
      </c>
      <c r="AV253" s="9">
        <v>4</v>
      </c>
      <c r="AW253" s="9">
        <v>150</v>
      </c>
      <c r="AX253" s="9">
        <v>30</v>
      </c>
      <c r="AY253" s="9">
        <v>60</v>
      </c>
      <c r="AZ253" s="9">
        <v>30</v>
      </c>
      <c r="BA253" s="9">
        <v>45</v>
      </c>
      <c r="BB253" s="9">
        <v>45</v>
      </c>
      <c r="BC253" s="13">
        <v>71.184694915999998</v>
      </c>
      <c r="BD253" s="9">
        <v>10.061814816</v>
      </c>
      <c r="BE253" s="9">
        <v>-17.170314820000002</v>
      </c>
      <c r="BF253" s="9">
        <v>0.82242592439999995</v>
      </c>
      <c r="BG253" s="9">
        <v>-12.48901852</v>
      </c>
      <c r="BH253" s="9">
        <v>-6.5178541680000004</v>
      </c>
      <c r="BI253" s="9">
        <v>-1.728770836</v>
      </c>
      <c r="BJ253" s="9">
        <v>1.8056875019</v>
      </c>
      <c r="BK253" s="9">
        <v>-1.596854169</v>
      </c>
      <c r="BL253" s="9">
        <v>1.0687708356000001</v>
      </c>
      <c r="BM253" s="9">
        <v>0.83968750309999995</v>
      </c>
      <c r="BN253" s="9">
        <v>-1.456199622</v>
      </c>
      <c r="BO253" s="9">
        <v>3.1029670427</v>
      </c>
      <c r="BP253" s="9">
        <v>-2.1966996220000001</v>
      </c>
      <c r="BQ253" s="9">
        <v>0.36696704270000002</v>
      </c>
      <c r="BR253" s="13">
        <v>176.94510733000001</v>
      </c>
      <c r="BS253" s="9">
        <v>27.351351867999998</v>
      </c>
      <c r="BT253" s="9">
        <v>-37.03585185</v>
      </c>
      <c r="BU253" s="9">
        <v>1.7993148128000001</v>
      </c>
      <c r="BV253" s="9">
        <v>-27.829370359999999</v>
      </c>
      <c r="BW253" s="9">
        <v>-13.512833329999999</v>
      </c>
      <c r="BX253" s="9">
        <v>-3.0333750080000002</v>
      </c>
      <c r="BY253" s="9">
        <v>4.5241249956000003</v>
      </c>
      <c r="BZ253" s="9">
        <v>-3.7212500039999998</v>
      </c>
      <c r="CA253" s="9">
        <v>1.5206666669</v>
      </c>
      <c r="CB253" s="9">
        <v>1.3641249955999999</v>
      </c>
      <c r="CC253" s="9">
        <v>-10.71856968</v>
      </c>
      <c r="CD253" s="9">
        <v>4.0172636657999998</v>
      </c>
      <c r="CE253" s="9">
        <v>-3.990569684</v>
      </c>
      <c r="CF253" s="9">
        <v>-0.365736334</v>
      </c>
      <c r="CG253" s="13">
        <v>333.15811301000002</v>
      </c>
      <c r="CH253" s="9">
        <v>57.961833343999999</v>
      </c>
      <c r="CI253" s="9">
        <v>-69.994296289999994</v>
      </c>
      <c r="CJ253" s="9">
        <v>7.7273518556000003</v>
      </c>
      <c r="CK253" s="9">
        <v>-47.544240739999999</v>
      </c>
      <c r="CL253" s="9">
        <v>-29.893020839999998</v>
      </c>
      <c r="CM253" s="9">
        <v>1.2960624999999999</v>
      </c>
      <c r="CN253" s="9">
        <v>6.4148958374999996</v>
      </c>
      <c r="CO253" s="9">
        <v>-4.0899375129999997</v>
      </c>
      <c r="CP253" s="9">
        <v>4.5010624999999997</v>
      </c>
      <c r="CQ253" s="9">
        <v>1.0617291625</v>
      </c>
      <c r="CR253" s="9">
        <v>-26.861520760000001</v>
      </c>
      <c r="CS253" s="9">
        <v>9.0126459441000009</v>
      </c>
      <c r="CT253" s="9">
        <v>1.0812644099999999E-2</v>
      </c>
      <c r="CU253" s="9">
        <v>-27.203520709999999</v>
      </c>
      <c r="CV253" s="13">
        <v>18.944263343999999</v>
      </c>
      <c r="CW253" s="9">
        <v>-6.7522757789999996</v>
      </c>
      <c r="CX253" s="9">
        <v>10.195134943999999</v>
      </c>
      <c r="CY253" s="9">
        <v>-1.7730000370000001</v>
      </c>
      <c r="CZ253" s="9">
        <v>8.4180711490999993</v>
      </c>
      <c r="DA253" s="9">
        <v>-1.217860417</v>
      </c>
      <c r="DB253" s="9">
        <v>1.4037392076999999</v>
      </c>
      <c r="DC253" s="9">
        <v>-0.96448587500000005</v>
      </c>
      <c r="DD253" s="9">
        <v>-2.962515335</v>
      </c>
      <c r="DE253" s="9">
        <v>4.4679277498000003</v>
      </c>
      <c r="DF253" s="9">
        <v>-1.124719625</v>
      </c>
      <c r="DG253" s="9">
        <v>2.7165237673</v>
      </c>
      <c r="DH253" s="9">
        <v>1.6514095973</v>
      </c>
      <c r="DI253" s="9">
        <v>0.61347943230000002</v>
      </c>
      <c r="DJ253" s="9">
        <v>1.6507387623000001</v>
      </c>
    </row>
    <row r="254" spans="17:114" x14ac:dyDescent="0.15">
      <c r="S254" s="11" t="s">
        <v>40</v>
      </c>
      <c r="T254" s="9" t="s">
        <v>92</v>
      </c>
      <c r="U254" s="11">
        <v>4</v>
      </c>
      <c r="V254" s="9">
        <v>30</v>
      </c>
      <c r="W254" s="9">
        <v>5.8841999999999998E-2</v>
      </c>
      <c r="X254" s="9">
        <v>0.48848999999999998</v>
      </c>
      <c r="Y254" s="9">
        <f t="shared" si="92"/>
        <v>0.43480700276738349</v>
      </c>
      <c r="Z254" s="9">
        <f t="shared" si="93"/>
        <v>118</v>
      </c>
      <c r="AA254" s="8">
        <f t="shared" si="94"/>
        <v>60</v>
      </c>
      <c r="AB254" s="8" t="b">
        <f t="shared" si="91"/>
        <v>0</v>
      </c>
      <c r="AC254" s="23" t="str">
        <f t="shared" si="104"/>
        <v>NO</v>
      </c>
      <c r="AD254" s="21" t="str">
        <f t="shared" si="95"/>
        <v>NO</v>
      </c>
      <c r="AE254" s="8" t="str">
        <f t="shared" si="96"/>
        <v>FINE</v>
      </c>
      <c r="AF254" s="8">
        <f t="shared" si="97"/>
        <v>2</v>
      </c>
      <c r="AG254" s="8">
        <f t="shared" si="98"/>
        <v>2</v>
      </c>
      <c r="AH254" s="8">
        <f t="shared" si="99"/>
        <v>2</v>
      </c>
      <c r="AI254" s="23">
        <f t="shared" si="105"/>
        <v>88</v>
      </c>
      <c r="AJ254" s="23">
        <f t="shared" si="106"/>
        <v>204</v>
      </c>
      <c r="AK254" s="23">
        <f t="shared" si="107"/>
        <v>376</v>
      </c>
      <c r="AL254" s="23">
        <f t="shared" si="108"/>
        <v>12.299999999999999</v>
      </c>
      <c r="AM254" s="21">
        <f t="shared" si="100"/>
        <v>88</v>
      </c>
      <c r="AN254" s="21">
        <f t="shared" si="101"/>
        <v>204</v>
      </c>
      <c r="AO254" s="21">
        <f t="shared" si="102"/>
        <v>376</v>
      </c>
      <c r="AP254" s="21">
        <f t="shared" si="103"/>
        <v>12.299999999999999</v>
      </c>
      <c r="AQ254" s="22">
        <f t="shared" si="109"/>
        <v>-0.5</v>
      </c>
      <c r="AR254" s="22">
        <f t="shared" si="110"/>
        <v>-1</v>
      </c>
      <c r="AS254" s="22">
        <f t="shared" si="111"/>
        <v>0</v>
      </c>
      <c r="AT254" s="22">
        <f t="shared" si="112"/>
        <v>-0.33333333333333331</v>
      </c>
      <c r="AU254" s="9">
        <v>6</v>
      </c>
      <c r="AV254" s="9">
        <v>4</v>
      </c>
      <c r="AW254" s="9">
        <v>150</v>
      </c>
      <c r="AX254" s="9">
        <v>30</v>
      </c>
      <c r="AY254" s="9">
        <v>60</v>
      </c>
      <c r="AZ254" s="9">
        <v>30</v>
      </c>
      <c r="BA254" s="9">
        <v>45</v>
      </c>
      <c r="BB254" s="9">
        <v>45</v>
      </c>
      <c r="BC254" s="13">
        <v>71.184694915999998</v>
      </c>
      <c r="BD254" s="9">
        <v>10.061814816</v>
      </c>
      <c r="BE254" s="9">
        <v>-17.170314820000002</v>
      </c>
      <c r="BF254" s="9">
        <v>0.82242592439999995</v>
      </c>
      <c r="BG254" s="9">
        <v>-12.48901852</v>
      </c>
      <c r="BH254" s="9">
        <v>-6.5178541680000004</v>
      </c>
      <c r="BI254" s="9">
        <v>-1.728770836</v>
      </c>
      <c r="BJ254" s="9">
        <v>1.8056875019</v>
      </c>
      <c r="BK254" s="9">
        <v>-1.596854169</v>
      </c>
      <c r="BL254" s="9">
        <v>1.0687708356000001</v>
      </c>
      <c r="BM254" s="9">
        <v>0.83968750309999995</v>
      </c>
      <c r="BN254" s="9">
        <v>-1.456199622</v>
      </c>
      <c r="BO254" s="9">
        <v>3.1029670427</v>
      </c>
      <c r="BP254" s="9">
        <v>-2.1966996220000001</v>
      </c>
      <c r="BQ254" s="9">
        <v>0.36696704270000002</v>
      </c>
      <c r="BR254" s="13">
        <v>176.94510733000001</v>
      </c>
      <c r="BS254" s="9">
        <v>27.351351867999998</v>
      </c>
      <c r="BT254" s="9">
        <v>-37.03585185</v>
      </c>
      <c r="BU254" s="9">
        <v>1.7993148128000001</v>
      </c>
      <c r="BV254" s="9">
        <v>-27.829370359999999</v>
      </c>
      <c r="BW254" s="9">
        <v>-13.512833329999999</v>
      </c>
      <c r="BX254" s="9">
        <v>-3.0333750080000002</v>
      </c>
      <c r="BY254" s="9">
        <v>4.5241249956000003</v>
      </c>
      <c r="BZ254" s="9">
        <v>-3.7212500039999998</v>
      </c>
      <c r="CA254" s="9">
        <v>1.5206666669</v>
      </c>
      <c r="CB254" s="9">
        <v>1.3641249955999999</v>
      </c>
      <c r="CC254" s="9">
        <v>-10.71856968</v>
      </c>
      <c r="CD254" s="9">
        <v>4.0172636657999998</v>
      </c>
      <c r="CE254" s="9">
        <v>-3.990569684</v>
      </c>
      <c r="CF254" s="9">
        <v>-0.365736334</v>
      </c>
      <c r="CG254" s="13">
        <v>333.15811301000002</v>
      </c>
      <c r="CH254" s="9">
        <v>57.961833343999999</v>
      </c>
      <c r="CI254" s="9">
        <v>-69.994296289999994</v>
      </c>
      <c r="CJ254" s="9">
        <v>7.7273518556000003</v>
      </c>
      <c r="CK254" s="9">
        <v>-47.544240739999999</v>
      </c>
      <c r="CL254" s="9">
        <v>-29.893020839999998</v>
      </c>
      <c r="CM254" s="9">
        <v>1.2960624999999999</v>
      </c>
      <c r="CN254" s="9">
        <v>6.4148958374999996</v>
      </c>
      <c r="CO254" s="9">
        <v>-4.0899375129999997</v>
      </c>
      <c r="CP254" s="9">
        <v>4.5010624999999997</v>
      </c>
      <c r="CQ254" s="9">
        <v>1.0617291625</v>
      </c>
      <c r="CR254" s="9">
        <v>-26.861520760000001</v>
      </c>
      <c r="CS254" s="9">
        <v>9.0126459441000009</v>
      </c>
      <c r="CT254" s="9">
        <v>1.0812644099999999E-2</v>
      </c>
      <c r="CU254" s="9">
        <v>-27.203520709999999</v>
      </c>
      <c r="CV254" s="13">
        <v>18.944263343999999</v>
      </c>
      <c r="CW254" s="9">
        <v>-6.7522757789999996</v>
      </c>
      <c r="CX254" s="9">
        <v>10.195134943999999</v>
      </c>
      <c r="CY254" s="9">
        <v>-1.7730000370000001</v>
      </c>
      <c r="CZ254" s="9">
        <v>8.4180711490999993</v>
      </c>
      <c r="DA254" s="9">
        <v>-1.217860417</v>
      </c>
      <c r="DB254" s="9">
        <v>1.4037392076999999</v>
      </c>
      <c r="DC254" s="9">
        <v>-0.96448587500000005</v>
      </c>
      <c r="DD254" s="9">
        <v>-2.962515335</v>
      </c>
      <c r="DE254" s="9">
        <v>4.4679277498000003</v>
      </c>
      <c r="DF254" s="9">
        <v>-1.124719625</v>
      </c>
      <c r="DG254" s="9">
        <v>2.7165237673</v>
      </c>
      <c r="DH254" s="9">
        <v>1.6514095973</v>
      </c>
      <c r="DI254" s="9">
        <v>0.61347943230000002</v>
      </c>
      <c r="DJ254" s="9">
        <v>1.6507387623000001</v>
      </c>
    </row>
    <row r="255" spans="17:114" x14ac:dyDescent="0.15">
      <c r="S255" s="11" t="s">
        <v>40</v>
      </c>
      <c r="T255" s="9" t="s">
        <v>92</v>
      </c>
      <c r="U255" s="11">
        <v>4</v>
      </c>
      <c r="V255" s="9">
        <v>45</v>
      </c>
      <c r="W255" s="9">
        <v>5.8841999999999998E-2</v>
      </c>
      <c r="X255" s="9">
        <v>0.48848999999999998</v>
      </c>
      <c r="Y255" s="9">
        <f t="shared" si="92"/>
        <v>0.43480700276738349</v>
      </c>
      <c r="Z255" s="9">
        <f t="shared" si="93"/>
        <v>118</v>
      </c>
      <c r="AA255" s="8">
        <f t="shared" si="94"/>
        <v>60</v>
      </c>
      <c r="AB255" s="8" t="b">
        <f t="shared" si="91"/>
        <v>0</v>
      </c>
      <c r="AC255" s="23" t="str">
        <f t="shared" si="104"/>
        <v>NO</v>
      </c>
      <c r="AD255" s="21" t="str">
        <f t="shared" si="95"/>
        <v>NO</v>
      </c>
      <c r="AE255" s="8" t="str">
        <f t="shared" si="96"/>
        <v>FINE</v>
      </c>
      <c r="AF255" s="8">
        <f t="shared" si="97"/>
        <v>2</v>
      </c>
      <c r="AG255" s="8">
        <f t="shared" si="98"/>
        <v>2</v>
      </c>
      <c r="AH255" s="8">
        <f t="shared" si="99"/>
        <v>2</v>
      </c>
      <c r="AI255" s="23">
        <f t="shared" si="105"/>
        <v>83</v>
      </c>
      <c r="AJ255" s="23">
        <f t="shared" si="106"/>
        <v>195</v>
      </c>
      <c r="AK255" s="23">
        <f t="shared" si="107"/>
        <v>362</v>
      </c>
      <c r="AL255" s="23">
        <f t="shared" si="108"/>
        <v>13.9</v>
      </c>
      <c r="AM255" s="21">
        <f t="shared" si="100"/>
        <v>83</v>
      </c>
      <c r="AN255" s="21">
        <f t="shared" si="101"/>
        <v>195</v>
      </c>
      <c r="AO255" s="21">
        <f t="shared" si="102"/>
        <v>362</v>
      </c>
      <c r="AP255" s="21">
        <f t="shared" si="103"/>
        <v>13.9</v>
      </c>
      <c r="AQ255" s="22">
        <f t="shared" si="109"/>
        <v>-0.5</v>
      </c>
      <c r="AR255" s="22">
        <f t="shared" si="110"/>
        <v>-1</v>
      </c>
      <c r="AS255" s="22">
        <f t="shared" si="111"/>
        <v>0</v>
      </c>
      <c r="AT255" s="22">
        <f t="shared" si="112"/>
        <v>0</v>
      </c>
      <c r="AU255" s="9">
        <v>6</v>
      </c>
      <c r="AV255" s="9">
        <v>4</v>
      </c>
      <c r="AW255" s="9">
        <v>150</v>
      </c>
      <c r="AX255" s="9">
        <v>30</v>
      </c>
      <c r="AY255" s="9">
        <v>60</v>
      </c>
      <c r="AZ255" s="9">
        <v>30</v>
      </c>
      <c r="BA255" s="9">
        <v>45</v>
      </c>
      <c r="BB255" s="9">
        <v>45</v>
      </c>
      <c r="BC255" s="13">
        <v>71.184694915999998</v>
      </c>
      <c r="BD255" s="9">
        <v>10.061814816</v>
      </c>
      <c r="BE255" s="9">
        <v>-17.170314820000002</v>
      </c>
      <c r="BF255" s="9">
        <v>0.82242592439999995</v>
      </c>
      <c r="BG255" s="9">
        <v>-12.48901852</v>
      </c>
      <c r="BH255" s="9">
        <v>-6.5178541680000004</v>
      </c>
      <c r="BI255" s="9">
        <v>-1.728770836</v>
      </c>
      <c r="BJ255" s="9">
        <v>1.8056875019</v>
      </c>
      <c r="BK255" s="9">
        <v>-1.596854169</v>
      </c>
      <c r="BL255" s="9">
        <v>1.0687708356000001</v>
      </c>
      <c r="BM255" s="9">
        <v>0.83968750309999995</v>
      </c>
      <c r="BN255" s="9">
        <v>-1.456199622</v>
      </c>
      <c r="BO255" s="9">
        <v>3.1029670427</v>
      </c>
      <c r="BP255" s="9">
        <v>-2.1966996220000001</v>
      </c>
      <c r="BQ255" s="9">
        <v>0.36696704270000002</v>
      </c>
      <c r="BR255" s="13">
        <v>176.94510733000001</v>
      </c>
      <c r="BS255" s="9">
        <v>27.351351867999998</v>
      </c>
      <c r="BT255" s="9">
        <v>-37.03585185</v>
      </c>
      <c r="BU255" s="9">
        <v>1.7993148128000001</v>
      </c>
      <c r="BV255" s="9">
        <v>-27.829370359999999</v>
      </c>
      <c r="BW255" s="9">
        <v>-13.512833329999999</v>
      </c>
      <c r="BX255" s="9">
        <v>-3.0333750080000002</v>
      </c>
      <c r="BY255" s="9">
        <v>4.5241249956000003</v>
      </c>
      <c r="BZ255" s="9">
        <v>-3.7212500039999998</v>
      </c>
      <c r="CA255" s="9">
        <v>1.5206666669</v>
      </c>
      <c r="CB255" s="9">
        <v>1.3641249955999999</v>
      </c>
      <c r="CC255" s="9">
        <v>-10.71856968</v>
      </c>
      <c r="CD255" s="9">
        <v>4.0172636657999998</v>
      </c>
      <c r="CE255" s="9">
        <v>-3.990569684</v>
      </c>
      <c r="CF255" s="9">
        <v>-0.365736334</v>
      </c>
      <c r="CG255" s="13">
        <v>333.15811301000002</v>
      </c>
      <c r="CH255" s="9">
        <v>57.961833343999999</v>
      </c>
      <c r="CI255" s="9">
        <v>-69.994296289999994</v>
      </c>
      <c r="CJ255" s="9">
        <v>7.7273518556000003</v>
      </c>
      <c r="CK255" s="9">
        <v>-47.544240739999999</v>
      </c>
      <c r="CL255" s="9">
        <v>-29.893020839999998</v>
      </c>
      <c r="CM255" s="9">
        <v>1.2960624999999999</v>
      </c>
      <c r="CN255" s="9">
        <v>6.4148958374999996</v>
      </c>
      <c r="CO255" s="9">
        <v>-4.0899375129999997</v>
      </c>
      <c r="CP255" s="9">
        <v>4.5010624999999997</v>
      </c>
      <c r="CQ255" s="9">
        <v>1.0617291625</v>
      </c>
      <c r="CR255" s="9">
        <v>-26.861520760000001</v>
      </c>
      <c r="CS255" s="9">
        <v>9.0126459441000009</v>
      </c>
      <c r="CT255" s="9">
        <v>1.0812644099999999E-2</v>
      </c>
      <c r="CU255" s="9">
        <v>-27.203520709999999</v>
      </c>
      <c r="CV255" s="13">
        <v>18.944263343999999</v>
      </c>
      <c r="CW255" s="9">
        <v>-6.7522757789999996</v>
      </c>
      <c r="CX255" s="9">
        <v>10.195134943999999</v>
      </c>
      <c r="CY255" s="9">
        <v>-1.7730000370000001</v>
      </c>
      <c r="CZ255" s="9">
        <v>8.4180711490999993</v>
      </c>
      <c r="DA255" s="9">
        <v>-1.217860417</v>
      </c>
      <c r="DB255" s="9">
        <v>1.4037392076999999</v>
      </c>
      <c r="DC255" s="9">
        <v>-0.96448587500000005</v>
      </c>
      <c r="DD255" s="9">
        <v>-2.962515335</v>
      </c>
      <c r="DE255" s="9">
        <v>4.4679277498000003</v>
      </c>
      <c r="DF255" s="9">
        <v>-1.124719625</v>
      </c>
      <c r="DG255" s="9">
        <v>2.7165237673</v>
      </c>
      <c r="DH255" s="9">
        <v>1.6514095973</v>
      </c>
      <c r="DI255" s="9">
        <v>0.61347943230000002</v>
      </c>
      <c r="DJ255" s="9">
        <v>1.6507387623000001</v>
      </c>
    </row>
    <row r="256" spans="17:114" x14ac:dyDescent="0.15">
      <c r="S256" s="11" t="s">
        <v>40</v>
      </c>
      <c r="T256" s="9" t="s">
        <v>92</v>
      </c>
      <c r="U256" s="11">
        <v>4</v>
      </c>
      <c r="V256" s="9">
        <v>60</v>
      </c>
      <c r="W256" s="9">
        <v>5.8841999999999998E-2</v>
      </c>
      <c r="X256" s="9">
        <v>0.48848999999999998</v>
      </c>
      <c r="Y256" s="9">
        <f t="shared" si="92"/>
        <v>0.43480700276738349</v>
      </c>
      <c r="Z256" s="9">
        <f t="shared" si="93"/>
        <v>118</v>
      </c>
      <c r="AA256" s="8">
        <f t="shared" si="94"/>
        <v>60</v>
      </c>
      <c r="AB256" s="8" t="b">
        <f t="shared" si="91"/>
        <v>0</v>
      </c>
      <c r="AC256" s="23" t="str">
        <f t="shared" si="104"/>
        <v>NO</v>
      </c>
      <c r="AD256" s="21" t="str">
        <f t="shared" si="95"/>
        <v>NO</v>
      </c>
      <c r="AE256" s="8" t="str">
        <f t="shared" si="96"/>
        <v>FINE</v>
      </c>
      <c r="AF256" s="8">
        <f t="shared" si="97"/>
        <v>2</v>
      </c>
      <c r="AG256" s="8">
        <f t="shared" si="98"/>
        <v>2</v>
      </c>
      <c r="AH256" s="8">
        <f t="shared" si="99"/>
        <v>2</v>
      </c>
      <c r="AI256" s="23">
        <f t="shared" si="105"/>
        <v>79</v>
      </c>
      <c r="AJ256" s="23">
        <f t="shared" si="106"/>
        <v>187</v>
      </c>
      <c r="AK256" s="23">
        <f t="shared" si="107"/>
        <v>342</v>
      </c>
      <c r="AL256" s="23">
        <f t="shared" si="108"/>
        <v>15.9</v>
      </c>
      <c r="AM256" s="21">
        <f t="shared" si="100"/>
        <v>79</v>
      </c>
      <c r="AN256" s="21">
        <f t="shared" si="101"/>
        <v>187</v>
      </c>
      <c r="AO256" s="21">
        <f t="shared" si="102"/>
        <v>342</v>
      </c>
      <c r="AP256" s="21">
        <f t="shared" si="103"/>
        <v>15.9</v>
      </c>
      <c r="AQ256" s="22">
        <f t="shared" si="109"/>
        <v>-0.5</v>
      </c>
      <c r="AR256" s="22">
        <f t="shared" si="110"/>
        <v>-1</v>
      </c>
      <c r="AS256" s="22">
        <f t="shared" si="111"/>
        <v>0</v>
      </c>
      <c r="AT256" s="22">
        <f t="shared" si="112"/>
        <v>0.33333333333333331</v>
      </c>
      <c r="AU256" s="9">
        <v>6</v>
      </c>
      <c r="AV256" s="9">
        <v>4</v>
      </c>
      <c r="AW256" s="9">
        <v>150</v>
      </c>
      <c r="AX256" s="9">
        <v>30</v>
      </c>
      <c r="AY256" s="9">
        <v>60</v>
      </c>
      <c r="AZ256" s="9">
        <v>30</v>
      </c>
      <c r="BA256" s="9">
        <v>45</v>
      </c>
      <c r="BB256" s="9">
        <v>45</v>
      </c>
      <c r="BC256" s="13">
        <v>71.184694915999998</v>
      </c>
      <c r="BD256" s="9">
        <v>10.061814816</v>
      </c>
      <c r="BE256" s="9">
        <v>-17.170314820000002</v>
      </c>
      <c r="BF256" s="9">
        <v>0.82242592439999995</v>
      </c>
      <c r="BG256" s="9">
        <v>-12.48901852</v>
      </c>
      <c r="BH256" s="9">
        <v>-6.5178541680000004</v>
      </c>
      <c r="BI256" s="9">
        <v>-1.728770836</v>
      </c>
      <c r="BJ256" s="9">
        <v>1.8056875019</v>
      </c>
      <c r="BK256" s="9">
        <v>-1.596854169</v>
      </c>
      <c r="BL256" s="9">
        <v>1.0687708356000001</v>
      </c>
      <c r="BM256" s="9">
        <v>0.83968750309999995</v>
      </c>
      <c r="BN256" s="9">
        <v>-1.456199622</v>
      </c>
      <c r="BO256" s="9">
        <v>3.1029670427</v>
      </c>
      <c r="BP256" s="9">
        <v>-2.1966996220000001</v>
      </c>
      <c r="BQ256" s="9">
        <v>0.36696704270000002</v>
      </c>
      <c r="BR256" s="13">
        <v>176.94510733000001</v>
      </c>
      <c r="BS256" s="9">
        <v>27.351351867999998</v>
      </c>
      <c r="BT256" s="9">
        <v>-37.03585185</v>
      </c>
      <c r="BU256" s="9">
        <v>1.7993148128000001</v>
      </c>
      <c r="BV256" s="9">
        <v>-27.829370359999999</v>
      </c>
      <c r="BW256" s="9">
        <v>-13.512833329999999</v>
      </c>
      <c r="BX256" s="9">
        <v>-3.0333750080000002</v>
      </c>
      <c r="BY256" s="9">
        <v>4.5241249956000003</v>
      </c>
      <c r="BZ256" s="9">
        <v>-3.7212500039999998</v>
      </c>
      <c r="CA256" s="9">
        <v>1.5206666669</v>
      </c>
      <c r="CB256" s="9">
        <v>1.3641249955999999</v>
      </c>
      <c r="CC256" s="9">
        <v>-10.71856968</v>
      </c>
      <c r="CD256" s="9">
        <v>4.0172636657999998</v>
      </c>
      <c r="CE256" s="9">
        <v>-3.990569684</v>
      </c>
      <c r="CF256" s="9">
        <v>-0.365736334</v>
      </c>
      <c r="CG256" s="13">
        <v>333.15811301000002</v>
      </c>
      <c r="CH256" s="9">
        <v>57.961833343999999</v>
      </c>
      <c r="CI256" s="9">
        <v>-69.994296289999994</v>
      </c>
      <c r="CJ256" s="9">
        <v>7.7273518556000003</v>
      </c>
      <c r="CK256" s="9">
        <v>-47.544240739999999</v>
      </c>
      <c r="CL256" s="9">
        <v>-29.893020839999998</v>
      </c>
      <c r="CM256" s="9">
        <v>1.2960624999999999</v>
      </c>
      <c r="CN256" s="9">
        <v>6.4148958374999996</v>
      </c>
      <c r="CO256" s="9">
        <v>-4.0899375129999997</v>
      </c>
      <c r="CP256" s="9">
        <v>4.5010624999999997</v>
      </c>
      <c r="CQ256" s="9">
        <v>1.0617291625</v>
      </c>
      <c r="CR256" s="9">
        <v>-26.861520760000001</v>
      </c>
      <c r="CS256" s="9">
        <v>9.0126459441000009</v>
      </c>
      <c r="CT256" s="9">
        <v>1.0812644099999999E-2</v>
      </c>
      <c r="CU256" s="9">
        <v>-27.203520709999999</v>
      </c>
      <c r="CV256" s="13">
        <v>18.944263343999999</v>
      </c>
      <c r="CW256" s="9">
        <v>-6.7522757789999996</v>
      </c>
      <c r="CX256" s="9">
        <v>10.195134943999999</v>
      </c>
      <c r="CY256" s="9">
        <v>-1.7730000370000001</v>
      </c>
      <c r="CZ256" s="9">
        <v>8.4180711490999993</v>
      </c>
      <c r="DA256" s="9">
        <v>-1.217860417</v>
      </c>
      <c r="DB256" s="9">
        <v>1.4037392076999999</v>
      </c>
      <c r="DC256" s="9">
        <v>-0.96448587500000005</v>
      </c>
      <c r="DD256" s="9">
        <v>-2.962515335</v>
      </c>
      <c r="DE256" s="9">
        <v>4.4679277498000003</v>
      </c>
      <c r="DF256" s="9">
        <v>-1.124719625</v>
      </c>
      <c r="DG256" s="9">
        <v>2.7165237673</v>
      </c>
      <c r="DH256" s="9">
        <v>1.6514095973</v>
      </c>
      <c r="DI256" s="9">
        <v>0.61347943230000002</v>
      </c>
      <c r="DJ256" s="9">
        <v>1.6507387623000001</v>
      </c>
    </row>
    <row r="257" spans="19:114" x14ac:dyDescent="0.15">
      <c r="S257" s="11" t="s">
        <v>40</v>
      </c>
      <c r="T257" s="9" t="s">
        <v>92</v>
      </c>
      <c r="U257" s="11">
        <v>4</v>
      </c>
      <c r="V257" s="9">
        <v>75</v>
      </c>
      <c r="W257" s="9">
        <v>5.8841999999999998E-2</v>
      </c>
      <c r="X257" s="9">
        <v>0.48848999999999998</v>
      </c>
      <c r="Y257" s="9">
        <f t="shared" si="92"/>
        <v>0.43480700276738349</v>
      </c>
      <c r="Z257" s="9">
        <f t="shared" si="93"/>
        <v>118</v>
      </c>
      <c r="AA257" s="8">
        <f t="shared" si="94"/>
        <v>60</v>
      </c>
      <c r="AB257" s="8" t="b">
        <f t="shared" si="91"/>
        <v>0</v>
      </c>
      <c r="AC257" s="23" t="str">
        <f t="shared" si="104"/>
        <v>NO</v>
      </c>
      <c r="AD257" s="21" t="str">
        <f t="shared" si="95"/>
        <v>NO</v>
      </c>
      <c r="AE257" s="8" t="str">
        <f t="shared" si="96"/>
        <v>FINE</v>
      </c>
      <c r="AF257" s="8">
        <f t="shared" si="97"/>
        <v>2</v>
      </c>
      <c r="AG257" s="8">
        <f t="shared" si="98"/>
        <v>2</v>
      </c>
      <c r="AH257" s="8">
        <f t="shared" si="99"/>
        <v>2</v>
      </c>
      <c r="AI257" s="23">
        <f t="shared" si="105"/>
        <v>75</v>
      </c>
      <c r="AJ257" s="23">
        <f t="shared" si="106"/>
        <v>178</v>
      </c>
      <c r="AK257" s="23">
        <f t="shared" si="107"/>
        <v>317</v>
      </c>
      <c r="AL257" s="23">
        <f t="shared" si="108"/>
        <v>18.3</v>
      </c>
      <c r="AM257" s="21">
        <f t="shared" si="100"/>
        <v>75</v>
      </c>
      <c r="AN257" s="21">
        <f t="shared" si="101"/>
        <v>178</v>
      </c>
      <c r="AO257" s="21">
        <f t="shared" si="102"/>
        <v>317</v>
      </c>
      <c r="AP257" s="21">
        <f t="shared" si="103"/>
        <v>18.3</v>
      </c>
      <c r="AQ257" s="22">
        <f t="shared" si="109"/>
        <v>-0.5</v>
      </c>
      <c r="AR257" s="22">
        <f t="shared" si="110"/>
        <v>-1</v>
      </c>
      <c r="AS257" s="22">
        <f t="shared" si="111"/>
        <v>0</v>
      </c>
      <c r="AT257" s="22">
        <f t="shared" si="112"/>
        <v>0.66666666666666663</v>
      </c>
      <c r="AU257" s="9">
        <v>6</v>
      </c>
      <c r="AV257" s="9">
        <v>4</v>
      </c>
      <c r="AW257" s="9">
        <v>150</v>
      </c>
      <c r="AX257" s="9">
        <v>30</v>
      </c>
      <c r="AY257" s="9">
        <v>60</v>
      </c>
      <c r="AZ257" s="9">
        <v>30</v>
      </c>
      <c r="BA257" s="9">
        <v>45</v>
      </c>
      <c r="BB257" s="9">
        <v>45</v>
      </c>
      <c r="BC257" s="13">
        <v>71.184694915999998</v>
      </c>
      <c r="BD257" s="9">
        <v>10.061814816</v>
      </c>
      <c r="BE257" s="9">
        <v>-17.170314820000002</v>
      </c>
      <c r="BF257" s="9">
        <v>0.82242592439999995</v>
      </c>
      <c r="BG257" s="9">
        <v>-12.48901852</v>
      </c>
      <c r="BH257" s="9">
        <v>-6.5178541680000004</v>
      </c>
      <c r="BI257" s="9">
        <v>-1.728770836</v>
      </c>
      <c r="BJ257" s="9">
        <v>1.8056875019</v>
      </c>
      <c r="BK257" s="9">
        <v>-1.596854169</v>
      </c>
      <c r="BL257" s="9">
        <v>1.0687708356000001</v>
      </c>
      <c r="BM257" s="9">
        <v>0.83968750309999995</v>
      </c>
      <c r="BN257" s="9">
        <v>-1.456199622</v>
      </c>
      <c r="BO257" s="9">
        <v>3.1029670427</v>
      </c>
      <c r="BP257" s="9">
        <v>-2.1966996220000001</v>
      </c>
      <c r="BQ257" s="9">
        <v>0.36696704270000002</v>
      </c>
      <c r="BR257" s="13">
        <v>176.94510733000001</v>
      </c>
      <c r="BS257" s="9">
        <v>27.351351867999998</v>
      </c>
      <c r="BT257" s="9">
        <v>-37.03585185</v>
      </c>
      <c r="BU257" s="9">
        <v>1.7993148128000001</v>
      </c>
      <c r="BV257" s="9">
        <v>-27.829370359999999</v>
      </c>
      <c r="BW257" s="9">
        <v>-13.512833329999999</v>
      </c>
      <c r="BX257" s="9">
        <v>-3.0333750080000002</v>
      </c>
      <c r="BY257" s="9">
        <v>4.5241249956000003</v>
      </c>
      <c r="BZ257" s="9">
        <v>-3.7212500039999998</v>
      </c>
      <c r="CA257" s="9">
        <v>1.5206666669</v>
      </c>
      <c r="CB257" s="9">
        <v>1.3641249955999999</v>
      </c>
      <c r="CC257" s="9">
        <v>-10.71856968</v>
      </c>
      <c r="CD257" s="9">
        <v>4.0172636657999998</v>
      </c>
      <c r="CE257" s="9">
        <v>-3.990569684</v>
      </c>
      <c r="CF257" s="9">
        <v>-0.365736334</v>
      </c>
      <c r="CG257" s="13">
        <v>333.15811301000002</v>
      </c>
      <c r="CH257" s="9">
        <v>57.961833343999999</v>
      </c>
      <c r="CI257" s="9">
        <v>-69.994296289999994</v>
      </c>
      <c r="CJ257" s="9">
        <v>7.7273518556000003</v>
      </c>
      <c r="CK257" s="9">
        <v>-47.544240739999999</v>
      </c>
      <c r="CL257" s="9">
        <v>-29.893020839999998</v>
      </c>
      <c r="CM257" s="9">
        <v>1.2960624999999999</v>
      </c>
      <c r="CN257" s="9">
        <v>6.4148958374999996</v>
      </c>
      <c r="CO257" s="9">
        <v>-4.0899375129999997</v>
      </c>
      <c r="CP257" s="9">
        <v>4.5010624999999997</v>
      </c>
      <c r="CQ257" s="9">
        <v>1.0617291625</v>
      </c>
      <c r="CR257" s="9">
        <v>-26.861520760000001</v>
      </c>
      <c r="CS257" s="9">
        <v>9.0126459441000009</v>
      </c>
      <c r="CT257" s="9">
        <v>1.0812644099999999E-2</v>
      </c>
      <c r="CU257" s="9">
        <v>-27.203520709999999</v>
      </c>
      <c r="CV257" s="13">
        <v>18.944263343999999</v>
      </c>
      <c r="CW257" s="9">
        <v>-6.7522757789999996</v>
      </c>
      <c r="CX257" s="9">
        <v>10.195134943999999</v>
      </c>
      <c r="CY257" s="9">
        <v>-1.7730000370000001</v>
      </c>
      <c r="CZ257" s="9">
        <v>8.4180711490999993</v>
      </c>
      <c r="DA257" s="9">
        <v>-1.217860417</v>
      </c>
      <c r="DB257" s="9">
        <v>1.4037392076999999</v>
      </c>
      <c r="DC257" s="9">
        <v>-0.96448587500000005</v>
      </c>
      <c r="DD257" s="9">
        <v>-2.962515335</v>
      </c>
      <c r="DE257" s="9">
        <v>4.4679277498000003</v>
      </c>
      <c r="DF257" s="9">
        <v>-1.124719625</v>
      </c>
      <c r="DG257" s="9">
        <v>2.7165237673</v>
      </c>
      <c r="DH257" s="9">
        <v>1.6514095973</v>
      </c>
      <c r="DI257" s="9">
        <v>0.61347943230000002</v>
      </c>
      <c r="DJ257" s="9">
        <v>1.6507387623000001</v>
      </c>
    </row>
    <row r="258" spans="19:114" x14ac:dyDescent="0.15">
      <c r="S258" s="11" t="s">
        <v>40</v>
      </c>
      <c r="T258" s="9" t="s">
        <v>92</v>
      </c>
      <c r="U258" s="11">
        <v>4</v>
      </c>
      <c r="V258" s="9">
        <v>90</v>
      </c>
      <c r="W258" s="9">
        <v>5.8841999999999998E-2</v>
      </c>
      <c r="X258" s="9">
        <v>0.48848999999999998</v>
      </c>
      <c r="Y258" s="9">
        <f t="shared" si="92"/>
        <v>0.43480700276738349</v>
      </c>
      <c r="Z258" s="9">
        <f t="shared" si="93"/>
        <v>118</v>
      </c>
      <c r="AA258" s="8">
        <f t="shared" si="94"/>
        <v>60</v>
      </c>
      <c r="AB258" s="8" t="b">
        <f t="shared" ref="AB258:AB321" si="113">AND(AC258="YES",AD258="YES",T258=$B$2)</f>
        <v>0</v>
      </c>
      <c r="AC258" s="23" t="str">
        <f t="shared" si="104"/>
        <v>NO</v>
      </c>
      <c r="AD258" s="21" t="str">
        <f t="shared" si="95"/>
        <v>NO</v>
      </c>
      <c r="AE258" s="8" t="str">
        <f t="shared" si="96"/>
        <v>FINE</v>
      </c>
      <c r="AF258" s="8">
        <f t="shared" si="97"/>
        <v>2</v>
      </c>
      <c r="AG258" s="8">
        <f t="shared" si="98"/>
        <v>2</v>
      </c>
      <c r="AH258" s="8">
        <f t="shared" si="99"/>
        <v>2</v>
      </c>
      <c r="AI258" s="23">
        <f t="shared" si="105"/>
        <v>71</v>
      </c>
      <c r="AJ258" s="23">
        <f t="shared" si="106"/>
        <v>169</v>
      </c>
      <c r="AK258" s="23">
        <f t="shared" si="107"/>
        <v>285</v>
      </c>
      <c r="AL258" s="23">
        <f t="shared" si="108"/>
        <v>21</v>
      </c>
      <c r="AM258" s="21">
        <f t="shared" si="100"/>
        <v>71</v>
      </c>
      <c r="AN258" s="21">
        <f t="shared" si="101"/>
        <v>169</v>
      </c>
      <c r="AO258" s="21">
        <f t="shared" si="102"/>
        <v>285</v>
      </c>
      <c r="AP258" s="21">
        <f t="shared" si="103"/>
        <v>21</v>
      </c>
      <c r="AQ258" s="22">
        <f t="shared" si="109"/>
        <v>-0.5</v>
      </c>
      <c r="AR258" s="22">
        <f t="shared" si="110"/>
        <v>-1</v>
      </c>
      <c r="AS258" s="22">
        <f t="shared" si="111"/>
        <v>0</v>
      </c>
      <c r="AT258" s="22">
        <f t="shared" si="112"/>
        <v>1</v>
      </c>
      <c r="AU258" s="9">
        <v>6</v>
      </c>
      <c r="AV258" s="9">
        <v>4</v>
      </c>
      <c r="AW258" s="9">
        <v>150</v>
      </c>
      <c r="AX258" s="9">
        <v>30</v>
      </c>
      <c r="AY258" s="9">
        <v>60</v>
      </c>
      <c r="AZ258" s="9">
        <v>30</v>
      </c>
      <c r="BA258" s="9">
        <v>45</v>
      </c>
      <c r="BB258" s="9">
        <v>45</v>
      </c>
      <c r="BC258" s="13">
        <v>71.184694915999998</v>
      </c>
      <c r="BD258" s="9">
        <v>10.061814816</v>
      </c>
      <c r="BE258" s="9">
        <v>-17.170314820000002</v>
      </c>
      <c r="BF258" s="9">
        <v>0.82242592439999995</v>
      </c>
      <c r="BG258" s="9">
        <v>-12.48901852</v>
      </c>
      <c r="BH258" s="9">
        <v>-6.5178541680000004</v>
      </c>
      <c r="BI258" s="9">
        <v>-1.728770836</v>
      </c>
      <c r="BJ258" s="9">
        <v>1.8056875019</v>
      </c>
      <c r="BK258" s="9">
        <v>-1.596854169</v>
      </c>
      <c r="BL258" s="9">
        <v>1.0687708356000001</v>
      </c>
      <c r="BM258" s="9">
        <v>0.83968750309999995</v>
      </c>
      <c r="BN258" s="9">
        <v>-1.456199622</v>
      </c>
      <c r="BO258" s="9">
        <v>3.1029670427</v>
      </c>
      <c r="BP258" s="9">
        <v>-2.1966996220000001</v>
      </c>
      <c r="BQ258" s="9">
        <v>0.36696704270000002</v>
      </c>
      <c r="BR258" s="13">
        <v>176.94510733000001</v>
      </c>
      <c r="BS258" s="9">
        <v>27.351351867999998</v>
      </c>
      <c r="BT258" s="9">
        <v>-37.03585185</v>
      </c>
      <c r="BU258" s="9">
        <v>1.7993148128000001</v>
      </c>
      <c r="BV258" s="9">
        <v>-27.829370359999999</v>
      </c>
      <c r="BW258" s="9">
        <v>-13.512833329999999</v>
      </c>
      <c r="BX258" s="9">
        <v>-3.0333750080000002</v>
      </c>
      <c r="BY258" s="9">
        <v>4.5241249956000003</v>
      </c>
      <c r="BZ258" s="9">
        <v>-3.7212500039999998</v>
      </c>
      <c r="CA258" s="9">
        <v>1.5206666669</v>
      </c>
      <c r="CB258" s="9">
        <v>1.3641249955999999</v>
      </c>
      <c r="CC258" s="9">
        <v>-10.71856968</v>
      </c>
      <c r="CD258" s="9">
        <v>4.0172636657999998</v>
      </c>
      <c r="CE258" s="9">
        <v>-3.990569684</v>
      </c>
      <c r="CF258" s="9">
        <v>-0.365736334</v>
      </c>
      <c r="CG258" s="13">
        <v>333.15811301000002</v>
      </c>
      <c r="CH258" s="9">
        <v>57.961833343999999</v>
      </c>
      <c r="CI258" s="9">
        <v>-69.994296289999994</v>
      </c>
      <c r="CJ258" s="9">
        <v>7.7273518556000003</v>
      </c>
      <c r="CK258" s="9">
        <v>-47.544240739999999</v>
      </c>
      <c r="CL258" s="9">
        <v>-29.893020839999998</v>
      </c>
      <c r="CM258" s="9">
        <v>1.2960624999999999</v>
      </c>
      <c r="CN258" s="9">
        <v>6.4148958374999996</v>
      </c>
      <c r="CO258" s="9">
        <v>-4.0899375129999997</v>
      </c>
      <c r="CP258" s="9">
        <v>4.5010624999999997</v>
      </c>
      <c r="CQ258" s="9">
        <v>1.0617291625</v>
      </c>
      <c r="CR258" s="9">
        <v>-26.861520760000001</v>
      </c>
      <c r="CS258" s="9">
        <v>9.0126459441000009</v>
      </c>
      <c r="CT258" s="9">
        <v>1.0812644099999999E-2</v>
      </c>
      <c r="CU258" s="9">
        <v>-27.203520709999999</v>
      </c>
      <c r="CV258" s="13">
        <v>18.944263343999999</v>
      </c>
      <c r="CW258" s="9">
        <v>-6.7522757789999996</v>
      </c>
      <c r="CX258" s="9">
        <v>10.195134943999999</v>
      </c>
      <c r="CY258" s="9">
        <v>-1.7730000370000001</v>
      </c>
      <c r="CZ258" s="9">
        <v>8.4180711490999993</v>
      </c>
      <c r="DA258" s="9">
        <v>-1.217860417</v>
      </c>
      <c r="DB258" s="9">
        <v>1.4037392076999999</v>
      </c>
      <c r="DC258" s="9">
        <v>-0.96448587500000005</v>
      </c>
      <c r="DD258" s="9">
        <v>-2.962515335</v>
      </c>
      <c r="DE258" s="9">
        <v>4.4679277498000003</v>
      </c>
      <c r="DF258" s="9">
        <v>-1.124719625</v>
      </c>
      <c r="DG258" s="9">
        <v>2.7165237673</v>
      </c>
      <c r="DH258" s="9">
        <v>1.6514095973</v>
      </c>
      <c r="DI258" s="9">
        <v>0.61347943230000002</v>
      </c>
      <c r="DJ258" s="9">
        <v>1.6507387623000001</v>
      </c>
    </row>
    <row r="259" spans="19:114" x14ac:dyDescent="0.15">
      <c r="S259" s="11" t="s">
        <v>40</v>
      </c>
      <c r="T259" s="9" t="s">
        <v>92</v>
      </c>
      <c r="U259" s="11">
        <v>6</v>
      </c>
      <c r="V259" s="9">
        <v>0</v>
      </c>
      <c r="W259" s="9">
        <v>8.7079799999999999E-2</v>
      </c>
      <c r="X259" s="9">
        <v>0.51458599999999999</v>
      </c>
      <c r="Y259" s="9">
        <f t="shared" ref="Y259:Y322" si="114">W259*AA259^X259</f>
        <v>0.71602660960344955</v>
      </c>
      <c r="Z259" s="9">
        <f t="shared" ref="Z259:Z322" si="115">ROUNDUP($E$3/Y259,0)</f>
        <v>72</v>
      </c>
      <c r="AA259" s="8">
        <f t="shared" ref="AA259:AA322" si="116">$E$10</f>
        <v>60</v>
      </c>
      <c r="AB259" s="8" t="b">
        <f t="shared" si="113"/>
        <v>0</v>
      </c>
      <c r="AC259" s="23" t="str">
        <f t="shared" si="104"/>
        <v>NO</v>
      </c>
      <c r="AD259" s="21" t="str">
        <f t="shared" ref="AD259:AD322" si="117">IF(AND(Z259&lt;$B$14,Z259&gt;$B$13),"YES","NO")</f>
        <v>NO</v>
      </c>
      <c r="AE259" s="8" t="str">
        <f t="shared" ref="AE259:AE322" si="118">CHOOSE(MIN(AG259:AH259),"VERY FINE","FINE","MEDIUM","COARSE","VERY COARSE","EXT. COARSE","ULT. COARSE")</f>
        <v>FINE</v>
      </c>
      <c r="AF259" s="8">
        <f t="shared" ref="AF259:AF322" si="119">IF(AE259="ULT. COARSE",7,IF(AE259="EXT. COARSE",6,IF(AE259="VERY COARSE",5,IF(AE259="COARSE",4,IF(AE259="MEDIUM",3,IF(AE259="FINE",2,IF(AE259="VERY FINE",1)))))))</f>
        <v>2</v>
      </c>
      <c r="AG259" s="8">
        <f t="shared" ref="AG259:AG322" si="120">IF(AI259&gt;=$M$4,7,IF(AI259&gt;=$L$4,6,IF(AI259&gt;=$K$4,5,IF(AI259&gt;=$J$4,4,IF(AI259&gt;=$I$4,3,IF(AI259&gt;=$H$4,2,IF(AI259&gt;=0,1)))))))</f>
        <v>2</v>
      </c>
      <c r="AH259" s="8">
        <f t="shared" ref="AH259:AH322" si="121">IF(AJ259&gt;=$M$5,7,IF(AJ259&gt;=$L$5,6,IF(AJ259&gt;=$K$5,5,IF(AJ259&gt;=$J$5,4,IF(AJ259&gt;=$I$5,3,IF(AJ259&gt;=$H$5,2,IF(AJ259&gt;=0,1)))))))</f>
        <v>2</v>
      </c>
      <c r="AI259" s="23">
        <f t="shared" si="105"/>
        <v>106</v>
      </c>
      <c r="AJ259" s="23">
        <f t="shared" si="106"/>
        <v>246</v>
      </c>
      <c r="AK259" s="23">
        <f t="shared" si="107"/>
        <v>438</v>
      </c>
      <c r="AL259" s="23">
        <f t="shared" si="108"/>
        <v>8.1999999999999993</v>
      </c>
      <c r="AM259" s="21">
        <f t="shared" ref="AM259:AM322" si="122">ROUNDUP(BC259+$AQ259*BD259+$AR259*BE259+BF259*$AS259+BG259*$AT259+BH259*$AQ259*$AR259+BI259*$AQ259*$AS259+BJ259*$AR259*$AS259+BK259*$AQ259*$AT259+BL259*$AR259*$AT259+BM259*$AS259*$AT259+BN259*$AQ259*$AQ259+BO259*$AR259*$AR259+BP259*$AS259*$AS259+BQ259*$AT259*$AT259,0)</f>
        <v>106</v>
      </c>
      <c r="AN259" s="21">
        <f t="shared" ref="AN259:AN322" si="123">ROUNDUP(BR259+$AQ259*BS259+$AR259*BT259+BU259*$AS259+BV259*$AT259+BW259*$AQ259*$AR259+BX259*$AQ259*$AS259+BY259*$AR259*$AS259+BZ259*$AQ259*$AT259+CA259*$AS259*$AT259+CB259*$AS259*$AT259+CC259*$AQ259*$AQ259+CD259*$AR259*$AR259+CE259*$AS259*$AS259+CF259*$AT259*$AT259,0)</f>
        <v>246</v>
      </c>
      <c r="AO259" s="21">
        <f t="shared" ref="AO259:AO322" si="124">ROUNDUP(CG259+$AQ259*CH259+$AR259*CI259+CJ259*$AS259+CK259*$AT259+CL259*$AQ259*$AR259+CM259*$AQ259*$AS259+CN259*$AR259*$AS259+CO259*$AQ259*$AT259+CP259*$AR259*$AT259+CQ259*$AS259*$AT259+CR259*$AQ259*$AQ259+CS259*$AR259*$AR259+CT259*$AS259*$AS259+CU259*$AT259*$AT259,0)</f>
        <v>438</v>
      </c>
      <c r="AP259" s="21">
        <f t="shared" ref="AP259:AP322" si="125">ROUNDUP(CV259+$AQ259*CW259+$AR259*CX259+CY259*$AS259+CZ259*$AT259+DA259*$AQ259*$AR259+DB259*$AQ259*$AS259+DC259*$AR259*$AS259+DD259*$AQ259*$AT259+DE259*$AR259*$AT259+DF259*$AS259*$AT259+DG259*$AQ259*$AQ259+DH259*$AR259*$AR259+DI259*$AS259*$AS259+DJ259*$AT259*$AT259,1)</f>
        <v>8.1999999999999993</v>
      </c>
      <c r="AQ259" s="22">
        <f t="shared" si="109"/>
        <v>0</v>
      </c>
      <c r="AR259" s="22">
        <f t="shared" si="110"/>
        <v>-1</v>
      </c>
      <c r="AS259" s="22">
        <f t="shared" si="111"/>
        <v>0</v>
      </c>
      <c r="AT259" s="22">
        <f t="shared" si="112"/>
        <v>-1</v>
      </c>
      <c r="AU259" s="9">
        <v>6</v>
      </c>
      <c r="AV259" s="9">
        <v>4</v>
      </c>
      <c r="AW259" s="9">
        <v>150</v>
      </c>
      <c r="AX259" s="9">
        <v>30</v>
      </c>
      <c r="AY259" s="9">
        <v>60</v>
      </c>
      <c r="AZ259" s="9">
        <v>30</v>
      </c>
      <c r="BA259" s="9">
        <v>45</v>
      </c>
      <c r="BB259" s="9">
        <v>45</v>
      </c>
      <c r="BC259" s="13">
        <v>71.184694915999998</v>
      </c>
      <c r="BD259" s="9">
        <v>10.061814816</v>
      </c>
      <c r="BE259" s="9">
        <v>-17.170314820000002</v>
      </c>
      <c r="BF259" s="9">
        <v>0.82242592439999995</v>
      </c>
      <c r="BG259" s="9">
        <v>-12.48901852</v>
      </c>
      <c r="BH259" s="9">
        <v>-6.5178541680000004</v>
      </c>
      <c r="BI259" s="9">
        <v>-1.728770836</v>
      </c>
      <c r="BJ259" s="9">
        <v>1.8056875019</v>
      </c>
      <c r="BK259" s="9">
        <v>-1.596854169</v>
      </c>
      <c r="BL259" s="9">
        <v>1.0687708356000001</v>
      </c>
      <c r="BM259" s="9">
        <v>0.83968750309999995</v>
      </c>
      <c r="BN259" s="9">
        <v>-1.456199622</v>
      </c>
      <c r="BO259" s="9">
        <v>3.1029670427</v>
      </c>
      <c r="BP259" s="9">
        <v>-2.1966996220000001</v>
      </c>
      <c r="BQ259" s="9">
        <v>0.36696704270000002</v>
      </c>
      <c r="BR259" s="13">
        <v>176.94510733000001</v>
      </c>
      <c r="BS259" s="9">
        <v>27.351351867999998</v>
      </c>
      <c r="BT259" s="9">
        <v>-37.03585185</v>
      </c>
      <c r="BU259" s="9">
        <v>1.7993148128000001</v>
      </c>
      <c r="BV259" s="9">
        <v>-27.829370359999999</v>
      </c>
      <c r="BW259" s="9">
        <v>-13.512833329999999</v>
      </c>
      <c r="BX259" s="9">
        <v>-3.0333750080000002</v>
      </c>
      <c r="BY259" s="9">
        <v>4.5241249956000003</v>
      </c>
      <c r="BZ259" s="9">
        <v>-3.7212500039999998</v>
      </c>
      <c r="CA259" s="9">
        <v>1.5206666669</v>
      </c>
      <c r="CB259" s="9">
        <v>1.3641249955999999</v>
      </c>
      <c r="CC259" s="9">
        <v>-10.71856968</v>
      </c>
      <c r="CD259" s="9">
        <v>4.0172636657999998</v>
      </c>
      <c r="CE259" s="9">
        <v>-3.990569684</v>
      </c>
      <c r="CF259" s="9">
        <v>-0.365736334</v>
      </c>
      <c r="CG259" s="13">
        <v>333.15811301000002</v>
      </c>
      <c r="CH259" s="9">
        <v>57.961833343999999</v>
      </c>
      <c r="CI259" s="9">
        <v>-69.994296289999994</v>
      </c>
      <c r="CJ259" s="9">
        <v>7.7273518556000003</v>
      </c>
      <c r="CK259" s="9">
        <v>-47.544240739999999</v>
      </c>
      <c r="CL259" s="9">
        <v>-29.893020839999998</v>
      </c>
      <c r="CM259" s="9">
        <v>1.2960624999999999</v>
      </c>
      <c r="CN259" s="9">
        <v>6.4148958374999996</v>
      </c>
      <c r="CO259" s="9">
        <v>-4.0899375129999997</v>
      </c>
      <c r="CP259" s="9">
        <v>4.5010624999999997</v>
      </c>
      <c r="CQ259" s="9">
        <v>1.0617291625</v>
      </c>
      <c r="CR259" s="9">
        <v>-26.861520760000001</v>
      </c>
      <c r="CS259" s="9">
        <v>9.0126459441000009</v>
      </c>
      <c r="CT259" s="9">
        <v>1.0812644099999999E-2</v>
      </c>
      <c r="CU259" s="9">
        <v>-27.203520709999999</v>
      </c>
      <c r="CV259" s="13">
        <v>18.944263343999999</v>
      </c>
      <c r="CW259" s="9">
        <v>-6.7522757789999996</v>
      </c>
      <c r="CX259" s="9">
        <v>10.195134943999999</v>
      </c>
      <c r="CY259" s="9">
        <v>-1.7730000370000001</v>
      </c>
      <c r="CZ259" s="9">
        <v>8.4180711490999993</v>
      </c>
      <c r="DA259" s="9">
        <v>-1.217860417</v>
      </c>
      <c r="DB259" s="9">
        <v>1.4037392076999999</v>
      </c>
      <c r="DC259" s="9">
        <v>-0.96448587500000005</v>
      </c>
      <c r="DD259" s="9">
        <v>-2.962515335</v>
      </c>
      <c r="DE259" s="9">
        <v>4.4679277498000003</v>
      </c>
      <c r="DF259" s="9">
        <v>-1.124719625</v>
      </c>
      <c r="DG259" s="9">
        <v>2.7165237673</v>
      </c>
      <c r="DH259" s="9">
        <v>1.6514095973</v>
      </c>
      <c r="DI259" s="9">
        <v>0.61347943230000002</v>
      </c>
      <c r="DJ259" s="9">
        <v>1.6507387623000001</v>
      </c>
    </row>
    <row r="260" spans="19:114" x14ac:dyDescent="0.15">
      <c r="S260" s="11" t="s">
        <v>40</v>
      </c>
      <c r="T260" s="9" t="s">
        <v>92</v>
      </c>
      <c r="U260" s="11">
        <v>6</v>
      </c>
      <c r="V260" s="9">
        <v>15</v>
      </c>
      <c r="W260" s="9">
        <v>8.7079799999999999E-2</v>
      </c>
      <c r="X260" s="9">
        <v>0.51458599999999999</v>
      </c>
      <c r="Y260" s="9">
        <f t="shared" si="114"/>
        <v>0.71602660960344955</v>
      </c>
      <c r="Z260" s="9">
        <f t="shared" si="115"/>
        <v>72</v>
      </c>
      <c r="AA260" s="8">
        <f t="shared" si="116"/>
        <v>60</v>
      </c>
      <c r="AB260" s="8" t="b">
        <f t="shared" si="113"/>
        <v>0</v>
      </c>
      <c r="AC260" s="23" t="str">
        <f t="shared" si="104"/>
        <v>NO</v>
      </c>
      <c r="AD260" s="21" t="str">
        <f t="shared" si="117"/>
        <v>NO</v>
      </c>
      <c r="AE260" s="8" t="str">
        <f t="shared" si="118"/>
        <v>FINE</v>
      </c>
      <c r="AF260" s="8">
        <f t="shared" si="119"/>
        <v>2</v>
      </c>
      <c r="AG260" s="8">
        <f t="shared" si="120"/>
        <v>2</v>
      </c>
      <c r="AH260" s="8">
        <f t="shared" si="121"/>
        <v>2</v>
      </c>
      <c r="AI260" s="23">
        <f t="shared" si="105"/>
        <v>101</v>
      </c>
      <c r="AJ260" s="23">
        <f t="shared" si="106"/>
        <v>237</v>
      </c>
      <c r="AK260" s="23">
        <f t="shared" si="107"/>
        <v>435</v>
      </c>
      <c r="AL260" s="23">
        <f t="shared" si="108"/>
        <v>8.6</v>
      </c>
      <c r="AM260" s="21">
        <f t="shared" si="122"/>
        <v>101</v>
      </c>
      <c r="AN260" s="21">
        <f t="shared" si="123"/>
        <v>237</v>
      </c>
      <c r="AO260" s="21">
        <f t="shared" si="124"/>
        <v>435</v>
      </c>
      <c r="AP260" s="21">
        <f t="shared" si="125"/>
        <v>8.6</v>
      </c>
      <c r="AQ260" s="22">
        <f t="shared" si="109"/>
        <v>0</v>
      </c>
      <c r="AR260" s="22">
        <f t="shared" si="110"/>
        <v>-1</v>
      </c>
      <c r="AS260" s="22">
        <f t="shared" si="111"/>
        <v>0</v>
      </c>
      <c r="AT260" s="22">
        <f t="shared" si="112"/>
        <v>-0.66666666666666663</v>
      </c>
      <c r="AU260" s="9">
        <v>6</v>
      </c>
      <c r="AV260" s="9">
        <v>4</v>
      </c>
      <c r="AW260" s="9">
        <v>150</v>
      </c>
      <c r="AX260" s="9">
        <v>30</v>
      </c>
      <c r="AY260" s="9">
        <v>60</v>
      </c>
      <c r="AZ260" s="9">
        <v>30</v>
      </c>
      <c r="BA260" s="9">
        <v>45</v>
      </c>
      <c r="BB260" s="9">
        <v>45</v>
      </c>
      <c r="BC260" s="13">
        <v>71.184694915999998</v>
      </c>
      <c r="BD260" s="9">
        <v>10.061814816</v>
      </c>
      <c r="BE260" s="9">
        <v>-17.170314820000002</v>
      </c>
      <c r="BF260" s="9">
        <v>0.82242592439999995</v>
      </c>
      <c r="BG260" s="9">
        <v>-12.48901852</v>
      </c>
      <c r="BH260" s="9">
        <v>-6.5178541680000004</v>
      </c>
      <c r="BI260" s="9">
        <v>-1.728770836</v>
      </c>
      <c r="BJ260" s="9">
        <v>1.8056875019</v>
      </c>
      <c r="BK260" s="9">
        <v>-1.596854169</v>
      </c>
      <c r="BL260" s="9">
        <v>1.0687708356000001</v>
      </c>
      <c r="BM260" s="9">
        <v>0.83968750309999995</v>
      </c>
      <c r="BN260" s="9">
        <v>-1.456199622</v>
      </c>
      <c r="BO260" s="9">
        <v>3.1029670427</v>
      </c>
      <c r="BP260" s="9">
        <v>-2.1966996220000001</v>
      </c>
      <c r="BQ260" s="9">
        <v>0.36696704270000002</v>
      </c>
      <c r="BR260" s="13">
        <v>176.94510733000001</v>
      </c>
      <c r="BS260" s="9">
        <v>27.351351867999998</v>
      </c>
      <c r="BT260" s="9">
        <v>-37.03585185</v>
      </c>
      <c r="BU260" s="9">
        <v>1.7993148128000001</v>
      </c>
      <c r="BV260" s="9">
        <v>-27.829370359999999</v>
      </c>
      <c r="BW260" s="9">
        <v>-13.512833329999999</v>
      </c>
      <c r="BX260" s="9">
        <v>-3.0333750080000002</v>
      </c>
      <c r="BY260" s="9">
        <v>4.5241249956000003</v>
      </c>
      <c r="BZ260" s="9">
        <v>-3.7212500039999998</v>
      </c>
      <c r="CA260" s="9">
        <v>1.5206666669</v>
      </c>
      <c r="CB260" s="9">
        <v>1.3641249955999999</v>
      </c>
      <c r="CC260" s="9">
        <v>-10.71856968</v>
      </c>
      <c r="CD260" s="9">
        <v>4.0172636657999998</v>
      </c>
      <c r="CE260" s="9">
        <v>-3.990569684</v>
      </c>
      <c r="CF260" s="9">
        <v>-0.365736334</v>
      </c>
      <c r="CG260" s="13">
        <v>333.15811301000002</v>
      </c>
      <c r="CH260" s="9">
        <v>57.961833343999999</v>
      </c>
      <c r="CI260" s="9">
        <v>-69.994296289999994</v>
      </c>
      <c r="CJ260" s="9">
        <v>7.7273518556000003</v>
      </c>
      <c r="CK260" s="9">
        <v>-47.544240739999999</v>
      </c>
      <c r="CL260" s="9">
        <v>-29.893020839999998</v>
      </c>
      <c r="CM260" s="9">
        <v>1.2960624999999999</v>
      </c>
      <c r="CN260" s="9">
        <v>6.4148958374999996</v>
      </c>
      <c r="CO260" s="9">
        <v>-4.0899375129999997</v>
      </c>
      <c r="CP260" s="9">
        <v>4.5010624999999997</v>
      </c>
      <c r="CQ260" s="9">
        <v>1.0617291625</v>
      </c>
      <c r="CR260" s="9">
        <v>-26.861520760000001</v>
      </c>
      <c r="CS260" s="9">
        <v>9.0126459441000009</v>
      </c>
      <c r="CT260" s="9">
        <v>1.0812644099999999E-2</v>
      </c>
      <c r="CU260" s="9">
        <v>-27.203520709999999</v>
      </c>
      <c r="CV260" s="13">
        <v>18.944263343999999</v>
      </c>
      <c r="CW260" s="9">
        <v>-6.7522757789999996</v>
      </c>
      <c r="CX260" s="9">
        <v>10.195134943999999</v>
      </c>
      <c r="CY260" s="9">
        <v>-1.7730000370000001</v>
      </c>
      <c r="CZ260" s="9">
        <v>8.4180711490999993</v>
      </c>
      <c r="DA260" s="9">
        <v>-1.217860417</v>
      </c>
      <c r="DB260" s="9">
        <v>1.4037392076999999</v>
      </c>
      <c r="DC260" s="9">
        <v>-0.96448587500000005</v>
      </c>
      <c r="DD260" s="9">
        <v>-2.962515335</v>
      </c>
      <c r="DE260" s="9">
        <v>4.4679277498000003</v>
      </c>
      <c r="DF260" s="9">
        <v>-1.124719625</v>
      </c>
      <c r="DG260" s="9">
        <v>2.7165237673</v>
      </c>
      <c r="DH260" s="9">
        <v>1.6514095973</v>
      </c>
      <c r="DI260" s="9">
        <v>0.61347943230000002</v>
      </c>
      <c r="DJ260" s="9">
        <v>1.6507387623000001</v>
      </c>
    </row>
    <row r="261" spans="19:114" x14ac:dyDescent="0.15">
      <c r="S261" s="11" t="s">
        <v>40</v>
      </c>
      <c r="T261" s="9" t="s">
        <v>92</v>
      </c>
      <c r="U261" s="11">
        <v>6</v>
      </c>
      <c r="V261" s="9">
        <v>30</v>
      </c>
      <c r="W261" s="9">
        <v>8.7079799999999999E-2</v>
      </c>
      <c r="X261" s="9">
        <v>0.51458599999999999</v>
      </c>
      <c r="Y261" s="9">
        <f t="shared" si="114"/>
        <v>0.71602660960344955</v>
      </c>
      <c r="Z261" s="9">
        <f t="shared" si="115"/>
        <v>72</v>
      </c>
      <c r="AA261" s="8">
        <f t="shared" si="116"/>
        <v>60</v>
      </c>
      <c r="AB261" s="8" t="b">
        <f t="shared" si="113"/>
        <v>0</v>
      </c>
      <c r="AC261" s="23" t="str">
        <f t="shared" si="104"/>
        <v>NO</v>
      </c>
      <c r="AD261" s="21" t="str">
        <f t="shared" si="117"/>
        <v>NO</v>
      </c>
      <c r="AE261" s="8" t="str">
        <f t="shared" si="118"/>
        <v>FINE</v>
      </c>
      <c r="AF261" s="8">
        <f t="shared" si="119"/>
        <v>2</v>
      </c>
      <c r="AG261" s="8">
        <f t="shared" si="120"/>
        <v>2</v>
      </c>
      <c r="AH261" s="8">
        <f t="shared" si="121"/>
        <v>2</v>
      </c>
      <c r="AI261" s="23">
        <f t="shared" si="105"/>
        <v>97</v>
      </c>
      <c r="AJ261" s="23">
        <f t="shared" si="106"/>
        <v>228</v>
      </c>
      <c r="AK261" s="23">
        <f t="shared" si="107"/>
        <v>427</v>
      </c>
      <c r="AL261" s="23">
        <f t="shared" si="108"/>
        <v>9.2999999999999989</v>
      </c>
      <c r="AM261" s="21">
        <f t="shared" si="122"/>
        <v>97</v>
      </c>
      <c r="AN261" s="21">
        <f t="shared" si="123"/>
        <v>228</v>
      </c>
      <c r="AO261" s="21">
        <f t="shared" si="124"/>
        <v>427</v>
      </c>
      <c r="AP261" s="21">
        <f t="shared" si="125"/>
        <v>9.2999999999999989</v>
      </c>
      <c r="AQ261" s="22">
        <f t="shared" si="109"/>
        <v>0</v>
      </c>
      <c r="AR261" s="22">
        <f t="shared" si="110"/>
        <v>-1</v>
      </c>
      <c r="AS261" s="22">
        <f t="shared" si="111"/>
        <v>0</v>
      </c>
      <c r="AT261" s="22">
        <f t="shared" si="112"/>
        <v>-0.33333333333333331</v>
      </c>
      <c r="AU261" s="9">
        <v>6</v>
      </c>
      <c r="AV261" s="9">
        <v>4</v>
      </c>
      <c r="AW261" s="9">
        <v>150</v>
      </c>
      <c r="AX261" s="9">
        <v>30</v>
      </c>
      <c r="AY261" s="9">
        <v>60</v>
      </c>
      <c r="AZ261" s="9">
        <v>30</v>
      </c>
      <c r="BA261" s="9">
        <v>45</v>
      </c>
      <c r="BB261" s="9">
        <v>45</v>
      </c>
      <c r="BC261" s="13">
        <v>71.184694915999998</v>
      </c>
      <c r="BD261" s="9">
        <v>10.061814816</v>
      </c>
      <c r="BE261" s="9">
        <v>-17.170314820000002</v>
      </c>
      <c r="BF261" s="9">
        <v>0.82242592439999995</v>
      </c>
      <c r="BG261" s="9">
        <v>-12.48901852</v>
      </c>
      <c r="BH261" s="9">
        <v>-6.5178541680000004</v>
      </c>
      <c r="BI261" s="9">
        <v>-1.728770836</v>
      </c>
      <c r="BJ261" s="9">
        <v>1.8056875019</v>
      </c>
      <c r="BK261" s="9">
        <v>-1.596854169</v>
      </c>
      <c r="BL261" s="9">
        <v>1.0687708356000001</v>
      </c>
      <c r="BM261" s="9">
        <v>0.83968750309999995</v>
      </c>
      <c r="BN261" s="9">
        <v>-1.456199622</v>
      </c>
      <c r="BO261" s="9">
        <v>3.1029670427</v>
      </c>
      <c r="BP261" s="9">
        <v>-2.1966996220000001</v>
      </c>
      <c r="BQ261" s="9">
        <v>0.36696704270000002</v>
      </c>
      <c r="BR261" s="13">
        <v>176.94510733000001</v>
      </c>
      <c r="BS261" s="9">
        <v>27.351351867999998</v>
      </c>
      <c r="BT261" s="9">
        <v>-37.03585185</v>
      </c>
      <c r="BU261" s="9">
        <v>1.7993148128000001</v>
      </c>
      <c r="BV261" s="9">
        <v>-27.829370359999999</v>
      </c>
      <c r="BW261" s="9">
        <v>-13.512833329999999</v>
      </c>
      <c r="BX261" s="9">
        <v>-3.0333750080000002</v>
      </c>
      <c r="BY261" s="9">
        <v>4.5241249956000003</v>
      </c>
      <c r="BZ261" s="9">
        <v>-3.7212500039999998</v>
      </c>
      <c r="CA261" s="9">
        <v>1.5206666669</v>
      </c>
      <c r="CB261" s="9">
        <v>1.3641249955999999</v>
      </c>
      <c r="CC261" s="9">
        <v>-10.71856968</v>
      </c>
      <c r="CD261" s="9">
        <v>4.0172636657999998</v>
      </c>
      <c r="CE261" s="9">
        <v>-3.990569684</v>
      </c>
      <c r="CF261" s="9">
        <v>-0.365736334</v>
      </c>
      <c r="CG261" s="13">
        <v>333.15811301000002</v>
      </c>
      <c r="CH261" s="9">
        <v>57.961833343999999</v>
      </c>
      <c r="CI261" s="9">
        <v>-69.994296289999994</v>
      </c>
      <c r="CJ261" s="9">
        <v>7.7273518556000003</v>
      </c>
      <c r="CK261" s="9">
        <v>-47.544240739999999</v>
      </c>
      <c r="CL261" s="9">
        <v>-29.893020839999998</v>
      </c>
      <c r="CM261" s="9">
        <v>1.2960624999999999</v>
      </c>
      <c r="CN261" s="9">
        <v>6.4148958374999996</v>
      </c>
      <c r="CO261" s="9">
        <v>-4.0899375129999997</v>
      </c>
      <c r="CP261" s="9">
        <v>4.5010624999999997</v>
      </c>
      <c r="CQ261" s="9">
        <v>1.0617291625</v>
      </c>
      <c r="CR261" s="9">
        <v>-26.861520760000001</v>
      </c>
      <c r="CS261" s="9">
        <v>9.0126459441000009</v>
      </c>
      <c r="CT261" s="9">
        <v>1.0812644099999999E-2</v>
      </c>
      <c r="CU261" s="9">
        <v>-27.203520709999999</v>
      </c>
      <c r="CV261" s="13">
        <v>18.944263343999999</v>
      </c>
      <c r="CW261" s="9">
        <v>-6.7522757789999996</v>
      </c>
      <c r="CX261" s="9">
        <v>10.195134943999999</v>
      </c>
      <c r="CY261" s="9">
        <v>-1.7730000370000001</v>
      </c>
      <c r="CZ261" s="9">
        <v>8.4180711490999993</v>
      </c>
      <c r="DA261" s="9">
        <v>-1.217860417</v>
      </c>
      <c r="DB261" s="9">
        <v>1.4037392076999999</v>
      </c>
      <c r="DC261" s="9">
        <v>-0.96448587500000005</v>
      </c>
      <c r="DD261" s="9">
        <v>-2.962515335</v>
      </c>
      <c r="DE261" s="9">
        <v>4.4679277498000003</v>
      </c>
      <c r="DF261" s="9">
        <v>-1.124719625</v>
      </c>
      <c r="DG261" s="9">
        <v>2.7165237673</v>
      </c>
      <c r="DH261" s="9">
        <v>1.6514095973</v>
      </c>
      <c r="DI261" s="9">
        <v>0.61347943230000002</v>
      </c>
      <c r="DJ261" s="9">
        <v>1.6507387623000001</v>
      </c>
    </row>
    <row r="262" spans="19:114" x14ac:dyDescent="0.15">
      <c r="S262" s="11" t="s">
        <v>40</v>
      </c>
      <c r="T262" s="9" t="s">
        <v>92</v>
      </c>
      <c r="U262" s="11">
        <v>6</v>
      </c>
      <c r="V262" s="9">
        <v>45</v>
      </c>
      <c r="W262" s="9">
        <v>8.7079799999999999E-2</v>
      </c>
      <c r="X262" s="9">
        <v>0.51458599999999999</v>
      </c>
      <c r="Y262" s="9">
        <f t="shared" si="114"/>
        <v>0.71602660960344955</v>
      </c>
      <c r="Z262" s="9">
        <f t="shared" si="115"/>
        <v>72</v>
      </c>
      <c r="AA262" s="8">
        <f t="shared" si="116"/>
        <v>60</v>
      </c>
      <c r="AB262" s="8" t="b">
        <f t="shared" si="113"/>
        <v>0</v>
      </c>
      <c r="AC262" s="23" t="str">
        <f t="shared" si="104"/>
        <v>NO</v>
      </c>
      <c r="AD262" s="21" t="str">
        <f t="shared" si="117"/>
        <v>NO</v>
      </c>
      <c r="AE262" s="8" t="str">
        <f t="shared" si="118"/>
        <v>FINE</v>
      </c>
      <c r="AF262" s="8">
        <f t="shared" si="119"/>
        <v>2</v>
      </c>
      <c r="AG262" s="8">
        <f t="shared" si="120"/>
        <v>2</v>
      </c>
      <c r="AH262" s="8">
        <f t="shared" si="121"/>
        <v>2</v>
      </c>
      <c r="AI262" s="23">
        <f t="shared" si="105"/>
        <v>92</v>
      </c>
      <c r="AJ262" s="23">
        <f t="shared" si="106"/>
        <v>218</v>
      </c>
      <c r="AK262" s="23">
        <f t="shared" si="107"/>
        <v>413</v>
      </c>
      <c r="AL262" s="23">
        <f t="shared" si="108"/>
        <v>10.5</v>
      </c>
      <c r="AM262" s="21">
        <f t="shared" si="122"/>
        <v>92</v>
      </c>
      <c r="AN262" s="21">
        <f t="shared" si="123"/>
        <v>218</v>
      </c>
      <c r="AO262" s="21">
        <f t="shared" si="124"/>
        <v>413</v>
      </c>
      <c r="AP262" s="21">
        <f t="shared" si="125"/>
        <v>10.5</v>
      </c>
      <c r="AQ262" s="22">
        <f t="shared" si="109"/>
        <v>0</v>
      </c>
      <c r="AR262" s="22">
        <f t="shared" si="110"/>
        <v>-1</v>
      </c>
      <c r="AS262" s="22">
        <f t="shared" si="111"/>
        <v>0</v>
      </c>
      <c r="AT262" s="22">
        <f t="shared" si="112"/>
        <v>0</v>
      </c>
      <c r="AU262" s="9">
        <v>6</v>
      </c>
      <c r="AV262" s="9">
        <v>4</v>
      </c>
      <c r="AW262" s="9">
        <v>150</v>
      </c>
      <c r="AX262" s="9">
        <v>30</v>
      </c>
      <c r="AY262" s="9">
        <v>60</v>
      </c>
      <c r="AZ262" s="9">
        <v>30</v>
      </c>
      <c r="BA262" s="9">
        <v>45</v>
      </c>
      <c r="BB262" s="9">
        <v>45</v>
      </c>
      <c r="BC262" s="13">
        <v>71.184694915999998</v>
      </c>
      <c r="BD262" s="9">
        <v>10.061814816</v>
      </c>
      <c r="BE262" s="9">
        <v>-17.170314820000002</v>
      </c>
      <c r="BF262" s="9">
        <v>0.82242592439999995</v>
      </c>
      <c r="BG262" s="9">
        <v>-12.48901852</v>
      </c>
      <c r="BH262" s="9">
        <v>-6.5178541680000004</v>
      </c>
      <c r="BI262" s="9">
        <v>-1.728770836</v>
      </c>
      <c r="BJ262" s="9">
        <v>1.8056875019</v>
      </c>
      <c r="BK262" s="9">
        <v>-1.596854169</v>
      </c>
      <c r="BL262" s="9">
        <v>1.0687708356000001</v>
      </c>
      <c r="BM262" s="9">
        <v>0.83968750309999995</v>
      </c>
      <c r="BN262" s="9">
        <v>-1.456199622</v>
      </c>
      <c r="BO262" s="9">
        <v>3.1029670427</v>
      </c>
      <c r="BP262" s="9">
        <v>-2.1966996220000001</v>
      </c>
      <c r="BQ262" s="9">
        <v>0.36696704270000002</v>
      </c>
      <c r="BR262" s="13">
        <v>176.94510733000001</v>
      </c>
      <c r="BS262" s="9">
        <v>27.351351867999998</v>
      </c>
      <c r="BT262" s="9">
        <v>-37.03585185</v>
      </c>
      <c r="BU262" s="9">
        <v>1.7993148128000001</v>
      </c>
      <c r="BV262" s="9">
        <v>-27.829370359999999</v>
      </c>
      <c r="BW262" s="9">
        <v>-13.512833329999999</v>
      </c>
      <c r="BX262" s="9">
        <v>-3.0333750080000002</v>
      </c>
      <c r="BY262" s="9">
        <v>4.5241249956000003</v>
      </c>
      <c r="BZ262" s="9">
        <v>-3.7212500039999998</v>
      </c>
      <c r="CA262" s="9">
        <v>1.5206666669</v>
      </c>
      <c r="CB262" s="9">
        <v>1.3641249955999999</v>
      </c>
      <c r="CC262" s="9">
        <v>-10.71856968</v>
      </c>
      <c r="CD262" s="9">
        <v>4.0172636657999998</v>
      </c>
      <c r="CE262" s="9">
        <v>-3.990569684</v>
      </c>
      <c r="CF262" s="9">
        <v>-0.365736334</v>
      </c>
      <c r="CG262" s="13">
        <v>333.15811301000002</v>
      </c>
      <c r="CH262" s="9">
        <v>57.961833343999999</v>
      </c>
      <c r="CI262" s="9">
        <v>-69.994296289999994</v>
      </c>
      <c r="CJ262" s="9">
        <v>7.7273518556000003</v>
      </c>
      <c r="CK262" s="9">
        <v>-47.544240739999999</v>
      </c>
      <c r="CL262" s="9">
        <v>-29.893020839999998</v>
      </c>
      <c r="CM262" s="9">
        <v>1.2960624999999999</v>
      </c>
      <c r="CN262" s="9">
        <v>6.4148958374999996</v>
      </c>
      <c r="CO262" s="9">
        <v>-4.0899375129999997</v>
      </c>
      <c r="CP262" s="9">
        <v>4.5010624999999997</v>
      </c>
      <c r="CQ262" s="9">
        <v>1.0617291625</v>
      </c>
      <c r="CR262" s="9">
        <v>-26.861520760000001</v>
      </c>
      <c r="CS262" s="9">
        <v>9.0126459441000009</v>
      </c>
      <c r="CT262" s="9">
        <v>1.0812644099999999E-2</v>
      </c>
      <c r="CU262" s="9">
        <v>-27.203520709999999</v>
      </c>
      <c r="CV262" s="13">
        <v>18.944263343999999</v>
      </c>
      <c r="CW262" s="9">
        <v>-6.7522757789999996</v>
      </c>
      <c r="CX262" s="9">
        <v>10.195134943999999</v>
      </c>
      <c r="CY262" s="9">
        <v>-1.7730000370000001</v>
      </c>
      <c r="CZ262" s="9">
        <v>8.4180711490999993</v>
      </c>
      <c r="DA262" s="9">
        <v>-1.217860417</v>
      </c>
      <c r="DB262" s="9">
        <v>1.4037392076999999</v>
      </c>
      <c r="DC262" s="9">
        <v>-0.96448587500000005</v>
      </c>
      <c r="DD262" s="9">
        <v>-2.962515335</v>
      </c>
      <c r="DE262" s="9">
        <v>4.4679277498000003</v>
      </c>
      <c r="DF262" s="9">
        <v>-1.124719625</v>
      </c>
      <c r="DG262" s="9">
        <v>2.7165237673</v>
      </c>
      <c r="DH262" s="9">
        <v>1.6514095973</v>
      </c>
      <c r="DI262" s="9">
        <v>0.61347943230000002</v>
      </c>
      <c r="DJ262" s="9">
        <v>1.6507387623000001</v>
      </c>
    </row>
    <row r="263" spans="19:114" x14ac:dyDescent="0.15">
      <c r="S263" s="11" t="s">
        <v>40</v>
      </c>
      <c r="T263" s="9" t="s">
        <v>92</v>
      </c>
      <c r="U263" s="11">
        <v>6</v>
      </c>
      <c r="V263" s="9">
        <v>60</v>
      </c>
      <c r="W263" s="9">
        <v>8.7079799999999999E-2</v>
      </c>
      <c r="X263" s="9">
        <v>0.51458599999999999</v>
      </c>
      <c r="Y263" s="9">
        <f t="shared" si="114"/>
        <v>0.71602660960344955</v>
      </c>
      <c r="Z263" s="9">
        <f t="shared" si="115"/>
        <v>72</v>
      </c>
      <c r="AA263" s="8">
        <f t="shared" si="116"/>
        <v>60</v>
      </c>
      <c r="AB263" s="8" t="b">
        <f t="shared" si="113"/>
        <v>0</v>
      </c>
      <c r="AC263" s="23" t="str">
        <f t="shared" si="104"/>
        <v>NO</v>
      </c>
      <c r="AD263" s="21" t="str">
        <f t="shared" si="117"/>
        <v>NO</v>
      </c>
      <c r="AE263" s="8" t="str">
        <f t="shared" si="118"/>
        <v>FINE</v>
      </c>
      <c r="AF263" s="8">
        <f t="shared" si="119"/>
        <v>2</v>
      </c>
      <c r="AG263" s="8">
        <f t="shared" si="120"/>
        <v>2</v>
      </c>
      <c r="AH263" s="8">
        <f t="shared" si="121"/>
        <v>2</v>
      </c>
      <c r="AI263" s="23">
        <f t="shared" si="105"/>
        <v>87</v>
      </c>
      <c r="AJ263" s="23">
        <f t="shared" si="106"/>
        <v>209</v>
      </c>
      <c r="AK263" s="23">
        <f t="shared" si="107"/>
        <v>392</v>
      </c>
      <c r="AL263" s="23">
        <f t="shared" si="108"/>
        <v>12</v>
      </c>
      <c r="AM263" s="21">
        <f t="shared" si="122"/>
        <v>87</v>
      </c>
      <c r="AN263" s="21">
        <f t="shared" si="123"/>
        <v>209</v>
      </c>
      <c r="AO263" s="21">
        <f t="shared" si="124"/>
        <v>392</v>
      </c>
      <c r="AP263" s="21">
        <f t="shared" si="125"/>
        <v>12</v>
      </c>
      <c r="AQ263" s="22">
        <f t="shared" si="109"/>
        <v>0</v>
      </c>
      <c r="AR263" s="22">
        <f t="shared" si="110"/>
        <v>-1</v>
      </c>
      <c r="AS263" s="22">
        <f t="shared" si="111"/>
        <v>0</v>
      </c>
      <c r="AT263" s="22">
        <f t="shared" si="112"/>
        <v>0.33333333333333331</v>
      </c>
      <c r="AU263" s="9">
        <v>6</v>
      </c>
      <c r="AV263" s="9">
        <v>4</v>
      </c>
      <c r="AW263" s="9">
        <v>150</v>
      </c>
      <c r="AX263" s="9">
        <v>30</v>
      </c>
      <c r="AY263" s="9">
        <v>60</v>
      </c>
      <c r="AZ263" s="9">
        <v>30</v>
      </c>
      <c r="BA263" s="9">
        <v>45</v>
      </c>
      <c r="BB263" s="9">
        <v>45</v>
      </c>
      <c r="BC263" s="13">
        <v>71.184694915999998</v>
      </c>
      <c r="BD263" s="9">
        <v>10.061814816</v>
      </c>
      <c r="BE263" s="9">
        <v>-17.170314820000002</v>
      </c>
      <c r="BF263" s="9">
        <v>0.82242592439999995</v>
      </c>
      <c r="BG263" s="9">
        <v>-12.48901852</v>
      </c>
      <c r="BH263" s="9">
        <v>-6.5178541680000004</v>
      </c>
      <c r="BI263" s="9">
        <v>-1.728770836</v>
      </c>
      <c r="BJ263" s="9">
        <v>1.8056875019</v>
      </c>
      <c r="BK263" s="9">
        <v>-1.596854169</v>
      </c>
      <c r="BL263" s="9">
        <v>1.0687708356000001</v>
      </c>
      <c r="BM263" s="9">
        <v>0.83968750309999995</v>
      </c>
      <c r="BN263" s="9">
        <v>-1.456199622</v>
      </c>
      <c r="BO263" s="9">
        <v>3.1029670427</v>
      </c>
      <c r="BP263" s="9">
        <v>-2.1966996220000001</v>
      </c>
      <c r="BQ263" s="9">
        <v>0.36696704270000002</v>
      </c>
      <c r="BR263" s="13">
        <v>176.94510733000001</v>
      </c>
      <c r="BS263" s="9">
        <v>27.351351867999998</v>
      </c>
      <c r="BT263" s="9">
        <v>-37.03585185</v>
      </c>
      <c r="BU263" s="9">
        <v>1.7993148128000001</v>
      </c>
      <c r="BV263" s="9">
        <v>-27.829370359999999</v>
      </c>
      <c r="BW263" s="9">
        <v>-13.512833329999999</v>
      </c>
      <c r="BX263" s="9">
        <v>-3.0333750080000002</v>
      </c>
      <c r="BY263" s="9">
        <v>4.5241249956000003</v>
      </c>
      <c r="BZ263" s="9">
        <v>-3.7212500039999998</v>
      </c>
      <c r="CA263" s="9">
        <v>1.5206666669</v>
      </c>
      <c r="CB263" s="9">
        <v>1.3641249955999999</v>
      </c>
      <c r="CC263" s="9">
        <v>-10.71856968</v>
      </c>
      <c r="CD263" s="9">
        <v>4.0172636657999998</v>
      </c>
      <c r="CE263" s="9">
        <v>-3.990569684</v>
      </c>
      <c r="CF263" s="9">
        <v>-0.365736334</v>
      </c>
      <c r="CG263" s="13">
        <v>333.15811301000002</v>
      </c>
      <c r="CH263" s="9">
        <v>57.961833343999999</v>
      </c>
      <c r="CI263" s="9">
        <v>-69.994296289999994</v>
      </c>
      <c r="CJ263" s="9">
        <v>7.7273518556000003</v>
      </c>
      <c r="CK263" s="9">
        <v>-47.544240739999999</v>
      </c>
      <c r="CL263" s="9">
        <v>-29.893020839999998</v>
      </c>
      <c r="CM263" s="9">
        <v>1.2960624999999999</v>
      </c>
      <c r="CN263" s="9">
        <v>6.4148958374999996</v>
      </c>
      <c r="CO263" s="9">
        <v>-4.0899375129999997</v>
      </c>
      <c r="CP263" s="9">
        <v>4.5010624999999997</v>
      </c>
      <c r="CQ263" s="9">
        <v>1.0617291625</v>
      </c>
      <c r="CR263" s="9">
        <v>-26.861520760000001</v>
      </c>
      <c r="CS263" s="9">
        <v>9.0126459441000009</v>
      </c>
      <c r="CT263" s="9">
        <v>1.0812644099999999E-2</v>
      </c>
      <c r="CU263" s="9">
        <v>-27.203520709999999</v>
      </c>
      <c r="CV263" s="13">
        <v>18.944263343999999</v>
      </c>
      <c r="CW263" s="9">
        <v>-6.7522757789999996</v>
      </c>
      <c r="CX263" s="9">
        <v>10.195134943999999</v>
      </c>
      <c r="CY263" s="9">
        <v>-1.7730000370000001</v>
      </c>
      <c r="CZ263" s="9">
        <v>8.4180711490999993</v>
      </c>
      <c r="DA263" s="9">
        <v>-1.217860417</v>
      </c>
      <c r="DB263" s="9">
        <v>1.4037392076999999</v>
      </c>
      <c r="DC263" s="9">
        <v>-0.96448587500000005</v>
      </c>
      <c r="DD263" s="9">
        <v>-2.962515335</v>
      </c>
      <c r="DE263" s="9">
        <v>4.4679277498000003</v>
      </c>
      <c r="DF263" s="9">
        <v>-1.124719625</v>
      </c>
      <c r="DG263" s="9">
        <v>2.7165237673</v>
      </c>
      <c r="DH263" s="9">
        <v>1.6514095973</v>
      </c>
      <c r="DI263" s="9">
        <v>0.61347943230000002</v>
      </c>
      <c r="DJ263" s="9">
        <v>1.6507387623000001</v>
      </c>
    </row>
    <row r="264" spans="19:114" x14ac:dyDescent="0.15">
      <c r="S264" s="11" t="s">
        <v>40</v>
      </c>
      <c r="T264" s="9" t="s">
        <v>92</v>
      </c>
      <c r="U264" s="11">
        <v>6</v>
      </c>
      <c r="V264" s="9">
        <v>75</v>
      </c>
      <c r="W264" s="9">
        <v>8.7079799999999999E-2</v>
      </c>
      <c r="X264" s="9">
        <v>0.51458599999999999</v>
      </c>
      <c r="Y264" s="9">
        <f t="shared" si="114"/>
        <v>0.71602660960344955</v>
      </c>
      <c r="Z264" s="9">
        <f t="shared" si="115"/>
        <v>72</v>
      </c>
      <c r="AA264" s="8">
        <f t="shared" si="116"/>
        <v>60</v>
      </c>
      <c r="AB264" s="8" t="b">
        <f t="shared" si="113"/>
        <v>0</v>
      </c>
      <c r="AC264" s="23" t="str">
        <f t="shared" si="104"/>
        <v>NO</v>
      </c>
      <c r="AD264" s="21" t="str">
        <f t="shared" si="117"/>
        <v>NO</v>
      </c>
      <c r="AE264" s="8" t="str">
        <f t="shared" si="118"/>
        <v>FINE</v>
      </c>
      <c r="AF264" s="8">
        <f t="shared" si="119"/>
        <v>2</v>
      </c>
      <c r="AG264" s="8">
        <f t="shared" si="120"/>
        <v>2</v>
      </c>
      <c r="AH264" s="8">
        <f t="shared" si="121"/>
        <v>2</v>
      </c>
      <c r="AI264" s="23">
        <f t="shared" si="105"/>
        <v>83</v>
      </c>
      <c r="AJ264" s="23">
        <f t="shared" si="106"/>
        <v>200</v>
      </c>
      <c r="AK264" s="23">
        <f t="shared" si="107"/>
        <v>366</v>
      </c>
      <c r="AL264" s="23">
        <f t="shared" si="108"/>
        <v>13.799999999999999</v>
      </c>
      <c r="AM264" s="21">
        <f t="shared" si="122"/>
        <v>83</v>
      </c>
      <c r="AN264" s="21">
        <f t="shared" si="123"/>
        <v>200</v>
      </c>
      <c r="AO264" s="21">
        <f t="shared" si="124"/>
        <v>366</v>
      </c>
      <c r="AP264" s="21">
        <f t="shared" si="125"/>
        <v>13.799999999999999</v>
      </c>
      <c r="AQ264" s="22">
        <f t="shared" si="109"/>
        <v>0</v>
      </c>
      <c r="AR264" s="22">
        <f t="shared" si="110"/>
        <v>-1</v>
      </c>
      <c r="AS264" s="22">
        <f t="shared" si="111"/>
        <v>0</v>
      </c>
      <c r="AT264" s="22">
        <f t="shared" si="112"/>
        <v>0.66666666666666663</v>
      </c>
      <c r="AU264" s="9">
        <v>6</v>
      </c>
      <c r="AV264" s="9">
        <v>4</v>
      </c>
      <c r="AW264" s="9">
        <v>150</v>
      </c>
      <c r="AX264" s="9">
        <v>30</v>
      </c>
      <c r="AY264" s="9">
        <v>60</v>
      </c>
      <c r="AZ264" s="9">
        <v>30</v>
      </c>
      <c r="BA264" s="9">
        <v>45</v>
      </c>
      <c r="BB264" s="9">
        <v>45</v>
      </c>
      <c r="BC264" s="13">
        <v>71.184694915999998</v>
      </c>
      <c r="BD264" s="9">
        <v>10.061814816</v>
      </c>
      <c r="BE264" s="9">
        <v>-17.170314820000002</v>
      </c>
      <c r="BF264" s="9">
        <v>0.82242592439999995</v>
      </c>
      <c r="BG264" s="9">
        <v>-12.48901852</v>
      </c>
      <c r="BH264" s="9">
        <v>-6.5178541680000004</v>
      </c>
      <c r="BI264" s="9">
        <v>-1.728770836</v>
      </c>
      <c r="BJ264" s="9">
        <v>1.8056875019</v>
      </c>
      <c r="BK264" s="9">
        <v>-1.596854169</v>
      </c>
      <c r="BL264" s="9">
        <v>1.0687708356000001</v>
      </c>
      <c r="BM264" s="9">
        <v>0.83968750309999995</v>
      </c>
      <c r="BN264" s="9">
        <v>-1.456199622</v>
      </c>
      <c r="BO264" s="9">
        <v>3.1029670427</v>
      </c>
      <c r="BP264" s="9">
        <v>-2.1966996220000001</v>
      </c>
      <c r="BQ264" s="9">
        <v>0.36696704270000002</v>
      </c>
      <c r="BR264" s="13">
        <v>176.94510733000001</v>
      </c>
      <c r="BS264" s="9">
        <v>27.351351867999998</v>
      </c>
      <c r="BT264" s="9">
        <v>-37.03585185</v>
      </c>
      <c r="BU264" s="9">
        <v>1.7993148128000001</v>
      </c>
      <c r="BV264" s="9">
        <v>-27.829370359999999</v>
      </c>
      <c r="BW264" s="9">
        <v>-13.512833329999999</v>
      </c>
      <c r="BX264" s="9">
        <v>-3.0333750080000002</v>
      </c>
      <c r="BY264" s="9">
        <v>4.5241249956000003</v>
      </c>
      <c r="BZ264" s="9">
        <v>-3.7212500039999998</v>
      </c>
      <c r="CA264" s="9">
        <v>1.5206666669</v>
      </c>
      <c r="CB264" s="9">
        <v>1.3641249955999999</v>
      </c>
      <c r="CC264" s="9">
        <v>-10.71856968</v>
      </c>
      <c r="CD264" s="9">
        <v>4.0172636657999998</v>
      </c>
      <c r="CE264" s="9">
        <v>-3.990569684</v>
      </c>
      <c r="CF264" s="9">
        <v>-0.365736334</v>
      </c>
      <c r="CG264" s="13">
        <v>333.15811301000002</v>
      </c>
      <c r="CH264" s="9">
        <v>57.961833343999999</v>
      </c>
      <c r="CI264" s="9">
        <v>-69.994296289999994</v>
      </c>
      <c r="CJ264" s="9">
        <v>7.7273518556000003</v>
      </c>
      <c r="CK264" s="9">
        <v>-47.544240739999999</v>
      </c>
      <c r="CL264" s="9">
        <v>-29.893020839999998</v>
      </c>
      <c r="CM264" s="9">
        <v>1.2960624999999999</v>
      </c>
      <c r="CN264" s="9">
        <v>6.4148958374999996</v>
      </c>
      <c r="CO264" s="9">
        <v>-4.0899375129999997</v>
      </c>
      <c r="CP264" s="9">
        <v>4.5010624999999997</v>
      </c>
      <c r="CQ264" s="9">
        <v>1.0617291625</v>
      </c>
      <c r="CR264" s="9">
        <v>-26.861520760000001</v>
      </c>
      <c r="CS264" s="9">
        <v>9.0126459441000009</v>
      </c>
      <c r="CT264" s="9">
        <v>1.0812644099999999E-2</v>
      </c>
      <c r="CU264" s="9">
        <v>-27.203520709999999</v>
      </c>
      <c r="CV264" s="13">
        <v>18.944263343999999</v>
      </c>
      <c r="CW264" s="9">
        <v>-6.7522757789999996</v>
      </c>
      <c r="CX264" s="9">
        <v>10.195134943999999</v>
      </c>
      <c r="CY264" s="9">
        <v>-1.7730000370000001</v>
      </c>
      <c r="CZ264" s="9">
        <v>8.4180711490999993</v>
      </c>
      <c r="DA264" s="9">
        <v>-1.217860417</v>
      </c>
      <c r="DB264" s="9">
        <v>1.4037392076999999</v>
      </c>
      <c r="DC264" s="9">
        <v>-0.96448587500000005</v>
      </c>
      <c r="DD264" s="9">
        <v>-2.962515335</v>
      </c>
      <c r="DE264" s="9">
        <v>4.4679277498000003</v>
      </c>
      <c r="DF264" s="9">
        <v>-1.124719625</v>
      </c>
      <c r="DG264" s="9">
        <v>2.7165237673</v>
      </c>
      <c r="DH264" s="9">
        <v>1.6514095973</v>
      </c>
      <c r="DI264" s="9">
        <v>0.61347943230000002</v>
      </c>
      <c r="DJ264" s="9">
        <v>1.6507387623000001</v>
      </c>
    </row>
    <row r="265" spans="19:114" x14ac:dyDescent="0.15">
      <c r="S265" s="11" t="s">
        <v>40</v>
      </c>
      <c r="T265" s="9" t="s">
        <v>92</v>
      </c>
      <c r="U265" s="11">
        <v>6</v>
      </c>
      <c r="V265" s="9">
        <v>90</v>
      </c>
      <c r="W265" s="9">
        <v>8.7079799999999999E-2</v>
      </c>
      <c r="X265" s="9">
        <v>0.51458599999999999</v>
      </c>
      <c r="Y265" s="9">
        <f t="shared" si="114"/>
        <v>0.71602660960344955</v>
      </c>
      <c r="Z265" s="9">
        <f t="shared" si="115"/>
        <v>72</v>
      </c>
      <c r="AA265" s="8">
        <f t="shared" si="116"/>
        <v>60</v>
      </c>
      <c r="AB265" s="8" t="b">
        <f t="shared" si="113"/>
        <v>0</v>
      </c>
      <c r="AC265" s="23" t="str">
        <f t="shared" si="104"/>
        <v>NO</v>
      </c>
      <c r="AD265" s="21" t="str">
        <f t="shared" si="117"/>
        <v>NO</v>
      </c>
      <c r="AE265" s="8" t="str">
        <f t="shared" si="118"/>
        <v>FINE</v>
      </c>
      <c r="AF265" s="8">
        <f t="shared" si="119"/>
        <v>2</v>
      </c>
      <c r="AG265" s="8">
        <f t="shared" si="120"/>
        <v>2</v>
      </c>
      <c r="AH265" s="8">
        <f t="shared" si="121"/>
        <v>2</v>
      </c>
      <c r="AI265" s="23">
        <f t="shared" si="105"/>
        <v>79</v>
      </c>
      <c r="AJ265" s="23">
        <f t="shared" si="106"/>
        <v>190</v>
      </c>
      <c r="AK265" s="23">
        <f t="shared" si="107"/>
        <v>333</v>
      </c>
      <c r="AL265" s="23">
        <f t="shared" si="108"/>
        <v>16.100000000000001</v>
      </c>
      <c r="AM265" s="21">
        <f t="shared" si="122"/>
        <v>79</v>
      </c>
      <c r="AN265" s="21">
        <f t="shared" si="123"/>
        <v>190</v>
      </c>
      <c r="AO265" s="21">
        <f t="shared" si="124"/>
        <v>333</v>
      </c>
      <c r="AP265" s="21">
        <f t="shared" si="125"/>
        <v>16.100000000000001</v>
      </c>
      <c r="AQ265" s="22">
        <f t="shared" si="109"/>
        <v>0</v>
      </c>
      <c r="AR265" s="22">
        <f t="shared" si="110"/>
        <v>-1</v>
      </c>
      <c r="AS265" s="22">
        <f t="shared" si="111"/>
        <v>0</v>
      </c>
      <c r="AT265" s="22">
        <f t="shared" si="112"/>
        <v>1</v>
      </c>
      <c r="AU265" s="9">
        <v>6</v>
      </c>
      <c r="AV265" s="9">
        <v>4</v>
      </c>
      <c r="AW265" s="9">
        <v>150</v>
      </c>
      <c r="AX265" s="9">
        <v>30</v>
      </c>
      <c r="AY265" s="9">
        <v>60</v>
      </c>
      <c r="AZ265" s="9">
        <v>30</v>
      </c>
      <c r="BA265" s="9">
        <v>45</v>
      </c>
      <c r="BB265" s="9">
        <v>45</v>
      </c>
      <c r="BC265" s="13">
        <v>71.184694915999998</v>
      </c>
      <c r="BD265" s="9">
        <v>10.061814816</v>
      </c>
      <c r="BE265" s="9">
        <v>-17.170314820000002</v>
      </c>
      <c r="BF265" s="9">
        <v>0.82242592439999995</v>
      </c>
      <c r="BG265" s="9">
        <v>-12.48901852</v>
      </c>
      <c r="BH265" s="9">
        <v>-6.5178541680000004</v>
      </c>
      <c r="BI265" s="9">
        <v>-1.728770836</v>
      </c>
      <c r="BJ265" s="9">
        <v>1.8056875019</v>
      </c>
      <c r="BK265" s="9">
        <v>-1.596854169</v>
      </c>
      <c r="BL265" s="9">
        <v>1.0687708356000001</v>
      </c>
      <c r="BM265" s="9">
        <v>0.83968750309999995</v>
      </c>
      <c r="BN265" s="9">
        <v>-1.456199622</v>
      </c>
      <c r="BO265" s="9">
        <v>3.1029670427</v>
      </c>
      <c r="BP265" s="9">
        <v>-2.1966996220000001</v>
      </c>
      <c r="BQ265" s="9">
        <v>0.36696704270000002</v>
      </c>
      <c r="BR265" s="13">
        <v>176.94510733000001</v>
      </c>
      <c r="BS265" s="9">
        <v>27.351351867999998</v>
      </c>
      <c r="BT265" s="9">
        <v>-37.03585185</v>
      </c>
      <c r="BU265" s="9">
        <v>1.7993148128000001</v>
      </c>
      <c r="BV265" s="9">
        <v>-27.829370359999999</v>
      </c>
      <c r="BW265" s="9">
        <v>-13.512833329999999</v>
      </c>
      <c r="BX265" s="9">
        <v>-3.0333750080000002</v>
      </c>
      <c r="BY265" s="9">
        <v>4.5241249956000003</v>
      </c>
      <c r="BZ265" s="9">
        <v>-3.7212500039999998</v>
      </c>
      <c r="CA265" s="9">
        <v>1.5206666669</v>
      </c>
      <c r="CB265" s="9">
        <v>1.3641249955999999</v>
      </c>
      <c r="CC265" s="9">
        <v>-10.71856968</v>
      </c>
      <c r="CD265" s="9">
        <v>4.0172636657999998</v>
      </c>
      <c r="CE265" s="9">
        <v>-3.990569684</v>
      </c>
      <c r="CF265" s="9">
        <v>-0.365736334</v>
      </c>
      <c r="CG265" s="13">
        <v>333.15811301000002</v>
      </c>
      <c r="CH265" s="9">
        <v>57.961833343999999</v>
      </c>
      <c r="CI265" s="9">
        <v>-69.994296289999994</v>
      </c>
      <c r="CJ265" s="9">
        <v>7.7273518556000003</v>
      </c>
      <c r="CK265" s="9">
        <v>-47.544240739999999</v>
      </c>
      <c r="CL265" s="9">
        <v>-29.893020839999998</v>
      </c>
      <c r="CM265" s="9">
        <v>1.2960624999999999</v>
      </c>
      <c r="CN265" s="9">
        <v>6.4148958374999996</v>
      </c>
      <c r="CO265" s="9">
        <v>-4.0899375129999997</v>
      </c>
      <c r="CP265" s="9">
        <v>4.5010624999999997</v>
      </c>
      <c r="CQ265" s="9">
        <v>1.0617291625</v>
      </c>
      <c r="CR265" s="9">
        <v>-26.861520760000001</v>
      </c>
      <c r="CS265" s="9">
        <v>9.0126459441000009</v>
      </c>
      <c r="CT265" s="9">
        <v>1.0812644099999999E-2</v>
      </c>
      <c r="CU265" s="9">
        <v>-27.203520709999999</v>
      </c>
      <c r="CV265" s="13">
        <v>18.944263343999999</v>
      </c>
      <c r="CW265" s="9">
        <v>-6.7522757789999996</v>
      </c>
      <c r="CX265" s="9">
        <v>10.195134943999999</v>
      </c>
      <c r="CY265" s="9">
        <v>-1.7730000370000001</v>
      </c>
      <c r="CZ265" s="9">
        <v>8.4180711490999993</v>
      </c>
      <c r="DA265" s="9">
        <v>-1.217860417</v>
      </c>
      <c r="DB265" s="9">
        <v>1.4037392076999999</v>
      </c>
      <c r="DC265" s="9">
        <v>-0.96448587500000005</v>
      </c>
      <c r="DD265" s="9">
        <v>-2.962515335</v>
      </c>
      <c r="DE265" s="9">
        <v>4.4679277498000003</v>
      </c>
      <c r="DF265" s="9">
        <v>-1.124719625</v>
      </c>
      <c r="DG265" s="9">
        <v>2.7165237673</v>
      </c>
      <c r="DH265" s="9">
        <v>1.6514095973</v>
      </c>
      <c r="DI265" s="9">
        <v>0.61347943230000002</v>
      </c>
      <c r="DJ265" s="9">
        <v>1.6507387623000001</v>
      </c>
    </row>
    <row r="266" spans="19:114" x14ac:dyDescent="0.15">
      <c r="S266" s="11" t="s">
        <v>40</v>
      </c>
      <c r="T266" s="9" t="s">
        <v>92</v>
      </c>
      <c r="U266" s="11">
        <v>8</v>
      </c>
      <c r="V266" s="9">
        <v>0</v>
      </c>
      <c r="W266" s="9">
        <v>0.122721</v>
      </c>
      <c r="X266" s="9">
        <v>0.521397</v>
      </c>
      <c r="Y266" s="9">
        <f t="shared" si="114"/>
        <v>1.0376278339139</v>
      </c>
      <c r="Z266" s="9">
        <f t="shared" si="115"/>
        <v>50</v>
      </c>
      <c r="AA266" s="8">
        <f t="shared" si="116"/>
        <v>60</v>
      </c>
      <c r="AB266" s="8" t="b">
        <f t="shared" si="113"/>
        <v>0</v>
      </c>
      <c r="AC266" s="23" t="str">
        <f t="shared" si="104"/>
        <v>NO</v>
      </c>
      <c r="AD266" s="21" t="str">
        <f t="shared" si="117"/>
        <v>YES</v>
      </c>
      <c r="AE266" s="8" t="str">
        <f t="shared" si="118"/>
        <v>MEDIUM</v>
      </c>
      <c r="AF266" s="8">
        <f t="shared" si="119"/>
        <v>3</v>
      </c>
      <c r="AG266" s="8">
        <f t="shared" si="120"/>
        <v>3</v>
      </c>
      <c r="AH266" s="8">
        <f t="shared" si="121"/>
        <v>3</v>
      </c>
      <c r="AI266" s="23">
        <f t="shared" si="105"/>
        <v>115</v>
      </c>
      <c r="AJ266" s="23">
        <f t="shared" si="106"/>
        <v>266</v>
      </c>
      <c r="AK266" s="23">
        <f t="shared" si="107"/>
        <v>477</v>
      </c>
      <c r="AL266" s="23">
        <f t="shared" si="108"/>
        <v>7.5</v>
      </c>
      <c r="AM266" s="21">
        <f t="shared" si="122"/>
        <v>115</v>
      </c>
      <c r="AN266" s="21">
        <f t="shared" si="123"/>
        <v>266</v>
      </c>
      <c r="AO266" s="21">
        <f t="shared" si="124"/>
        <v>477</v>
      </c>
      <c r="AP266" s="21">
        <f t="shared" si="125"/>
        <v>7.5</v>
      </c>
      <c r="AQ266" s="22">
        <f t="shared" si="109"/>
        <v>0.5</v>
      </c>
      <c r="AR266" s="22">
        <f t="shared" si="110"/>
        <v>-1</v>
      </c>
      <c r="AS266" s="22">
        <f t="shared" si="111"/>
        <v>0</v>
      </c>
      <c r="AT266" s="22">
        <f t="shared" si="112"/>
        <v>-1</v>
      </c>
      <c r="AU266" s="9">
        <v>6</v>
      </c>
      <c r="AV266" s="9">
        <v>4</v>
      </c>
      <c r="AW266" s="9">
        <v>150</v>
      </c>
      <c r="AX266" s="9">
        <v>30</v>
      </c>
      <c r="AY266" s="9">
        <v>60</v>
      </c>
      <c r="AZ266" s="9">
        <v>30</v>
      </c>
      <c r="BA266" s="9">
        <v>45</v>
      </c>
      <c r="BB266" s="9">
        <v>45</v>
      </c>
      <c r="BC266" s="13">
        <v>71.184694915999998</v>
      </c>
      <c r="BD266" s="9">
        <v>10.061814816</v>
      </c>
      <c r="BE266" s="9">
        <v>-17.170314820000002</v>
      </c>
      <c r="BF266" s="9">
        <v>0.82242592439999995</v>
      </c>
      <c r="BG266" s="9">
        <v>-12.48901852</v>
      </c>
      <c r="BH266" s="9">
        <v>-6.5178541680000004</v>
      </c>
      <c r="BI266" s="9">
        <v>-1.728770836</v>
      </c>
      <c r="BJ266" s="9">
        <v>1.8056875019</v>
      </c>
      <c r="BK266" s="9">
        <v>-1.596854169</v>
      </c>
      <c r="BL266" s="9">
        <v>1.0687708356000001</v>
      </c>
      <c r="BM266" s="9">
        <v>0.83968750309999995</v>
      </c>
      <c r="BN266" s="9">
        <v>-1.456199622</v>
      </c>
      <c r="BO266" s="9">
        <v>3.1029670427</v>
      </c>
      <c r="BP266" s="9">
        <v>-2.1966996220000001</v>
      </c>
      <c r="BQ266" s="9">
        <v>0.36696704270000002</v>
      </c>
      <c r="BR266" s="13">
        <v>176.94510733000001</v>
      </c>
      <c r="BS266" s="9">
        <v>27.351351867999998</v>
      </c>
      <c r="BT266" s="9">
        <v>-37.03585185</v>
      </c>
      <c r="BU266" s="9">
        <v>1.7993148128000001</v>
      </c>
      <c r="BV266" s="9">
        <v>-27.829370359999999</v>
      </c>
      <c r="BW266" s="9">
        <v>-13.512833329999999</v>
      </c>
      <c r="BX266" s="9">
        <v>-3.0333750080000002</v>
      </c>
      <c r="BY266" s="9">
        <v>4.5241249956000003</v>
      </c>
      <c r="BZ266" s="9">
        <v>-3.7212500039999998</v>
      </c>
      <c r="CA266" s="9">
        <v>1.5206666669</v>
      </c>
      <c r="CB266" s="9">
        <v>1.3641249955999999</v>
      </c>
      <c r="CC266" s="9">
        <v>-10.71856968</v>
      </c>
      <c r="CD266" s="9">
        <v>4.0172636657999998</v>
      </c>
      <c r="CE266" s="9">
        <v>-3.990569684</v>
      </c>
      <c r="CF266" s="9">
        <v>-0.365736334</v>
      </c>
      <c r="CG266" s="13">
        <v>333.15811301000002</v>
      </c>
      <c r="CH266" s="9">
        <v>57.961833343999999</v>
      </c>
      <c r="CI266" s="9">
        <v>-69.994296289999994</v>
      </c>
      <c r="CJ266" s="9">
        <v>7.7273518556000003</v>
      </c>
      <c r="CK266" s="9">
        <v>-47.544240739999999</v>
      </c>
      <c r="CL266" s="9">
        <v>-29.893020839999998</v>
      </c>
      <c r="CM266" s="9">
        <v>1.2960624999999999</v>
      </c>
      <c r="CN266" s="9">
        <v>6.4148958374999996</v>
      </c>
      <c r="CO266" s="9">
        <v>-4.0899375129999997</v>
      </c>
      <c r="CP266" s="9">
        <v>4.5010624999999997</v>
      </c>
      <c r="CQ266" s="9">
        <v>1.0617291625</v>
      </c>
      <c r="CR266" s="9">
        <v>-26.861520760000001</v>
      </c>
      <c r="CS266" s="9">
        <v>9.0126459441000009</v>
      </c>
      <c r="CT266" s="9">
        <v>1.0812644099999999E-2</v>
      </c>
      <c r="CU266" s="9">
        <v>-27.203520709999999</v>
      </c>
      <c r="CV266" s="13">
        <v>18.944263343999999</v>
      </c>
      <c r="CW266" s="9">
        <v>-6.7522757789999996</v>
      </c>
      <c r="CX266" s="9">
        <v>10.195134943999999</v>
      </c>
      <c r="CY266" s="9">
        <v>-1.7730000370000001</v>
      </c>
      <c r="CZ266" s="9">
        <v>8.4180711490999993</v>
      </c>
      <c r="DA266" s="9">
        <v>-1.217860417</v>
      </c>
      <c r="DB266" s="9">
        <v>1.4037392076999999</v>
      </c>
      <c r="DC266" s="9">
        <v>-0.96448587500000005</v>
      </c>
      <c r="DD266" s="9">
        <v>-2.962515335</v>
      </c>
      <c r="DE266" s="9">
        <v>4.4679277498000003</v>
      </c>
      <c r="DF266" s="9">
        <v>-1.124719625</v>
      </c>
      <c r="DG266" s="9">
        <v>2.7165237673</v>
      </c>
      <c r="DH266" s="9">
        <v>1.6514095973</v>
      </c>
      <c r="DI266" s="9">
        <v>0.61347943230000002</v>
      </c>
      <c r="DJ266" s="9">
        <v>1.6507387623000001</v>
      </c>
    </row>
    <row r="267" spans="19:114" x14ac:dyDescent="0.15">
      <c r="S267" s="11" t="s">
        <v>40</v>
      </c>
      <c r="T267" s="9" t="s">
        <v>92</v>
      </c>
      <c r="U267" s="11">
        <v>8</v>
      </c>
      <c r="V267" s="9">
        <v>15</v>
      </c>
      <c r="W267" s="9">
        <v>0.122721</v>
      </c>
      <c r="X267" s="9">
        <v>0.521397</v>
      </c>
      <c r="Y267" s="9">
        <f t="shared" si="114"/>
        <v>1.0376278339139</v>
      </c>
      <c r="Z267" s="9">
        <f t="shared" si="115"/>
        <v>50</v>
      </c>
      <c r="AA267" s="8">
        <f t="shared" si="116"/>
        <v>60</v>
      </c>
      <c r="AB267" s="8" t="b">
        <f t="shared" si="113"/>
        <v>0</v>
      </c>
      <c r="AC267" s="23" t="str">
        <f t="shared" si="104"/>
        <v>NO</v>
      </c>
      <c r="AD267" s="21" t="str">
        <f t="shared" si="117"/>
        <v>YES</v>
      </c>
      <c r="AE267" s="8" t="str">
        <f t="shared" si="118"/>
        <v>FINE</v>
      </c>
      <c r="AF267" s="8">
        <f t="shared" si="119"/>
        <v>2</v>
      </c>
      <c r="AG267" s="8">
        <f t="shared" si="120"/>
        <v>2</v>
      </c>
      <c r="AH267" s="8">
        <f t="shared" si="121"/>
        <v>3</v>
      </c>
      <c r="AI267" s="23">
        <f t="shared" si="105"/>
        <v>110</v>
      </c>
      <c r="AJ267" s="23">
        <f t="shared" si="106"/>
        <v>256</v>
      </c>
      <c r="AK267" s="23">
        <f t="shared" si="107"/>
        <v>474</v>
      </c>
      <c r="AL267" s="23">
        <f t="shared" si="108"/>
        <v>7.5</v>
      </c>
      <c r="AM267" s="21">
        <f t="shared" si="122"/>
        <v>110</v>
      </c>
      <c r="AN267" s="21">
        <f t="shared" si="123"/>
        <v>256</v>
      </c>
      <c r="AO267" s="21">
        <f t="shared" si="124"/>
        <v>474</v>
      </c>
      <c r="AP267" s="21">
        <f t="shared" si="125"/>
        <v>7.5</v>
      </c>
      <c r="AQ267" s="22">
        <f t="shared" si="109"/>
        <v>0.5</v>
      </c>
      <c r="AR267" s="22">
        <f t="shared" si="110"/>
        <v>-1</v>
      </c>
      <c r="AS267" s="22">
        <f t="shared" si="111"/>
        <v>0</v>
      </c>
      <c r="AT267" s="22">
        <f t="shared" si="112"/>
        <v>-0.66666666666666663</v>
      </c>
      <c r="AU267" s="9">
        <v>6</v>
      </c>
      <c r="AV267" s="9">
        <v>4</v>
      </c>
      <c r="AW267" s="9">
        <v>150</v>
      </c>
      <c r="AX267" s="9">
        <v>30</v>
      </c>
      <c r="AY267" s="9">
        <v>60</v>
      </c>
      <c r="AZ267" s="9">
        <v>30</v>
      </c>
      <c r="BA267" s="9">
        <v>45</v>
      </c>
      <c r="BB267" s="9">
        <v>45</v>
      </c>
      <c r="BC267" s="13">
        <v>71.184694915999998</v>
      </c>
      <c r="BD267" s="9">
        <v>10.061814816</v>
      </c>
      <c r="BE267" s="9">
        <v>-17.170314820000002</v>
      </c>
      <c r="BF267" s="9">
        <v>0.82242592439999995</v>
      </c>
      <c r="BG267" s="9">
        <v>-12.48901852</v>
      </c>
      <c r="BH267" s="9">
        <v>-6.5178541680000004</v>
      </c>
      <c r="BI267" s="9">
        <v>-1.728770836</v>
      </c>
      <c r="BJ267" s="9">
        <v>1.8056875019</v>
      </c>
      <c r="BK267" s="9">
        <v>-1.596854169</v>
      </c>
      <c r="BL267" s="9">
        <v>1.0687708356000001</v>
      </c>
      <c r="BM267" s="9">
        <v>0.83968750309999995</v>
      </c>
      <c r="BN267" s="9">
        <v>-1.456199622</v>
      </c>
      <c r="BO267" s="9">
        <v>3.1029670427</v>
      </c>
      <c r="BP267" s="9">
        <v>-2.1966996220000001</v>
      </c>
      <c r="BQ267" s="9">
        <v>0.36696704270000002</v>
      </c>
      <c r="BR267" s="13">
        <v>176.94510733000001</v>
      </c>
      <c r="BS267" s="9">
        <v>27.351351867999998</v>
      </c>
      <c r="BT267" s="9">
        <v>-37.03585185</v>
      </c>
      <c r="BU267" s="9">
        <v>1.7993148128000001</v>
      </c>
      <c r="BV267" s="9">
        <v>-27.829370359999999</v>
      </c>
      <c r="BW267" s="9">
        <v>-13.512833329999999</v>
      </c>
      <c r="BX267" s="9">
        <v>-3.0333750080000002</v>
      </c>
      <c r="BY267" s="9">
        <v>4.5241249956000003</v>
      </c>
      <c r="BZ267" s="9">
        <v>-3.7212500039999998</v>
      </c>
      <c r="CA267" s="9">
        <v>1.5206666669</v>
      </c>
      <c r="CB267" s="9">
        <v>1.3641249955999999</v>
      </c>
      <c r="CC267" s="9">
        <v>-10.71856968</v>
      </c>
      <c r="CD267" s="9">
        <v>4.0172636657999998</v>
      </c>
      <c r="CE267" s="9">
        <v>-3.990569684</v>
      </c>
      <c r="CF267" s="9">
        <v>-0.365736334</v>
      </c>
      <c r="CG267" s="13">
        <v>333.15811301000002</v>
      </c>
      <c r="CH267" s="9">
        <v>57.961833343999999</v>
      </c>
      <c r="CI267" s="9">
        <v>-69.994296289999994</v>
      </c>
      <c r="CJ267" s="9">
        <v>7.7273518556000003</v>
      </c>
      <c r="CK267" s="9">
        <v>-47.544240739999999</v>
      </c>
      <c r="CL267" s="9">
        <v>-29.893020839999998</v>
      </c>
      <c r="CM267" s="9">
        <v>1.2960624999999999</v>
      </c>
      <c r="CN267" s="9">
        <v>6.4148958374999996</v>
      </c>
      <c r="CO267" s="9">
        <v>-4.0899375129999997</v>
      </c>
      <c r="CP267" s="9">
        <v>4.5010624999999997</v>
      </c>
      <c r="CQ267" s="9">
        <v>1.0617291625</v>
      </c>
      <c r="CR267" s="9">
        <v>-26.861520760000001</v>
      </c>
      <c r="CS267" s="9">
        <v>9.0126459441000009</v>
      </c>
      <c r="CT267" s="9">
        <v>1.0812644099999999E-2</v>
      </c>
      <c r="CU267" s="9">
        <v>-27.203520709999999</v>
      </c>
      <c r="CV267" s="13">
        <v>18.944263343999999</v>
      </c>
      <c r="CW267" s="9">
        <v>-6.7522757789999996</v>
      </c>
      <c r="CX267" s="9">
        <v>10.195134943999999</v>
      </c>
      <c r="CY267" s="9">
        <v>-1.7730000370000001</v>
      </c>
      <c r="CZ267" s="9">
        <v>8.4180711490999993</v>
      </c>
      <c r="DA267" s="9">
        <v>-1.217860417</v>
      </c>
      <c r="DB267" s="9">
        <v>1.4037392076999999</v>
      </c>
      <c r="DC267" s="9">
        <v>-0.96448587500000005</v>
      </c>
      <c r="DD267" s="9">
        <v>-2.962515335</v>
      </c>
      <c r="DE267" s="9">
        <v>4.4679277498000003</v>
      </c>
      <c r="DF267" s="9">
        <v>-1.124719625</v>
      </c>
      <c r="DG267" s="9">
        <v>2.7165237673</v>
      </c>
      <c r="DH267" s="9">
        <v>1.6514095973</v>
      </c>
      <c r="DI267" s="9">
        <v>0.61347943230000002</v>
      </c>
      <c r="DJ267" s="9">
        <v>1.6507387623000001</v>
      </c>
    </row>
    <row r="268" spans="19:114" x14ac:dyDescent="0.15">
      <c r="S268" s="11" t="s">
        <v>40</v>
      </c>
      <c r="T268" s="9" t="s">
        <v>92</v>
      </c>
      <c r="U268" s="11">
        <v>8</v>
      </c>
      <c r="V268" s="9">
        <v>30</v>
      </c>
      <c r="W268" s="9">
        <v>0.122721</v>
      </c>
      <c r="X268" s="9">
        <v>0.521397</v>
      </c>
      <c r="Y268" s="9">
        <f t="shared" si="114"/>
        <v>1.0376278339139</v>
      </c>
      <c r="Z268" s="9">
        <f t="shared" si="115"/>
        <v>50</v>
      </c>
      <c r="AA268" s="8">
        <f t="shared" si="116"/>
        <v>60</v>
      </c>
      <c r="AB268" s="8" t="b">
        <f t="shared" si="113"/>
        <v>0</v>
      </c>
      <c r="AC268" s="23" t="str">
        <f t="shared" si="104"/>
        <v>NO</v>
      </c>
      <c r="AD268" s="21" t="str">
        <f t="shared" si="117"/>
        <v>YES</v>
      </c>
      <c r="AE268" s="8" t="str">
        <f t="shared" si="118"/>
        <v>FINE</v>
      </c>
      <c r="AF268" s="8">
        <f t="shared" si="119"/>
        <v>2</v>
      </c>
      <c r="AG268" s="8">
        <f t="shared" si="120"/>
        <v>2</v>
      </c>
      <c r="AH268" s="8">
        <f t="shared" si="121"/>
        <v>2</v>
      </c>
      <c r="AI268" s="23">
        <f t="shared" si="105"/>
        <v>105</v>
      </c>
      <c r="AJ268" s="23">
        <f t="shared" si="106"/>
        <v>246</v>
      </c>
      <c r="AK268" s="23">
        <f t="shared" si="107"/>
        <v>465</v>
      </c>
      <c r="AL268" s="23">
        <f t="shared" si="108"/>
        <v>7.6999999999999993</v>
      </c>
      <c r="AM268" s="21">
        <f t="shared" si="122"/>
        <v>105</v>
      </c>
      <c r="AN268" s="21">
        <f t="shared" si="123"/>
        <v>246</v>
      </c>
      <c r="AO268" s="21">
        <f t="shared" si="124"/>
        <v>465</v>
      </c>
      <c r="AP268" s="21">
        <f t="shared" si="125"/>
        <v>7.6999999999999993</v>
      </c>
      <c r="AQ268" s="22">
        <f t="shared" si="109"/>
        <v>0.5</v>
      </c>
      <c r="AR268" s="22">
        <f t="shared" si="110"/>
        <v>-1</v>
      </c>
      <c r="AS268" s="22">
        <f t="shared" si="111"/>
        <v>0</v>
      </c>
      <c r="AT268" s="22">
        <f t="shared" si="112"/>
        <v>-0.33333333333333331</v>
      </c>
      <c r="AU268" s="9">
        <v>6</v>
      </c>
      <c r="AV268" s="9">
        <v>4</v>
      </c>
      <c r="AW268" s="9">
        <v>150</v>
      </c>
      <c r="AX268" s="9">
        <v>30</v>
      </c>
      <c r="AY268" s="9">
        <v>60</v>
      </c>
      <c r="AZ268" s="9">
        <v>30</v>
      </c>
      <c r="BA268" s="9">
        <v>45</v>
      </c>
      <c r="BB268" s="9">
        <v>45</v>
      </c>
      <c r="BC268" s="13">
        <v>71.184694915999998</v>
      </c>
      <c r="BD268" s="9">
        <v>10.061814816</v>
      </c>
      <c r="BE268" s="9">
        <v>-17.170314820000002</v>
      </c>
      <c r="BF268" s="9">
        <v>0.82242592439999995</v>
      </c>
      <c r="BG268" s="9">
        <v>-12.48901852</v>
      </c>
      <c r="BH268" s="9">
        <v>-6.5178541680000004</v>
      </c>
      <c r="BI268" s="9">
        <v>-1.728770836</v>
      </c>
      <c r="BJ268" s="9">
        <v>1.8056875019</v>
      </c>
      <c r="BK268" s="9">
        <v>-1.596854169</v>
      </c>
      <c r="BL268" s="9">
        <v>1.0687708356000001</v>
      </c>
      <c r="BM268" s="9">
        <v>0.83968750309999995</v>
      </c>
      <c r="BN268" s="9">
        <v>-1.456199622</v>
      </c>
      <c r="BO268" s="9">
        <v>3.1029670427</v>
      </c>
      <c r="BP268" s="9">
        <v>-2.1966996220000001</v>
      </c>
      <c r="BQ268" s="9">
        <v>0.36696704270000002</v>
      </c>
      <c r="BR268" s="13">
        <v>176.94510733000001</v>
      </c>
      <c r="BS268" s="9">
        <v>27.351351867999998</v>
      </c>
      <c r="BT268" s="9">
        <v>-37.03585185</v>
      </c>
      <c r="BU268" s="9">
        <v>1.7993148128000001</v>
      </c>
      <c r="BV268" s="9">
        <v>-27.829370359999999</v>
      </c>
      <c r="BW268" s="9">
        <v>-13.512833329999999</v>
      </c>
      <c r="BX268" s="9">
        <v>-3.0333750080000002</v>
      </c>
      <c r="BY268" s="9">
        <v>4.5241249956000003</v>
      </c>
      <c r="BZ268" s="9">
        <v>-3.7212500039999998</v>
      </c>
      <c r="CA268" s="9">
        <v>1.5206666669</v>
      </c>
      <c r="CB268" s="9">
        <v>1.3641249955999999</v>
      </c>
      <c r="CC268" s="9">
        <v>-10.71856968</v>
      </c>
      <c r="CD268" s="9">
        <v>4.0172636657999998</v>
      </c>
      <c r="CE268" s="9">
        <v>-3.990569684</v>
      </c>
      <c r="CF268" s="9">
        <v>-0.365736334</v>
      </c>
      <c r="CG268" s="13">
        <v>333.15811301000002</v>
      </c>
      <c r="CH268" s="9">
        <v>57.961833343999999</v>
      </c>
      <c r="CI268" s="9">
        <v>-69.994296289999994</v>
      </c>
      <c r="CJ268" s="9">
        <v>7.7273518556000003</v>
      </c>
      <c r="CK268" s="9">
        <v>-47.544240739999999</v>
      </c>
      <c r="CL268" s="9">
        <v>-29.893020839999998</v>
      </c>
      <c r="CM268" s="9">
        <v>1.2960624999999999</v>
      </c>
      <c r="CN268" s="9">
        <v>6.4148958374999996</v>
      </c>
      <c r="CO268" s="9">
        <v>-4.0899375129999997</v>
      </c>
      <c r="CP268" s="9">
        <v>4.5010624999999997</v>
      </c>
      <c r="CQ268" s="9">
        <v>1.0617291625</v>
      </c>
      <c r="CR268" s="9">
        <v>-26.861520760000001</v>
      </c>
      <c r="CS268" s="9">
        <v>9.0126459441000009</v>
      </c>
      <c r="CT268" s="9">
        <v>1.0812644099999999E-2</v>
      </c>
      <c r="CU268" s="9">
        <v>-27.203520709999999</v>
      </c>
      <c r="CV268" s="13">
        <v>18.944263343999999</v>
      </c>
      <c r="CW268" s="9">
        <v>-6.7522757789999996</v>
      </c>
      <c r="CX268" s="9">
        <v>10.195134943999999</v>
      </c>
      <c r="CY268" s="9">
        <v>-1.7730000370000001</v>
      </c>
      <c r="CZ268" s="9">
        <v>8.4180711490999993</v>
      </c>
      <c r="DA268" s="9">
        <v>-1.217860417</v>
      </c>
      <c r="DB268" s="9">
        <v>1.4037392076999999</v>
      </c>
      <c r="DC268" s="9">
        <v>-0.96448587500000005</v>
      </c>
      <c r="DD268" s="9">
        <v>-2.962515335</v>
      </c>
      <c r="DE268" s="9">
        <v>4.4679277498000003</v>
      </c>
      <c r="DF268" s="9">
        <v>-1.124719625</v>
      </c>
      <c r="DG268" s="9">
        <v>2.7165237673</v>
      </c>
      <c r="DH268" s="9">
        <v>1.6514095973</v>
      </c>
      <c r="DI268" s="9">
        <v>0.61347943230000002</v>
      </c>
      <c r="DJ268" s="9">
        <v>1.6507387623000001</v>
      </c>
    </row>
    <row r="269" spans="19:114" x14ac:dyDescent="0.15">
      <c r="S269" s="11" t="s">
        <v>40</v>
      </c>
      <c r="T269" s="9" t="s">
        <v>92</v>
      </c>
      <c r="U269" s="11">
        <v>8</v>
      </c>
      <c r="V269" s="9">
        <v>45</v>
      </c>
      <c r="W269" s="9">
        <v>0.122721</v>
      </c>
      <c r="X269" s="9">
        <v>0.521397</v>
      </c>
      <c r="Y269" s="9">
        <f t="shared" si="114"/>
        <v>1.0376278339139</v>
      </c>
      <c r="Z269" s="9">
        <f t="shared" si="115"/>
        <v>50</v>
      </c>
      <c r="AA269" s="8">
        <f t="shared" si="116"/>
        <v>60</v>
      </c>
      <c r="AB269" s="8" t="b">
        <f t="shared" si="113"/>
        <v>0</v>
      </c>
      <c r="AC269" s="23" t="str">
        <f t="shared" si="104"/>
        <v>NO</v>
      </c>
      <c r="AD269" s="21" t="str">
        <f t="shared" si="117"/>
        <v>YES</v>
      </c>
      <c r="AE269" s="8" t="str">
        <f t="shared" si="118"/>
        <v>FINE</v>
      </c>
      <c r="AF269" s="8">
        <f t="shared" si="119"/>
        <v>2</v>
      </c>
      <c r="AG269" s="8">
        <f t="shared" si="120"/>
        <v>2</v>
      </c>
      <c r="AH269" s="8">
        <f t="shared" si="121"/>
        <v>2</v>
      </c>
      <c r="AI269" s="23">
        <f t="shared" si="105"/>
        <v>100</v>
      </c>
      <c r="AJ269" s="23">
        <f t="shared" si="106"/>
        <v>236</v>
      </c>
      <c r="AK269" s="23">
        <f t="shared" si="107"/>
        <v>450</v>
      </c>
      <c r="AL269" s="23">
        <f t="shared" si="108"/>
        <v>8.4</v>
      </c>
      <c r="AM269" s="21">
        <f t="shared" si="122"/>
        <v>100</v>
      </c>
      <c r="AN269" s="21">
        <f t="shared" si="123"/>
        <v>236</v>
      </c>
      <c r="AO269" s="21">
        <f t="shared" si="124"/>
        <v>450</v>
      </c>
      <c r="AP269" s="21">
        <f t="shared" si="125"/>
        <v>8.4</v>
      </c>
      <c r="AQ269" s="22">
        <f t="shared" si="109"/>
        <v>0.5</v>
      </c>
      <c r="AR269" s="22">
        <f t="shared" si="110"/>
        <v>-1</v>
      </c>
      <c r="AS269" s="22">
        <f t="shared" si="111"/>
        <v>0</v>
      </c>
      <c r="AT269" s="22">
        <f t="shared" si="112"/>
        <v>0</v>
      </c>
      <c r="AU269" s="9">
        <v>6</v>
      </c>
      <c r="AV269" s="9">
        <v>4</v>
      </c>
      <c r="AW269" s="9">
        <v>150</v>
      </c>
      <c r="AX269" s="9">
        <v>30</v>
      </c>
      <c r="AY269" s="9">
        <v>60</v>
      </c>
      <c r="AZ269" s="9">
        <v>30</v>
      </c>
      <c r="BA269" s="9">
        <v>45</v>
      </c>
      <c r="BB269" s="9">
        <v>45</v>
      </c>
      <c r="BC269" s="13">
        <v>71.184694915999998</v>
      </c>
      <c r="BD269" s="9">
        <v>10.061814816</v>
      </c>
      <c r="BE269" s="9">
        <v>-17.170314820000002</v>
      </c>
      <c r="BF269" s="9">
        <v>0.82242592439999995</v>
      </c>
      <c r="BG269" s="9">
        <v>-12.48901852</v>
      </c>
      <c r="BH269" s="9">
        <v>-6.5178541680000004</v>
      </c>
      <c r="BI269" s="9">
        <v>-1.728770836</v>
      </c>
      <c r="BJ269" s="9">
        <v>1.8056875019</v>
      </c>
      <c r="BK269" s="9">
        <v>-1.596854169</v>
      </c>
      <c r="BL269" s="9">
        <v>1.0687708356000001</v>
      </c>
      <c r="BM269" s="9">
        <v>0.83968750309999995</v>
      </c>
      <c r="BN269" s="9">
        <v>-1.456199622</v>
      </c>
      <c r="BO269" s="9">
        <v>3.1029670427</v>
      </c>
      <c r="BP269" s="9">
        <v>-2.1966996220000001</v>
      </c>
      <c r="BQ269" s="9">
        <v>0.36696704270000002</v>
      </c>
      <c r="BR269" s="13">
        <v>176.94510733000001</v>
      </c>
      <c r="BS269" s="9">
        <v>27.351351867999998</v>
      </c>
      <c r="BT269" s="9">
        <v>-37.03585185</v>
      </c>
      <c r="BU269" s="9">
        <v>1.7993148128000001</v>
      </c>
      <c r="BV269" s="9">
        <v>-27.829370359999999</v>
      </c>
      <c r="BW269" s="9">
        <v>-13.512833329999999</v>
      </c>
      <c r="BX269" s="9">
        <v>-3.0333750080000002</v>
      </c>
      <c r="BY269" s="9">
        <v>4.5241249956000003</v>
      </c>
      <c r="BZ269" s="9">
        <v>-3.7212500039999998</v>
      </c>
      <c r="CA269" s="9">
        <v>1.5206666669</v>
      </c>
      <c r="CB269" s="9">
        <v>1.3641249955999999</v>
      </c>
      <c r="CC269" s="9">
        <v>-10.71856968</v>
      </c>
      <c r="CD269" s="9">
        <v>4.0172636657999998</v>
      </c>
      <c r="CE269" s="9">
        <v>-3.990569684</v>
      </c>
      <c r="CF269" s="9">
        <v>-0.365736334</v>
      </c>
      <c r="CG269" s="13">
        <v>333.15811301000002</v>
      </c>
      <c r="CH269" s="9">
        <v>57.961833343999999</v>
      </c>
      <c r="CI269" s="9">
        <v>-69.994296289999994</v>
      </c>
      <c r="CJ269" s="9">
        <v>7.7273518556000003</v>
      </c>
      <c r="CK269" s="9">
        <v>-47.544240739999999</v>
      </c>
      <c r="CL269" s="9">
        <v>-29.893020839999998</v>
      </c>
      <c r="CM269" s="9">
        <v>1.2960624999999999</v>
      </c>
      <c r="CN269" s="9">
        <v>6.4148958374999996</v>
      </c>
      <c r="CO269" s="9">
        <v>-4.0899375129999997</v>
      </c>
      <c r="CP269" s="9">
        <v>4.5010624999999997</v>
      </c>
      <c r="CQ269" s="9">
        <v>1.0617291625</v>
      </c>
      <c r="CR269" s="9">
        <v>-26.861520760000001</v>
      </c>
      <c r="CS269" s="9">
        <v>9.0126459441000009</v>
      </c>
      <c r="CT269" s="9">
        <v>1.0812644099999999E-2</v>
      </c>
      <c r="CU269" s="9">
        <v>-27.203520709999999</v>
      </c>
      <c r="CV269" s="13">
        <v>18.944263343999999</v>
      </c>
      <c r="CW269" s="9">
        <v>-6.7522757789999996</v>
      </c>
      <c r="CX269" s="9">
        <v>10.195134943999999</v>
      </c>
      <c r="CY269" s="9">
        <v>-1.7730000370000001</v>
      </c>
      <c r="CZ269" s="9">
        <v>8.4180711490999993</v>
      </c>
      <c r="DA269" s="9">
        <v>-1.217860417</v>
      </c>
      <c r="DB269" s="9">
        <v>1.4037392076999999</v>
      </c>
      <c r="DC269" s="9">
        <v>-0.96448587500000005</v>
      </c>
      <c r="DD269" s="9">
        <v>-2.962515335</v>
      </c>
      <c r="DE269" s="9">
        <v>4.4679277498000003</v>
      </c>
      <c r="DF269" s="9">
        <v>-1.124719625</v>
      </c>
      <c r="DG269" s="9">
        <v>2.7165237673</v>
      </c>
      <c r="DH269" s="9">
        <v>1.6514095973</v>
      </c>
      <c r="DI269" s="9">
        <v>0.61347943230000002</v>
      </c>
      <c r="DJ269" s="9">
        <v>1.6507387623000001</v>
      </c>
    </row>
    <row r="270" spans="19:114" x14ac:dyDescent="0.15">
      <c r="S270" s="11" t="s">
        <v>40</v>
      </c>
      <c r="T270" s="9" t="s">
        <v>92</v>
      </c>
      <c r="U270" s="11">
        <v>8</v>
      </c>
      <c r="V270" s="9">
        <v>60</v>
      </c>
      <c r="W270" s="9">
        <v>0.122721</v>
      </c>
      <c r="X270" s="9">
        <v>0.521397</v>
      </c>
      <c r="Y270" s="9">
        <f t="shared" si="114"/>
        <v>1.0376278339139</v>
      </c>
      <c r="Z270" s="9">
        <f t="shared" si="115"/>
        <v>50</v>
      </c>
      <c r="AA270" s="8">
        <f t="shared" si="116"/>
        <v>60</v>
      </c>
      <c r="AB270" s="8" t="b">
        <f t="shared" si="113"/>
        <v>0</v>
      </c>
      <c r="AC270" s="23" t="str">
        <f t="shared" si="104"/>
        <v>NO</v>
      </c>
      <c r="AD270" s="21" t="str">
        <f t="shared" si="117"/>
        <v>YES</v>
      </c>
      <c r="AE270" s="8" t="str">
        <f t="shared" si="118"/>
        <v>FINE</v>
      </c>
      <c r="AF270" s="8">
        <f t="shared" si="119"/>
        <v>2</v>
      </c>
      <c r="AG270" s="8">
        <f t="shared" si="120"/>
        <v>2</v>
      </c>
      <c r="AH270" s="8">
        <f t="shared" si="121"/>
        <v>2</v>
      </c>
      <c r="AI270" s="23">
        <f t="shared" si="105"/>
        <v>95</v>
      </c>
      <c r="AJ270" s="23">
        <f t="shared" si="106"/>
        <v>226</v>
      </c>
      <c r="AK270" s="23">
        <f t="shared" si="107"/>
        <v>429</v>
      </c>
      <c r="AL270" s="23">
        <f t="shared" si="108"/>
        <v>9.4</v>
      </c>
      <c r="AM270" s="21">
        <f t="shared" si="122"/>
        <v>95</v>
      </c>
      <c r="AN270" s="21">
        <f t="shared" si="123"/>
        <v>226</v>
      </c>
      <c r="AO270" s="21">
        <f t="shared" si="124"/>
        <v>429</v>
      </c>
      <c r="AP270" s="21">
        <f t="shared" si="125"/>
        <v>9.4</v>
      </c>
      <c r="AQ270" s="22">
        <f t="shared" si="109"/>
        <v>0.5</v>
      </c>
      <c r="AR270" s="22">
        <f t="shared" si="110"/>
        <v>-1</v>
      </c>
      <c r="AS270" s="22">
        <f t="shared" si="111"/>
        <v>0</v>
      </c>
      <c r="AT270" s="22">
        <f t="shared" si="112"/>
        <v>0.33333333333333331</v>
      </c>
      <c r="AU270" s="9">
        <v>6</v>
      </c>
      <c r="AV270" s="9">
        <v>4</v>
      </c>
      <c r="AW270" s="9">
        <v>150</v>
      </c>
      <c r="AX270" s="9">
        <v>30</v>
      </c>
      <c r="AY270" s="9">
        <v>60</v>
      </c>
      <c r="AZ270" s="9">
        <v>30</v>
      </c>
      <c r="BA270" s="9">
        <v>45</v>
      </c>
      <c r="BB270" s="9">
        <v>45</v>
      </c>
      <c r="BC270" s="13">
        <v>71.184694915999998</v>
      </c>
      <c r="BD270" s="9">
        <v>10.061814816</v>
      </c>
      <c r="BE270" s="9">
        <v>-17.170314820000002</v>
      </c>
      <c r="BF270" s="9">
        <v>0.82242592439999995</v>
      </c>
      <c r="BG270" s="9">
        <v>-12.48901852</v>
      </c>
      <c r="BH270" s="9">
        <v>-6.5178541680000004</v>
      </c>
      <c r="BI270" s="9">
        <v>-1.728770836</v>
      </c>
      <c r="BJ270" s="9">
        <v>1.8056875019</v>
      </c>
      <c r="BK270" s="9">
        <v>-1.596854169</v>
      </c>
      <c r="BL270" s="9">
        <v>1.0687708356000001</v>
      </c>
      <c r="BM270" s="9">
        <v>0.83968750309999995</v>
      </c>
      <c r="BN270" s="9">
        <v>-1.456199622</v>
      </c>
      <c r="BO270" s="9">
        <v>3.1029670427</v>
      </c>
      <c r="BP270" s="9">
        <v>-2.1966996220000001</v>
      </c>
      <c r="BQ270" s="9">
        <v>0.36696704270000002</v>
      </c>
      <c r="BR270" s="13">
        <v>176.94510733000001</v>
      </c>
      <c r="BS270" s="9">
        <v>27.351351867999998</v>
      </c>
      <c r="BT270" s="9">
        <v>-37.03585185</v>
      </c>
      <c r="BU270" s="9">
        <v>1.7993148128000001</v>
      </c>
      <c r="BV270" s="9">
        <v>-27.829370359999999</v>
      </c>
      <c r="BW270" s="9">
        <v>-13.512833329999999</v>
      </c>
      <c r="BX270" s="9">
        <v>-3.0333750080000002</v>
      </c>
      <c r="BY270" s="9">
        <v>4.5241249956000003</v>
      </c>
      <c r="BZ270" s="9">
        <v>-3.7212500039999998</v>
      </c>
      <c r="CA270" s="9">
        <v>1.5206666669</v>
      </c>
      <c r="CB270" s="9">
        <v>1.3641249955999999</v>
      </c>
      <c r="CC270" s="9">
        <v>-10.71856968</v>
      </c>
      <c r="CD270" s="9">
        <v>4.0172636657999998</v>
      </c>
      <c r="CE270" s="9">
        <v>-3.990569684</v>
      </c>
      <c r="CF270" s="9">
        <v>-0.365736334</v>
      </c>
      <c r="CG270" s="13">
        <v>333.15811301000002</v>
      </c>
      <c r="CH270" s="9">
        <v>57.961833343999999</v>
      </c>
      <c r="CI270" s="9">
        <v>-69.994296289999994</v>
      </c>
      <c r="CJ270" s="9">
        <v>7.7273518556000003</v>
      </c>
      <c r="CK270" s="9">
        <v>-47.544240739999999</v>
      </c>
      <c r="CL270" s="9">
        <v>-29.893020839999998</v>
      </c>
      <c r="CM270" s="9">
        <v>1.2960624999999999</v>
      </c>
      <c r="CN270" s="9">
        <v>6.4148958374999996</v>
      </c>
      <c r="CO270" s="9">
        <v>-4.0899375129999997</v>
      </c>
      <c r="CP270" s="9">
        <v>4.5010624999999997</v>
      </c>
      <c r="CQ270" s="9">
        <v>1.0617291625</v>
      </c>
      <c r="CR270" s="9">
        <v>-26.861520760000001</v>
      </c>
      <c r="CS270" s="9">
        <v>9.0126459441000009</v>
      </c>
      <c r="CT270" s="9">
        <v>1.0812644099999999E-2</v>
      </c>
      <c r="CU270" s="9">
        <v>-27.203520709999999</v>
      </c>
      <c r="CV270" s="13">
        <v>18.944263343999999</v>
      </c>
      <c r="CW270" s="9">
        <v>-6.7522757789999996</v>
      </c>
      <c r="CX270" s="9">
        <v>10.195134943999999</v>
      </c>
      <c r="CY270" s="9">
        <v>-1.7730000370000001</v>
      </c>
      <c r="CZ270" s="9">
        <v>8.4180711490999993</v>
      </c>
      <c r="DA270" s="9">
        <v>-1.217860417</v>
      </c>
      <c r="DB270" s="9">
        <v>1.4037392076999999</v>
      </c>
      <c r="DC270" s="9">
        <v>-0.96448587500000005</v>
      </c>
      <c r="DD270" s="9">
        <v>-2.962515335</v>
      </c>
      <c r="DE270" s="9">
        <v>4.4679277498000003</v>
      </c>
      <c r="DF270" s="9">
        <v>-1.124719625</v>
      </c>
      <c r="DG270" s="9">
        <v>2.7165237673</v>
      </c>
      <c r="DH270" s="9">
        <v>1.6514095973</v>
      </c>
      <c r="DI270" s="9">
        <v>0.61347943230000002</v>
      </c>
      <c r="DJ270" s="9">
        <v>1.6507387623000001</v>
      </c>
    </row>
    <row r="271" spans="19:114" x14ac:dyDescent="0.15">
      <c r="S271" s="11" t="s">
        <v>40</v>
      </c>
      <c r="T271" s="9" t="s">
        <v>92</v>
      </c>
      <c r="U271" s="11">
        <v>8</v>
      </c>
      <c r="V271" s="9">
        <v>75</v>
      </c>
      <c r="W271" s="9">
        <v>0.122721</v>
      </c>
      <c r="X271" s="9">
        <v>0.521397</v>
      </c>
      <c r="Y271" s="9">
        <f t="shared" si="114"/>
        <v>1.0376278339139</v>
      </c>
      <c r="Z271" s="9">
        <f t="shared" si="115"/>
        <v>50</v>
      </c>
      <c r="AA271" s="8">
        <f t="shared" si="116"/>
        <v>60</v>
      </c>
      <c r="AB271" s="8" t="b">
        <f t="shared" si="113"/>
        <v>0</v>
      </c>
      <c r="AC271" s="23" t="str">
        <f t="shared" si="104"/>
        <v>NO</v>
      </c>
      <c r="AD271" s="21" t="str">
        <f t="shared" si="117"/>
        <v>YES</v>
      </c>
      <c r="AE271" s="8" t="str">
        <f t="shared" si="118"/>
        <v>FINE</v>
      </c>
      <c r="AF271" s="8">
        <f t="shared" si="119"/>
        <v>2</v>
      </c>
      <c r="AG271" s="8">
        <f t="shared" si="120"/>
        <v>2</v>
      </c>
      <c r="AH271" s="8">
        <f t="shared" si="121"/>
        <v>2</v>
      </c>
      <c r="AI271" s="23">
        <f t="shared" si="105"/>
        <v>90</v>
      </c>
      <c r="AJ271" s="23">
        <f t="shared" si="106"/>
        <v>216</v>
      </c>
      <c r="AK271" s="23">
        <f t="shared" si="107"/>
        <v>402</v>
      </c>
      <c r="AL271" s="23">
        <f t="shared" si="108"/>
        <v>10.7</v>
      </c>
      <c r="AM271" s="21">
        <f t="shared" si="122"/>
        <v>90</v>
      </c>
      <c r="AN271" s="21">
        <f t="shared" si="123"/>
        <v>216</v>
      </c>
      <c r="AO271" s="21">
        <f t="shared" si="124"/>
        <v>402</v>
      </c>
      <c r="AP271" s="21">
        <f t="shared" si="125"/>
        <v>10.7</v>
      </c>
      <c r="AQ271" s="22">
        <f t="shared" si="109"/>
        <v>0.5</v>
      </c>
      <c r="AR271" s="22">
        <f t="shared" si="110"/>
        <v>-1</v>
      </c>
      <c r="AS271" s="22">
        <f t="shared" si="111"/>
        <v>0</v>
      </c>
      <c r="AT271" s="22">
        <f t="shared" si="112"/>
        <v>0.66666666666666663</v>
      </c>
      <c r="AU271" s="9">
        <v>6</v>
      </c>
      <c r="AV271" s="9">
        <v>4</v>
      </c>
      <c r="AW271" s="9">
        <v>150</v>
      </c>
      <c r="AX271" s="9">
        <v>30</v>
      </c>
      <c r="AY271" s="9">
        <v>60</v>
      </c>
      <c r="AZ271" s="9">
        <v>30</v>
      </c>
      <c r="BA271" s="9">
        <v>45</v>
      </c>
      <c r="BB271" s="9">
        <v>45</v>
      </c>
      <c r="BC271" s="13">
        <v>71.184694915999998</v>
      </c>
      <c r="BD271" s="9">
        <v>10.061814816</v>
      </c>
      <c r="BE271" s="9">
        <v>-17.170314820000002</v>
      </c>
      <c r="BF271" s="9">
        <v>0.82242592439999995</v>
      </c>
      <c r="BG271" s="9">
        <v>-12.48901852</v>
      </c>
      <c r="BH271" s="9">
        <v>-6.5178541680000004</v>
      </c>
      <c r="BI271" s="9">
        <v>-1.728770836</v>
      </c>
      <c r="BJ271" s="9">
        <v>1.8056875019</v>
      </c>
      <c r="BK271" s="9">
        <v>-1.596854169</v>
      </c>
      <c r="BL271" s="9">
        <v>1.0687708356000001</v>
      </c>
      <c r="BM271" s="9">
        <v>0.83968750309999995</v>
      </c>
      <c r="BN271" s="9">
        <v>-1.456199622</v>
      </c>
      <c r="BO271" s="9">
        <v>3.1029670427</v>
      </c>
      <c r="BP271" s="9">
        <v>-2.1966996220000001</v>
      </c>
      <c r="BQ271" s="9">
        <v>0.36696704270000002</v>
      </c>
      <c r="BR271" s="13">
        <v>176.94510733000001</v>
      </c>
      <c r="BS271" s="9">
        <v>27.351351867999998</v>
      </c>
      <c r="BT271" s="9">
        <v>-37.03585185</v>
      </c>
      <c r="BU271" s="9">
        <v>1.7993148128000001</v>
      </c>
      <c r="BV271" s="9">
        <v>-27.829370359999999</v>
      </c>
      <c r="BW271" s="9">
        <v>-13.512833329999999</v>
      </c>
      <c r="BX271" s="9">
        <v>-3.0333750080000002</v>
      </c>
      <c r="BY271" s="9">
        <v>4.5241249956000003</v>
      </c>
      <c r="BZ271" s="9">
        <v>-3.7212500039999998</v>
      </c>
      <c r="CA271" s="9">
        <v>1.5206666669</v>
      </c>
      <c r="CB271" s="9">
        <v>1.3641249955999999</v>
      </c>
      <c r="CC271" s="9">
        <v>-10.71856968</v>
      </c>
      <c r="CD271" s="9">
        <v>4.0172636657999998</v>
      </c>
      <c r="CE271" s="9">
        <v>-3.990569684</v>
      </c>
      <c r="CF271" s="9">
        <v>-0.365736334</v>
      </c>
      <c r="CG271" s="13">
        <v>333.15811301000002</v>
      </c>
      <c r="CH271" s="9">
        <v>57.961833343999999</v>
      </c>
      <c r="CI271" s="9">
        <v>-69.994296289999994</v>
      </c>
      <c r="CJ271" s="9">
        <v>7.7273518556000003</v>
      </c>
      <c r="CK271" s="9">
        <v>-47.544240739999999</v>
      </c>
      <c r="CL271" s="9">
        <v>-29.893020839999998</v>
      </c>
      <c r="CM271" s="9">
        <v>1.2960624999999999</v>
      </c>
      <c r="CN271" s="9">
        <v>6.4148958374999996</v>
      </c>
      <c r="CO271" s="9">
        <v>-4.0899375129999997</v>
      </c>
      <c r="CP271" s="9">
        <v>4.5010624999999997</v>
      </c>
      <c r="CQ271" s="9">
        <v>1.0617291625</v>
      </c>
      <c r="CR271" s="9">
        <v>-26.861520760000001</v>
      </c>
      <c r="CS271" s="9">
        <v>9.0126459441000009</v>
      </c>
      <c r="CT271" s="9">
        <v>1.0812644099999999E-2</v>
      </c>
      <c r="CU271" s="9">
        <v>-27.203520709999999</v>
      </c>
      <c r="CV271" s="13">
        <v>18.944263343999999</v>
      </c>
      <c r="CW271" s="9">
        <v>-6.7522757789999996</v>
      </c>
      <c r="CX271" s="9">
        <v>10.195134943999999</v>
      </c>
      <c r="CY271" s="9">
        <v>-1.7730000370000001</v>
      </c>
      <c r="CZ271" s="9">
        <v>8.4180711490999993</v>
      </c>
      <c r="DA271" s="9">
        <v>-1.217860417</v>
      </c>
      <c r="DB271" s="9">
        <v>1.4037392076999999</v>
      </c>
      <c r="DC271" s="9">
        <v>-0.96448587500000005</v>
      </c>
      <c r="DD271" s="9">
        <v>-2.962515335</v>
      </c>
      <c r="DE271" s="9">
        <v>4.4679277498000003</v>
      </c>
      <c r="DF271" s="9">
        <v>-1.124719625</v>
      </c>
      <c r="DG271" s="9">
        <v>2.7165237673</v>
      </c>
      <c r="DH271" s="9">
        <v>1.6514095973</v>
      </c>
      <c r="DI271" s="9">
        <v>0.61347943230000002</v>
      </c>
      <c r="DJ271" s="9">
        <v>1.6507387623000001</v>
      </c>
    </row>
    <row r="272" spans="19:114" x14ac:dyDescent="0.15">
      <c r="S272" s="11" t="s">
        <v>40</v>
      </c>
      <c r="T272" s="9" t="s">
        <v>92</v>
      </c>
      <c r="U272" s="11">
        <v>8</v>
      </c>
      <c r="V272" s="9">
        <v>90</v>
      </c>
      <c r="W272" s="9">
        <v>0.122721</v>
      </c>
      <c r="X272" s="9">
        <v>0.521397</v>
      </c>
      <c r="Y272" s="9">
        <f t="shared" si="114"/>
        <v>1.0376278339139</v>
      </c>
      <c r="Z272" s="9">
        <f t="shared" si="115"/>
        <v>50</v>
      </c>
      <c r="AA272" s="8">
        <f t="shared" si="116"/>
        <v>60</v>
      </c>
      <c r="AB272" s="8" t="b">
        <f t="shared" si="113"/>
        <v>0</v>
      </c>
      <c r="AC272" s="23" t="str">
        <f t="shared" si="104"/>
        <v>NO</v>
      </c>
      <c r="AD272" s="21" t="str">
        <f t="shared" si="117"/>
        <v>YES</v>
      </c>
      <c r="AE272" s="8" t="str">
        <f t="shared" si="118"/>
        <v>FINE</v>
      </c>
      <c r="AF272" s="8">
        <f t="shared" si="119"/>
        <v>2</v>
      </c>
      <c r="AG272" s="8">
        <f t="shared" si="120"/>
        <v>2</v>
      </c>
      <c r="AH272" s="8">
        <f t="shared" si="121"/>
        <v>2</v>
      </c>
      <c r="AI272" s="23">
        <f t="shared" si="105"/>
        <v>86</v>
      </c>
      <c r="AJ272" s="23">
        <f t="shared" si="106"/>
        <v>206</v>
      </c>
      <c r="AK272" s="23">
        <f t="shared" si="107"/>
        <v>369</v>
      </c>
      <c r="AL272" s="23">
        <f t="shared" si="108"/>
        <v>12.5</v>
      </c>
      <c r="AM272" s="21">
        <f t="shared" si="122"/>
        <v>86</v>
      </c>
      <c r="AN272" s="21">
        <f t="shared" si="123"/>
        <v>206</v>
      </c>
      <c r="AO272" s="21">
        <f t="shared" si="124"/>
        <v>369</v>
      </c>
      <c r="AP272" s="21">
        <f t="shared" si="125"/>
        <v>12.5</v>
      </c>
      <c r="AQ272" s="22">
        <f t="shared" si="109"/>
        <v>0.5</v>
      </c>
      <c r="AR272" s="22">
        <f t="shared" si="110"/>
        <v>-1</v>
      </c>
      <c r="AS272" s="22">
        <f t="shared" si="111"/>
        <v>0</v>
      </c>
      <c r="AT272" s="22">
        <f t="shared" si="112"/>
        <v>1</v>
      </c>
      <c r="AU272" s="9">
        <v>6</v>
      </c>
      <c r="AV272" s="9">
        <v>4</v>
      </c>
      <c r="AW272" s="9">
        <v>150</v>
      </c>
      <c r="AX272" s="9">
        <v>30</v>
      </c>
      <c r="AY272" s="9">
        <v>60</v>
      </c>
      <c r="AZ272" s="9">
        <v>30</v>
      </c>
      <c r="BA272" s="9">
        <v>45</v>
      </c>
      <c r="BB272" s="9">
        <v>45</v>
      </c>
      <c r="BC272" s="13">
        <v>71.184694915999998</v>
      </c>
      <c r="BD272" s="9">
        <v>10.061814816</v>
      </c>
      <c r="BE272" s="9">
        <v>-17.170314820000002</v>
      </c>
      <c r="BF272" s="9">
        <v>0.82242592439999995</v>
      </c>
      <c r="BG272" s="9">
        <v>-12.48901852</v>
      </c>
      <c r="BH272" s="9">
        <v>-6.5178541680000004</v>
      </c>
      <c r="BI272" s="9">
        <v>-1.728770836</v>
      </c>
      <c r="BJ272" s="9">
        <v>1.8056875019</v>
      </c>
      <c r="BK272" s="9">
        <v>-1.596854169</v>
      </c>
      <c r="BL272" s="9">
        <v>1.0687708356000001</v>
      </c>
      <c r="BM272" s="9">
        <v>0.83968750309999995</v>
      </c>
      <c r="BN272" s="9">
        <v>-1.456199622</v>
      </c>
      <c r="BO272" s="9">
        <v>3.1029670427</v>
      </c>
      <c r="BP272" s="9">
        <v>-2.1966996220000001</v>
      </c>
      <c r="BQ272" s="9">
        <v>0.36696704270000002</v>
      </c>
      <c r="BR272" s="13">
        <v>176.94510733000001</v>
      </c>
      <c r="BS272" s="9">
        <v>27.351351867999998</v>
      </c>
      <c r="BT272" s="9">
        <v>-37.03585185</v>
      </c>
      <c r="BU272" s="9">
        <v>1.7993148128000001</v>
      </c>
      <c r="BV272" s="9">
        <v>-27.829370359999999</v>
      </c>
      <c r="BW272" s="9">
        <v>-13.512833329999999</v>
      </c>
      <c r="BX272" s="9">
        <v>-3.0333750080000002</v>
      </c>
      <c r="BY272" s="9">
        <v>4.5241249956000003</v>
      </c>
      <c r="BZ272" s="9">
        <v>-3.7212500039999998</v>
      </c>
      <c r="CA272" s="9">
        <v>1.5206666669</v>
      </c>
      <c r="CB272" s="9">
        <v>1.3641249955999999</v>
      </c>
      <c r="CC272" s="9">
        <v>-10.71856968</v>
      </c>
      <c r="CD272" s="9">
        <v>4.0172636657999998</v>
      </c>
      <c r="CE272" s="9">
        <v>-3.990569684</v>
      </c>
      <c r="CF272" s="9">
        <v>-0.365736334</v>
      </c>
      <c r="CG272" s="13">
        <v>333.15811301000002</v>
      </c>
      <c r="CH272" s="9">
        <v>57.961833343999999</v>
      </c>
      <c r="CI272" s="9">
        <v>-69.994296289999994</v>
      </c>
      <c r="CJ272" s="9">
        <v>7.7273518556000003</v>
      </c>
      <c r="CK272" s="9">
        <v>-47.544240739999999</v>
      </c>
      <c r="CL272" s="9">
        <v>-29.893020839999998</v>
      </c>
      <c r="CM272" s="9">
        <v>1.2960624999999999</v>
      </c>
      <c r="CN272" s="9">
        <v>6.4148958374999996</v>
      </c>
      <c r="CO272" s="9">
        <v>-4.0899375129999997</v>
      </c>
      <c r="CP272" s="9">
        <v>4.5010624999999997</v>
      </c>
      <c r="CQ272" s="9">
        <v>1.0617291625</v>
      </c>
      <c r="CR272" s="9">
        <v>-26.861520760000001</v>
      </c>
      <c r="CS272" s="9">
        <v>9.0126459441000009</v>
      </c>
      <c r="CT272" s="9">
        <v>1.0812644099999999E-2</v>
      </c>
      <c r="CU272" s="9">
        <v>-27.203520709999999</v>
      </c>
      <c r="CV272" s="13">
        <v>18.944263343999999</v>
      </c>
      <c r="CW272" s="9">
        <v>-6.7522757789999996</v>
      </c>
      <c r="CX272" s="9">
        <v>10.195134943999999</v>
      </c>
      <c r="CY272" s="9">
        <v>-1.7730000370000001</v>
      </c>
      <c r="CZ272" s="9">
        <v>8.4180711490999993</v>
      </c>
      <c r="DA272" s="9">
        <v>-1.217860417</v>
      </c>
      <c r="DB272" s="9">
        <v>1.4037392076999999</v>
      </c>
      <c r="DC272" s="9">
        <v>-0.96448587500000005</v>
      </c>
      <c r="DD272" s="9">
        <v>-2.962515335</v>
      </c>
      <c r="DE272" s="9">
        <v>4.4679277498000003</v>
      </c>
      <c r="DF272" s="9">
        <v>-1.124719625</v>
      </c>
      <c r="DG272" s="9">
        <v>2.7165237673</v>
      </c>
      <c r="DH272" s="9">
        <v>1.6514095973</v>
      </c>
      <c r="DI272" s="9">
        <v>0.61347943230000002</v>
      </c>
      <c r="DJ272" s="9">
        <v>1.6507387623000001</v>
      </c>
    </row>
    <row r="273" spans="17:114" x14ac:dyDescent="0.15">
      <c r="S273" s="11" t="s">
        <v>40</v>
      </c>
      <c r="T273" s="9" t="s">
        <v>92</v>
      </c>
      <c r="U273" s="11">
        <v>10</v>
      </c>
      <c r="V273" s="9">
        <v>0</v>
      </c>
      <c r="W273" s="9">
        <v>0.15915699999999999</v>
      </c>
      <c r="X273" s="9">
        <v>0.52275000000000005</v>
      </c>
      <c r="Y273" s="9">
        <f t="shared" si="114"/>
        <v>1.3531760748494448</v>
      </c>
      <c r="Z273" s="9">
        <f t="shared" si="115"/>
        <v>38</v>
      </c>
      <c r="AA273" s="8">
        <f t="shared" si="116"/>
        <v>60</v>
      </c>
      <c r="AB273" s="8" t="b">
        <f t="shared" si="113"/>
        <v>0</v>
      </c>
      <c r="AC273" s="23" t="str">
        <f t="shared" si="104"/>
        <v>NO</v>
      </c>
      <c r="AD273" s="21" t="str">
        <f t="shared" si="117"/>
        <v>YES</v>
      </c>
      <c r="AE273" s="8" t="str">
        <f t="shared" si="118"/>
        <v>MEDIUM</v>
      </c>
      <c r="AF273" s="8">
        <f t="shared" si="119"/>
        <v>3</v>
      </c>
      <c r="AG273" s="8">
        <f t="shared" si="120"/>
        <v>3</v>
      </c>
      <c r="AH273" s="8">
        <f t="shared" si="121"/>
        <v>3</v>
      </c>
      <c r="AI273" s="23">
        <f t="shared" si="105"/>
        <v>123</v>
      </c>
      <c r="AJ273" s="23">
        <f t="shared" si="106"/>
        <v>280</v>
      </c>
      <c r="AK273" s="23">
        <f t="shared" si="107"/>
        <v>503</v>
      </c>
      <c r="AL273" s="23">
        <f t="shared" si="108"/>
        <v>8.2999999999999989</v>
      </c>
      <c r="AM273" s="21">
        <f t="shared" si="122"/>
        <v>123</v>
      </c>
      <c r="AN273" s="21">
        <f t="shared" si="123"/>
        <v>280</v>
      </c>
      <c r="AO273" s="21">
        <f t="shared" si="124"/>
        <v>503</v>
      </c>
      <c r="AP273" s="21">
        <f t="shared" si="125"/>
        <v>8.2999999999999989</v>
      </c>
      <c r="AQ273" s="22">
        <f t="shared" si="109"/>
        <v>1</v>
      </c>
      <c r="AR273" s="22">
        <f t="shared" si="110"/>
        <v>-1</v>
      </c>
      <c r="AS273" s="22">
        <f t="shared" si="111"/>
        <v>0</v>
      </c>
      <c r="AT273" s="22">
        <f t="shared" si="112"/>
        <v>-1</v>
      </c>
      <c r="AU273" s="9">
        <v>6</v>
      </c>
      <c r="AV273" s="9">
        <v>4</v>
      </c>
      <c r="AW273" s="9">
        <v>150</v>
      </c>
      <c r="AX273" s="9">
        <v>30</v>
      </c>
      <c r="AY273" s="9">
        <v>60</v>
      </c>
      <c r="AZ273" s="9">
        <v>30</v>
      </c>
      <c r="BA273" s="9">
        <v>45</v>
      </c>
      <c r="BB273" s="9">
        <v>45</v>
      </c>
      <c r="BC273" s="13">
        <v>71.184694915999998</v>
      </c>
      <c r="BD273" s="9">
        <v>10.061814816</v>
      </c>
      <c r="BE273" s="9">
        <v>-17.170314820000002</v>
      </c>
      <c r="BF273" s="9">
        <v>0.82242592439999995</v>
      </c>
      <c r="BG273" s="9">
        <v>-12.48901852</v>
      </c>
      <c r="BH273" s="9">
        <v>-6.5178541680000004</v>
      </c>
      <c r="BI273" s="9">
        <v>-1.728770836</v>
      </c>
      <c r="BJ273" s="9">
        <v>1.8056875019</v>
      </c>
      <c r="BK273" s="9">
        <v>-1.596854169</v>
      </c>
      <c r="BL273" s="9">
        <v>1.0687708356000001</v>
      </c>
      <c r="BM273" s="9">
        <v>0.83968750309999995</v>
      </c>
      <c r="BN273" s="9">
        <v>-1.456199622</v>
      </c>
      <c r="BO273" s="9">
        <v>3.1029670427</v>
      </c>
      <c r="BP273" s="9">
        <v>-2.1966996220000001</v>
      </c>
      <c r="BQ273" s="9">
        <v>0.36696704270000002</v>
      </c>
      <c r="BR273" s="13">
        <v>176.94510733000001</v>
      </c>
      <c r="BS273" s="9">
        <v>27.351351867999998</v>
      </c>
      <c r="BT273" s="9">
        <v>-37.03585185</v>
      </c>
      <c r="BU273" s="9">
        <v>1.7993148128000001</v>
      </c>
      <c r="BV273" s="9">
        <v>-27.829370359999999</v>
      </c>
      <c r="BW273" s="9">
        <v>-13.512833329999999</v>
      </c>
      <c r="BX273" s="9">
        <v>-3.0333750080000002</v>
      </c>
      <c r="BY273" s="9">
        <v>4.5241249956000003</v>
      </c>
      <c r="BZ273" s="9">
        <v>-3.7212500039999998</v>
      </c>
      <c r="CA273" s="9">
        <v>1.5206666669</v>
      </c>
      <c r="CB273" s="9">
        <v>1.3641249955999999</v>
      </c>
      <c r="CC273" s="9">
        <v>-10.71856968</v>
      </c>
      <c r="CD273" s="9">
        <v>4.0172636657999998</v>
      </c>
      <c r="CE273" s="9">
        <v>-3.990569684</v>
      </c>
      <c r="CF273" s="9">
        <v>-0.365736334</v>
      </c>
      <c r="CG273" s="13">
        <v>333.15811301000002</v>
      </c>
      <c r="CH273" s="9">
        <v>57.961833343999999</v>
      </c>
      <c r="CI273" s="9">
        <v>-69.994296289999994</v>
      </c>
      <c r="CJ273" s="9">
        <v>7.7273518556000003</v>
      </c>
      <c r="CK273" s="9">
        <v>-47.544240739999999</v>
      </c>
      <c r="CL273" s="9">
        <v>-29.893020839999998</v>
      </c>
      <c r="CM273" s="9">
        <v>1.2960624999999999</v>
      </c>
      <c r="CN273" s="9">
        <v>6.4148958374999996</v>
      </c>
      <c r="CO273" s="9">
        <v>-4.0899375129999997</v>
      </c>
      <c r="CP273" s="9">
        <v>4.5010624999999997</v>
      </c>
      <c r="CQ273" s="9">
        <v>1.0617291625</v>
      </c>
      <c r="CR273" s="9">
        <v>-26.861520760000001</v>
      </c>
      <c r="CS273" s="9">
        <v>9.0126459441000009</v>
      </c>
      <c r="CT273" s="9">
        <v>1.0812644099999999E-2</v>
      </c>
      <c r="CU273" s="9">
        <v>-27.203520709999999</v>
      </c>
      <c r="CV273" s="13">
        <v>18.944263343999999</v>
      </c>
      <c r="CW273" s="9">
        <v>-6.7522757789999996</v>
      </c>
      <c r="CX273" s="9">
        <v>10.195134943999999</v>
      </c>
      <c r="CY273" s="9">
        <v>-1.7730000370000001</v>
      </c>
      <c r="CZ273" s="9">
        <v>8.4180711490999993</v>
      </c>
      <c r="DA273" s="9">
        <v>-1.217860417</v>
      </c>
      <c r="DB273" s="9">
        <v>1.4037392076999999</v>
      </c>
      <c r="DC273" s="9">
        <v>-0.96448587500000005</v>
      </c>
      <c r="DD273" s="9">
        <v>-2.962515335</v>
      </c>
      <c r="DE273" s="9">
        <v>4.4679277498000003</v>
      </c>
      <c r="DF273" s="9">
        <v>-1.124719625</v>
      </c>
      <c r="DG273" s="9">
        <v>2.7165237673</v>
      </c>
      <c r="DH273" s="9">
        <v>1.6514095973</v>
      </c>
      <c r="DI273" s="9">
        <v>0.61347943230000002</v>
      </c>
      <c r="DJ273" s="9">
        <v>1.6507387623000001</v>
      </c>
    </row>
    <row r="274" spans="17:114" x14ac:dyDescent="0.15">
      <c r="S274" s="11" t="s">
        <v>40</v>
      </c>
      <c r="T274" s="9" t="s">
        <v>92</v>
      </c>
      <c r="U274" s="11">
        <v>10</v>
      </c>
      <c r="V274" s="9">
        <v>15</v>
      </c>
      <c r="W274" s="9">
        <v>0.15915699999999999</v>
      </c>
      <c r="X274" s="9">
        <v>0.52275000000000005</v>
      </c>
      <c r="Y274" s="9">
        <f t="shared" si="114"/>
        <v>1.3531760748494448</v>
      </c>
      <c r="Z274" s="9">
        <f t="shared" si="115"/>
        <v>38</v>
      </c>
      <c r="AA274" s="8">
        <f t="shared" si="116"/>
        <v>60</v>
      </c>
      <c r="AB274" s="8" t="b">
        <f t="shared" si="113"/>
        <v>0</v>
      </c>
      <c r="AC274" s="23" t="str">
        <f t="shared" si="104"/>
        <v>NO</v>
      </c>
      <c r="AD274" s="21" t="str">
        <f t="shared" si="117"/>
        <v>YES</v>
      </c>
      <c r="AE274" s="8" t="str">
        <f t="shared" si="118"/>
        <v>MEDIUM</v>
      </c>
      <c r="AF274" s="8">
        <f t="shared" si="119"/>
        <v>3</v>
      </c>
      <c r="AG274" s="8">
        <f t="shared" si="120"/>
        <v>3</v>
      </c>
      <c r="AH274" s="8">
        <f t="shared" si="121"/>
        <v>3</v>
      </c>
      <c r="AI274" s="23">
        <f t="shared" si="105"/>
        <v>117</v>
      </c>
      <c r="AJ274" s="23">
        <f t="shared" si="106"/>
        <v>270</v>
      </c>
      <c r="AK274" s="23">
        <f t="shared" si="107"/>
        <v>499</v>
      </c>
      <c r="AL274" s="23">
        <f t="shared" si="108"/>
        <v>7.6999999999999993</v>
      </c>
      <c r="AM274" s="21">
        <f t="shared" si="122"/>
        <v>117</v>
      </c>
      <c r="AN274" s="21">
        <f t="shared" si="123"/>
        <v>270</v>
      </c>
      <c r="AO274" s="21">
        <f t="shared" si="124"/>
        <v>499</v>
      </c>
      <c r="AP274" s="21">
        <f t="shared" si="125"/>
        <v>7.6999999999999993</v>
      </c>
      <c r="AQ274" s="22">
        <f t="shared" si="109"/>
        <v>1</v>
      </c>
      <c r="AR274" s="22">
        <f t="shared" si="110"/>
        <v>-1</v>
      </c>
      <c r="AS274" s="22">
        <f t="shared" si="111"/>
        <v>0</v>
      </c>
      <c r="AT274" s="22">
        <f t="shared" si="112"/>
        <v>-0.66666666666666663</v>
      </c>
      <c r="AU274" s="9">
        <v>6</v>
      </c>
      <c r="AV274" s="9">
        <v>4</v>
      </c>
      <c r="AW274" s="9">
        <v>150</v>
      </c>
      <c r="AX274" s="9">
        <v>30</v>
      </c>
      <c r="AY274" s="9">
        <v>60</v>
      </c>
      <c r="AZ274" s="9">
        <v>30</v>
      </c>
      <c r="BA274" s="9">
        <v>45</v>
      </c>
      <c r="BB274" s="9">
        <v>45</v>
      </c>
      <c r="BC274" s="13">
        <v>71.184694915999998</v>
      </c>
      <c r="BD274" s="9">
        <v>10.061814816</v>
      </c>
      <c r="BE274" s="9">
        <v>-17.170314820000002</v>
      </c>
      <c r="BF274" s="9">
        <v>0.82242592439999995</v>
      </c>
      <c r="BG274" s="9">
        <v>-12.48901852</v>
      </c>
      <c r="BH274" s="9">
        <v>-6.5178541680000004</v>
      </c>
      <c r="BI274" s="9">
        <v>-1.728770836</v>
      </c>
      <c r="BJ274" s="9">
        <v>1.8056875019</v>
      </c>
      <c r="BK274" s="9">
        <v>-1.596854169</v>
      </c>
      <c r="BL274" s="9">
        <v>1.0687708356000001</v>
      </c>
      <c r="BM274" s="9">
        <v>0.83968750309999995</v>
      </c>
      <c r="BN274" s="9">
        <v>-1.456199622</v>
      </c>
      <c r="BO274" s="9">
        <v>3.1029670427</v>
      </c>
      <c r="BP274" s="9">
        <v>-2.1966996220000001</v>
      </c>
      <c r="BQ274" s="9">
        <v>0.36696704270000002</v>
      </c>
      <c r="BR274" s="13">
        <v>176.94510733000001</v>
      </c>
      <c r="BS274" s="9">
        <v>27.351351867999998</v>
      </c>
      <c r="BT274" s="9">
        <v>-37.03585185</v>
      </c>
      <c r="BU274" s="9">
        <v>1.7993148128000001</v>
      </c>
      <c r="BV274" s="9">
        <v>-27.829370359999999</v>
      </c>
      <c r="BW274" s="9">
        <v>-13.512833329999999</v>
      </c>
      <c r="BX274" s="9">
        <v>-3.0333750080000002</v>
      </c>
      <c r="BY274" s="9">
        <v>4.5241249956000003</v>
      </c>
      <c r="BZ274" s="9">
        <v>-3.7212500039999998</v>
      </c>
      <c r="CA274" s="9">
        <v>1.5206666669</v>
      </c>
      <c r="CB274" s="9">
        <v>1.3641249955999999</v>
      </c>
      <c r="CC274" s="9">
        <v>-10.71856968</v>
      </c>
      <c r="CD274" s="9">
        <v>4.0172636657999998</v>
      </c>
      <c r="CE274" s="9">
        <v>-3.990569684</v>
      </c>
      <c r="CF274" s="9">
        <v>-0.365736334</v>
      </c>
      <c r="CG274" s="13">
        <v>333.15811301000002</v>
      </c>
      <c r="CH274" s="9">
        <v>57.961833343999999</v>
      </c>
      <c r="CI274" s="9">
        <v>-69.994296289999994</v>
      </c>
      <c r="CJ274" s="9">
        <v>7.7273518556000003</v>
      </c>
      <c r="CK274" s="9">
        <v>-47.544240739999999</v>
      </c>
      <c r="CL274" s="9">
        <v>-29.893020839999998</v>
      </c>
      <c r="CM274" s="9">
        <v>1.2960624999999999</v>
      </c>
      <c r="CN274" s="9">
        <v>6.4148958374999996</v>
      </c>
      <c r="CO274" s="9">
        <v>-4.0899375129999997</v>
      </c>
      <c r="CP274" s="9">
        <v>4.5010624999999997</v>
      </c>
      <c r="CQ274" s="9">
        <v>1.0617291625</v>
      </c>
      <c r="CR274" s="9">
        <v>-26.861520760000001</v>
      </c>
      <c r="CS274" s="9">
        <v>9.0126459441000009</v>
      </c>
      <c r="CT274" s="9">
        <v>1.0812644099999999E-2</v>
      </c>
      <c r="CU274" s="9">
        <v>-27.203520709999999</v>
      </c>
      <c r="CV274" s="13">
        <v>18.944263343999999</v>
      </c>
      <c r="CW274" s="9">
        <v>-6.7522757789999996</v>
      </c>
      <c r="CX274" s="9">
        <v>10.195134943999999</v>
      </c>
      <c r="CY274" s="9">
        <v>-1.7730000370000001</v>
      </c>
      <c r="CZ274" s="9">
        <v>8.4180711490999993</v>
      </c>
      <c r="DA274" s="9">
        <v>-1.217860417</v>
      </c>
      <c r="DB274" s="9">
        <v>1.4037392076999999</v>
      </c>
      <c r="DC274" s="9">
        <v>-0.96448587500000005</v>
      </c>
      <c r="DD274" s="9">
        <v>-2.962515335</v>
      </c>
      <c r="DE274" s="9">
        <v>4.4679277498000003</v>
      </c>
      <c r="DF274" s="9">
        <v>-1.124719625</v>
      </c>
      <c r="DG274" s="9">
        <v>2.7165237673</v>
      </c>
      <c r="DH274" s="9">
        <v>1.6514095973</v>
      </c>
      <c r="DI274" s="9">
        <v>0.61347943230000002</v>
      </c>
      <c r="DJ274" s="9">
        <v>1.6507387623000001</v>
      </c>
    </row>
    <row r="275" spans="17:114" x14ac:dyDescent="0.15">
      <c r="S275" s="11" t="s">
        <v>40</v>
      </c>
      <c r="T275" s="9" t="s">
        <v>92</v>
      </c>
      <c r="U275" s="11">
        <v>10</v>
      </c>
      <c r="V275" s="9">
        <v>30</v>
      </c>
      <c r="W275" s="9">
        <v>0.15915699999999999</v>
      </c>
      <c r="X275" s="9">
        <v>0.52275000000000005</v>
      </c>
      <c r="Y275" s="9">
        <f t="shared" si="114"/>
        <v>1.3531760748494448</v>
      </c>
      <c r="Z275" s="9">
        <f t="shared" si="115"/>
        <v>38</v>
      </c>
      <c r="AA275" s="8">
        <f t="shared" si="116"/>
        <v>60</v>
      </c>
      <c r="AB275" s="8" t="b">
        <f t="shared" si="113"/>
        <v>0</v>
      </c>
      <c r="AC275" s="23" t="str">
        <f t="shared" si="104"/>
        <v>NO</v>
      </c>
      <c r="AD275" s="21" t="str">
        <f t="shared" si="117"/>
        <v>YES</v>
      </c>
      <c r="AE275" s="8" t="str">
        <f t="shared" si="118"/>
        <v>MEDIUM</v>
      </c>
      <c r="AF275" s="8">
        <f t="shared" si="119"/>
        <v>3</v>
      </c>
      <c r="AG275" s="8">
        <f t="shared" si="120"/>
        <v>3</v>
      </c>
      <c r="AH275" s="8">
        <f t="shared" si="121"/>
        <v>3</v>
      </c>
      <c r="AI275" s="23">
        <f t="shared" si="105"/>
        <v>112</v>
      </c>
      <c r="AJ275" s="23">
        <f t="shared" si="106"/>
        <v>259</v>
      </c>
      <c r="AK275" s="23">
        <f t="shared" si="107"/>
        <v>489</v>
      </c>
      <c r="AL275" s="23">
        <f t="shared" si="108"/>
        <v>7.5</v>
      </c>
      <c r="AM275" s="21">
        <f t="shared" si="122"/>
        <v>112</v>
      </c>
      <c r="AN275" s="21">
        <f t="shared" si="123"/>
        <v>259</v>
      </c>
      <c r="AO275" s="21">
        <f t="shared" si="124"/>
        <v>489</v>
      </c>
      <c r="AP275" s="21">
        <f t="shared" si="125"/>
        <v>7.5</v>
      </c>
      <c r="AQ275" s="22">
        <f t="shared" si="109"/>
        <v>1</v>
      </c>
      <c r="AR275" s="22">
        <f t="shared" si="110"/>
        <v>-1</v>
      </c>
      <c r="AS275" s="22">
        <f t="shared" si="111"/>
        <v>0</v>
      </c>
      <c r="AT275" s="22">
        <f t="shared" si="112"/>
        <v>-0.33333333333333331</v>
      </c>
      <c r="AU275" s="9">
        <v>6</v>
      </c>
      <c r="AV275" s="9">
        <v>4</v>
      </c>
      <c r="AW275" s="9">
        <v>150</v>
      </c>
      <c r="AX275" s="9">
        <v>30</v>
      </c>
      <c r="AY275" s="9">
        <v>60</v>
      </c>
      <c r="AZ275" s="9">
        <v>30</v>
      </c>
      <c r="BA275" s="9">
        <v>45</v>
      </c>
      <c r="BB275" s="9">
        <v>45</v>
      </c>
      <c r="BC275" s="13">
        <v>71.184694915999998</v>
      </c>
      <c r="BD275" s="9">
        <v>10.061814816</v>
      </c>
      <c r="BE275" s="9">
        <v>-17.170314820000002</v>
      </c>
      <c r="BF275" s="9">
        <v>0.82242592439999995</v>
      </c>
      <c r="BG275" s="9">
        <v>-12.48901852</v>
      </c>
      <c r="BH275" s="9">
        <v>-6.5178541680000004</v>
      </c>
      <c r="BI275" s="9">
        <v>-1.728770836</v>
      </c>
      <c r="BJ275" s="9">
        <v>1.8056875019</v>
      </c>
      <c r="BK275" s="9">
        <v>-1.596854169</v>
      </c>
      <c r="BL275" s="9">
        <v>1.0687708356000001</v>
      </c>
      <c r="BM275" s="9">
        <v>0.83968750309999995</v>
      </c>
      <c r="BN275" s="9">
        <v>-1.456199622</v>
      </c>
      <c r="BO275" s="9">
        <v>3.1029670427</v>
      </c>
      <c r="BP275" s="9">
        <v>-2.1966996220000001</v>
      </c>
      <c r="BQ275" s="9">
        <v>0.36696704270000002</v>
      </c>
      <c r="BR275" s="13">
        <v>176.94510733000001</v>
      </c>
      <c r="BS275" s="9">
        <v>27.351351867999998</v>
      </c>
      <c r="BT275" s="9">
        <v>-37.03585185</v>
      </c>
      <c r="BU275" s="9">
        <v>1.7993148128000001</v>
      </c>
      <c r="BV275" s="9">
        <v>-27.829370359999999</v>
      </c>
      <c r="BW275" s="9">
        <v>-13.512833329999999</v>
      </c>
      <c r="BX275" s="9">
        <v>-3.0333750080000002</v>
      </c>
      <c r="BY275" s="9">
        <v>4.5241249956000003</v>
      </c>
      <c r="BZ275" s="9">
        <v>-3.7212500039999998</v>
      </c>
      <c r="CA275" s="9">
        <v>1.5206666669</v>
      </c>
      <c r="CB275" s="9">
        <v>1.3641249955999999</v>
      </c>
      <c r="CC275" s="9">
        <v>-10.71856968</v>
      </c>
      <c r="CD275" s="9">
        <v>4.0172636657999998</v>
      </c>
      <c r="CE275" s="9">
        <v>-3.990569684</v>
      </c>
      <c r="CF275" s="9">
        <v>-0.365736334</v>
      </c>
      <c r="CG275" s="13">
        <v>333.15811301000002</v>
      </c>
      <c r="CH275" s="9">
        <v>57.961833343999999</v>
      </c>
      <c r="CI275" s="9">
        <v>-69.994296289999994</v>
      </c>
      <c r="CJ275" s="9">
        <v>7.7273518556000003</v>
      </c>
      <c r="CK275" s="9">
        <v>-47.544240739999999</v>
      </c>
      <c r="CL275" s="9">
        <v>-29.893020839999998</v>
      </c>
      <c r="CM275" s="9">
        <v>1.2960624999999999</v>
      </c>
      <c r="CN275" s="9">
        <v>6.4148958374999996</v>
      </c>
      <c r="CO275" s="9">
        <v>-4.0899375129999997</v>
      </c>
      <c r="CP275" s="9">
        <v>4.5010624999999997</v>
      </c>
      <c r="CQ275" s="9">
        <v>1.0617291625</v>
      </c>
      <c r="CR275" s="9">
        <v>-26.861520760000001</v>
      </c>
      <c r="CS275" s="9">
        <v>9.0126459441000009</v>
      </c>
      <c r="CT275" s="9">
        <v>1.0812644099999999E-2</v>
      </c>
      <c r="CU275" s="9">
        <v>-27.203520709999999</v>
      </c>
      <c r="CV275" s="13">
        <v>18.944263343999999</v>
      </c>
      <c r="CW275" s="9">
        <v>-6.7522757789999996</v>
      </c>
      <c r="CX275" s="9">
        <v>10.195134943999999</v>
      </c>
      <c r="CY275" s="9">
        <v>-1.7730000370000001</v>
      </c>
      <c r="CZ275" s="9">
        <v>8.4180711490999993</v>
      </c>
      <c r="DA275" s="9">
        <v>-1.217860417</v>
      </c>
      <c r="DB275" s="9">
        <v>1.4037392076999999</v>
      </c>
      <c r="DC275" s="9">
        <v>-0.96448587500000005</v>
      </c>
      <c r="DD275" s="9">
        <v>-2.962515335</v>
      </c>
      <c r="DE275" s="9">
        <v>4.4679277498000003</v>
      </c>
      <c r="DF275" s="9">
        <v>-1.124719625</v>
      </c>
      <c r="DG275" s="9">
        <v>2.7165237673</v>
      </c>
      <c r="DH275" s="9">
        <v>1.6514095973</v>
      </c>
      <c r="DI275" s="9">
        <v>0.61347943230000002</v>
      </c>
      <c r="DJ275" s="9">
        <v>1.6507387623000001</v>
      </c>
    </row>
    <row r="276" spans="17:114" x14ac:dyDescent="0.15">
      <c r="S276" s="11" t="s">
        <v>40</v>
      </c>
      <c r="T276" s="9" t="s">
        <v>92</v>
      </c>
      <c r="U276" s="11">
        <v>10</v>
      </c>
      <c r="V276" s="9">
        <v>45</v>
      </c>
      <c r="W276" s="9">
        <v>0.15915699999999999</v>
      </c>
      <c r="X276" s="9">
        <v>0.52275000000000005</v>
      </c>
      <c r="Y276" s="9">
        <f t="shared" si="114"/>
        <v>1.3531760748494448</v>
      </c>
      <c r="Z276" s="9">
        <f t="shared" si="115"/>
        <v>38</v>
      </c>
      <c r="AA276" s="8">
        <f t="shared" si="116"/>
        <v>60</v>
      </c>
      <c r="AB276" s="8" t="b">
        <f t="shared" si="113"/>
        <v>0</v>
      </c>
      <c r="AC276" s="23" t="str">
        <f t="shared" si="104"/>
        <v>NO</v>
      </c>
      <c r="AD276" s="21" t="str">
        <f t="shared" si="117"/>
        <v>YES</v>
      </c>
      <c r="AE276" s="8" t="str">
        <f t="shared" si="118"/>
        <v>FINE</v>
      </c>
      <c r="AF276" s="8">
        <f t="shared" si="119"/>
        <v>2</v>
      </c>
      <c r="AG276" s="8">
        <f t="shared" si="120"/>
        <v>2</v>
      </c>
      <c r="AH276" s="8">
        <f t="shared" si="121"/>
        <v>3</v>
      </c>
      <c r="AI276" s="23">
        <f t="shared" si="105"/>
        <v>107</v>
      </c>
      <c r="AJ276" s="23">
        <f t="shared" si="106"/>
        <v>249</v>
      </c>
      <c r="AK276" s="23">
        <f t="shared" si="107"/>
        <v>474</v>
      </c>
      <c r="AL276" s="23">
        <f t="shared" si="108"/>
        <v>7.6</v>
      </c>
      <c r="AM276" s="21">
        <f t="shared" si="122"/>
        <v>107</v>
      </c>
      <c r="AN276" s="21">
        <f t="shared" si="123"/>
        <v>249</v>
      </c>
      <c r="AO276" s="21">
        <f t="shared" si="124"/>
        <v>474</v>
      </c>
      <c r="AP276" s="21">
        <f t="shared" si="125"/>
        <v>7.6</v>
      </c>
      <c r="AQ276" s="22">
        <f t="shared" si="109"/>
        <v>1</v>
      </c>
      <c r="AR276" s="22">
        <f t="shared" si="110"/>
        <v>-1</v>
      </c>
      <c r="AS276" s="22">
        <f t="shared" si="111"/>
        <v>0</v>
      </c>
      <c r="AT276" s="22">
        <f t="shared" si="112"/>
        <v>0</v>
      </c>
      <c r="AU276" s="9">
        <v>6</v>
      </c>
      <c r="AV276" s="9">
        <v>4</v>
      </c>
      <c r="AW276" s="9">
        <v>150</v>
      </c>
      <c r="AX276" s="9">
        <v>30</v>
      </c>
      <c r="AY276" s="9">
        <v>60</v>
      </c>
      <c r="AZ276" s="9">
        <v>30</v>
      </c>
      <c r="BA276" s="9">
        <v>45</v>
      </c>
      <c r="BB276" s="9">
        <v>45</v>
      </c>
      <c r="BC276" s="13">
        <v>71.184694915999998</v>
      </c>
      <c r="BD276" s="9">
        <v>10.061814816</v>
      </c>
      <c r="BE276" s="9">
        <v>-17.170314820000002</v>
      </c>
      <c r="BF276" s="9">
        <v>0.82242592439999995</v>
      </c>
      <c r="BG276" s="9">
        <v>-12.48901852</v>
      </c>
      <c r="BH276" s="9">
        <v>-6.5178541680000004</v>
      </c>
      <c r="BI276" s="9">
        <v>-1.728770836</v>
      </c>
      <c r="BJ276" s="9">
        <v>1.8056875019</v>
      </c>
      <c r="BK276" s="9">
        <v>-1.596854169</v>
      </c>
      <c r="BL276" s="9">
        <v>1.0687708356000001</v>
      </c>
      <c r="BM276" s="9">
        <v>0.83968750309999995</v>
      </c>
      <c r="BN276" s="9">
        <v>-1.456199622</v>
      </c>
      <c r="BO276" s="9">
        <v>3.1029670427</v>
      </c>
      <c r="BP276" s="9">
        <v>-2.1966996220000001</v>
      </c>
      <c r="BQ276" s="9">
        <v>0.36696704270000002</v>
      </c>
      <c r="BR276" s="13">
        <v>176.94510733000001</v>
      </c>
      <c r="BS276" s="9">
        <v>27.351351867999998</v>
      </c>
      <c r="BT276" s="9">
        <v>-37.03585185</v>
      </c>
      <c r="BU276" s="9">
        <v>1.7993148128000001</v>
      </c>
      <c r="BV276" s="9">
        <v>-27.829370359999999</v>
      </c>
      <c r="BW276" s="9">
        <v>-13.512833329999999</v>
      </c>
      <c r="BX276" s="9">
        <v>-3.0333750080000002</v>
      </c>
      <c r="BY276" s="9">
        <v>4.5241249956000003</v>
      </c>
      <c r="BZ276" s="9">
        <v>-3.7212500039999998</v>
      </c>
      <c r="CA276" s="9">
        <v>1.5206666669</v>
      </c>
      <c r="CB276" s="9">
        <v>1.3641249955999999</v>
      </c>
      <c r="CC276" s="9">
        <v>-10.71856968</v>
      </c>
      <c r="CD276" s="9">
        <v>4.0172636657999998</v>
      </c>
      <c r="CE276" s="9">
        <v>-3.990569684</v>
      </c>
      <c r="CF276" s="9">
        <v>-0.365736334</v>
      </c>
      <c r="CG276" s="13">
        <v>333.15811301000002</v>
      </c>
      <c r="CH276" s="9">
        <v>57.961833343999999</v>
      </c>
      <c r="CI276" s="9">
        <v>-69.994296289999994</v>
      </c>
      <c r="CJ276" s="9">
        <v>7.7273518556000003</v>
      </c>
      <c r="CK276" s="9">
        <v>-47.544240739999999</v>
      </c>
      <c r="CL276" s="9">
        <v>-29.893020839999998</v>
      </c>
      <c r="CM276" s="9">
        <v>1.2960624999999999</v>
      </c>
      <c r="CN276" s="9">
        <v>6.4148958374999996</v>
      </c>
      <c r="CO276" s="9">
        <v>-4.0899375129999997</v>
      </c>
      <c r="CP276" s="9">
        <v>4.5010624999999997</v>
      </c>
      <c r="CQ276" s="9">
        <v>1.0617291625</v>
      </c>
      <c r="CR276" s="9">
        <v>-26.861520760000001</v>
      </c>
      <c r="CS276" s="9">
        <v>9.0126459441000009</v>
      </c>
      <c r="CT276" s="9">
        <v>1.0812644099999999E-2</v>
      </c>
      <c r="CU276" s="9">
        <v>-27.203520709999999</v>
      </c>
      <c r="CV276" s="13">
        <v>18.944263343999999</v>
      </c>
      <c r="CW276" s="9">
        <v>-6.7522757789999996</v>
      </c>
      <c r="CX276" s="9">
        <v>10.195134943999999</v>
      </c>
      <c r="CY276" s="9">
        <v>-1.7730000370000001</v>
      </c>
      <c r="CZ276" s="9">
        <v>8.4180711490999993</v>
      </c>
      <c r="DA276" s="9">
        <v>-1.217860417</v>
      </c>
      <c r="DB276" s="9">
        <v>1.4037392076999999</v>
      </c>
      <c r="DC276" s="9">
        <v>-0.96448587500000005</v>
      </c>
      <c r="DD276" s="9">
        <v>-2.962515335</v>
      </c>
      <c r="DE276" s="9">
        <v>4.4679277498000003</v>
      </c>
      <c r="DF276" s="9">
        <v>-1.124719625</v>
      </c>
      <c r="DG276" s="9">
        <v>2.7165237673</v>
      </c>
      <c r="DH276" s="9">
        <v>1.6514095973</v>
      </c>
      <c r="DI276" s="9">
        <v>0.61347943230000002</v>
      </c>
      <c r="DJ276" s="9">
        <v>1.6507387623000001</v>
      </c>
    </row>
    <row r="277" spans="17:114" x14ac:dyDescent="0.15">
      <c r="S277" s="11" t="s">
        <v>40</v>
      </c>
      <c r="T277" s="9" t="s">
        <v>92</v>
      </c>
      <c r="U277" s="11">
        <v>10</v>
      </c>
      <c r="V277" s="9">
        <v>60</v>
      </c>
      <c r="W277" s="9">
        <v>0.15915699999999999</v>
      </c>
      <c r="X277" s="9">
        <v>0.52275000000000005</v>
      </c>
      <c r="Y277" s="9">
        <f t="shared" si="114"/>
        <v>1.3531760748494448</v>
      </c>
      <c r="Z277" s="9">
        <f t="shared" si="115"/>
        <v>38</v>
      </c>
      <c r="AA277" s="8">
        <f t="shared" si="116"/>
        <v>60</v>
      </c>
      <c r="AB277" s="8" t="b">
        <f t="shared" si="113"/>
        <v>0</v>
      </c>
      <c r="AC277" s="23" t="str">
        <f t="shared" si="104"/>
        <v>NO</v>
      </c>
      <c r="AD277" s="21" t="str">
        <f t="shared" si="117"/>
        <v>YES</v>
      </c>
      <c r="AE277" s="8" t="str">
        <f t="shared" si="118"/>
        <v>FINE</v>
      </c>
      <c r="AF277" s="8">
        <f t="shared" si="119"/>
        <v>2</v>
      </c>
      <c r="AG277" s="8">
        <f t="shared" si="120"/>
        <v>2</v>
      </c>
      <c r="AH277" s="8">
        <f t="shared" si="121"/>
        <v>2</v>
      </c>
      <c r="AI277" s="23">
        <f t="shared" si="105"/>
        <v>102</v>
      </c>
      <c r="AJ277" s="23">
        <f t="shared" si="106"/>
        <v>238</v>
      </c>
      <c r="AK277" s="23">
        <f t="shared" si="107"/>
        <v>452</v>
      </c>
      <c r="AL277" s="23">
        <f t="shared" si="108"/>
        <v>8.1</v>
      </c>
      <c r="AM277" s="21">
        <f t="shared" si="122"/>
        <v>102</v>
      </c>
      <c r="AN277" s="21">
        <f t="shared" si="123"/>
        <v>238</v>
      </c>
      <c r="AO277" s="21">
        <f t="shared" si="124"/>
        <v>452</v>
      </c>
      <c r="AP277" s="21">
        <f t="shared" si="125"/>
        <v>8.1</v>
      </c>
      <c r="AQ277" s="22">
        <f t="shared" si="109"/>
        <v>1</v>
      </c>
      <c r="AR277" s="22">
        <f t="shared" si="110"/>
        <v>-1</v>
      </c>
      <c r="AS277" s="22">
        <f t="shared" si="111"/>
        <v>0</v>
      </c>
      <c r="AT277" s="22">
        <f t="shared" si="112"/>
        <v>0.33333333333333331</v>
      </c>
      <c r="AU277" s="9">
        <v>6</v>
      </c>
      <c r="AV277" s="9">
        <v>4</v>
      </c>
      <c r="AW277" s="9">
        <v>150</v>
      </c>
      <c r="AX277" s="9">
        <v>30</v>
      </c>
      <c r="AY277" s="9">
        <v>60</v>
      </c>
      <c r="AZ277" s="9">
        <v>30</v>
      </c>
      <c r="BA277" s="9">
        <v>45</v>
      </c>
      <c r="BB277" s="9">
        <v>45</v>
      </c>
      <c r="BC277" s="13">
        <v>71.184694915999998</v>
      </c>
      <c r="BD277" s="9">
        <v>10.061814816</v>
      </c>
      <c r="BE277" s="9">
        <v>-17.170314820000002</v>
      </c>
      <c r="BF277" s="9">
        <v>0.82242592439999995</v>
      </c>
      <c r="BG277" s="9">
        <v>-12.48901852</v>
      </c>
      <c r="BH277" s="9">
        <v>-6.5178541680000004</v>
      </c>
      <c r="BI277" s="9">
        <v>-1.728770836</v>
      </c>
      <c r="BJ277" s="9">
        <v>1.8056875019</v>
      </c>
      <c r="BK277" s="9">
        <v>-1.596854169</v>
      </c>
      <c r="BL277" s="9">
        <v>1.0687708356000001</v>
      </c>
      <c r="BM277" s="9">
        <v>0.83968750309999995</v>
      </c>
      <c r="BN277" s="9">
        <v>-1.456199622</v>
      </c>
      <c r="BO277" s="9">
        <v>3.1029670427</v>
      </c>
      <c r="BP277" s="9">
        <v>-2.1966996220000001</v>
      </c>
      <c r="BQ277" s="9">
        <v>0.36696704270000002</v>
      </c>
      <c r="BR277" s="13">
        <v>176.94510733000001</v>
      </c>
      <c r="BS277" s="9">
        <v>27.351351867999998</v>
      </c>
      <c r="BT277" s="9">
        <v>-37.03585185</v>
      </c>
      <c r="BU277" s="9">
        <v>1.7993148128000001</v>
      </c>
      <c r="BV277" s="9">
        <v>-27.829370359999999</v>
      </c>
      <c r="BW277" s="9">
        <v>-13.512833329999999</v>
      </c>
      <c r="BX277" s="9">
        <v>-3.0333750080000002</v>
      </c>
      <c r="BY277" s="9">
        <v>4.5241249956000003</v>
      </c>
      <c r="BZ277" s="9">
        <v>-3.7212500039999998</v>
      </c>
      <c r="CA277" s="9">
        <v>1.5206666669</v>
      </c>
      <c r="CB277" s="9">
        <v>1.3641249955999999</v>
      </c>
      <c r="CC277" s="9">
        <v>-10.71856968</v>
      </c>
      <c r="CD277" s="9">
        <v>4.0172636657999998</v>
      </c>
      <c r="CE277" s="9">
        <v>-3.990569684</v>
      </c>
      <c r="CF277" s="9">
        <v>-0.365736334</v>
      </c>
      <c r="CG277" s="13">
        <v>333.15811301000002</v>
      </c>
      <c r="CH277" s="9">
        <v>57.961833343999999</v>
      </c>
      <c r="CI277" s="9">
        <v>-69.994296289999994</v>
      </c>
      <c r="CJ277" s="9">
        <v>7.7273518556000003</v>
      </c>
      <c r="CK277" s="9">
        <v>-47.544240739999999</v>
      </c>
      <c r="CL277" s="9">
        <v>-29.893020839999998</v>
      </c>
      <c r="CM277" s="9">
        <v>1.2960624999999999</v>
      </c>
      <c r="CN277" s="9">
        <v>6.4148958374999996</v>
      </c>
      <c r="CO277" s="9">
        <v>-4.0899375129999997</v>
      </c>
      <c r="CP277" s="9">
        <v>4.5010624999999997</v>
      </c>
      <c r="CQ277" s="9">
        <v>1.0617291625</v>
      </c>
      <c r="CR277" s="9">
        <v>-26.861520760000001</v>
      </c>
      <c r="CS277" s="9">
        <v>9.0126459441000009</v>
      </c>
      <c r="CT277" s="9">
        <v>1.0812644099999999E-2</v>
      </c>
      <c r="CU277" s="9">
        <v>-27.203520709999999</v>
      </c>
      <c r="CV277" s="13">
        <v>18.944263343999999</v>
      </c>
      <c r="CW277" s="9">
        <v>-6.7522757789999996</v>
      </c>
      <c r="CX277" s="9">
        <v>10.195134943999999</v>
      </c>
      <c r="CY277" s="9">
        <v>-1.7730000370000001</v>
      </c>
      <c r="CZ277" s="9">
        <v>8.4180711490999993</v>
      </c>
      <c r="DA277" s="9">
        <v>-1.217860417</v>
      </c>
      <c r="DB277" s="9">
        <v>1.4037392076999999</v>
      </c>
      <c r="DC277" s="9">
        <v>-0.96448587500000005</v>
      </c>
      <c r="DD277" s="9">
        <v>-2.962515335</v>
      </c>
      <c r="DE277" s="9">
        <v>4.4679277498000003</v>
      </c>
      <c r="DF277" s="9">
        <v>-1.124719625</v>
      </c>
      <c r="DG277" s="9">
        <v>2.7165237673</v>
      </c>
      <c r="DH277" s="9">
        <v>1.6514095973</v>
      </c>
      <c r="DI277" s="9">
        <v>0.61347943230000002</v>
      </c>
      <c r="DJ277" s="9">
        <v>1.6507387623000001</v>
      </c>
    </row>
    <row r="278" spans="17:114" x14ac:dyDescent="0.15">
      <c r="S278" s="11" t="s">
        <v>40</v>
      </c>
      <c r="T278" s="9" t="s">
        <v>92</v>
      </c>
      <c r="U278" s="11">
        <v>10</v>
      </c>
      <c r="V278" s="9">
        <v>75</v>
      </c>
      <c r="W278" s="9">
        <v>0.15915699999999999</v>
      </c>
      <c r="X278" s="9">
        <v>0.52275000000000005</v>
      </c>
      <c r="Y278" s="9">
        <f t="shared" si="114"/>
        <v>1.3531760748494448</v>
      </c>
      <c r="Z278" s="9">
        <f t="shared" si="115"/>
        <v>38</v>
      </c>
      <c r="AA278" s="8">
        <f t="shared" si="116"/>
        <v>60</v>
      </c>
      <c r="AB278" s="8" t="b">
        <f t="shared" si="113"/>
        <v>0</v>
      </c>
      <c r="AC278" s="23" t="str">
        <f t="shared" si="104"/>
        <v>NO</v>
      </c>
      <c r="AD278" s="21" t="str">
        <f t="shared" si="117"/>
        <v>YES</v>
      </c>
      <c r="AE278" s="8" t="str">
        <f t="shared" si="118"/>
        <v>FINE</v>
      </c>
      <c r="AF278" s="8">
        <f t="shared" si="119"/>
        <v>2</v>
      </c>
      <c r="AG278" s="8">
        <f t="shared" si="120"/>
        <v>2</v>
      </c>
      <c r="AH278" s="8">
        <f t="shared" si="121"/>
        <v>2</v>
      </c>
      <c r="AI278" s="23">
        <f t="shared" si="105"/>
        <v>97</v>
      </c>
      <c r="AJ278" s="23">
        <f t="shared" si="106"/>
        <v>227</v>
      </c>
      <c r="AK278" s="23">
        <f t="shared" si="107"/>
        <v>424</v>
      </c>
      <c r="AL278" s="23">
        <f t="shared" si="108"/>
        <v>9</v>
      </c>
      <c r="AM278" s="21">
        <f t="shared" si="122"/>
        <v>97</v>
      </c>
      <c r="AN278" s="21">
        <f t="shared" si="123"/>
        <v>227</v>
      </c>
      <c r="AO278" s="21">
        <f t="shared" si="124"/>
        <v>424</v>
      </c>
      <c r="AP278" s="21">
        <f t="shared" si="125"/>
        <v>9</v>
      </c>
      <c r="AQ278" s="22">
        <f t="shared" si="109"/>
        <v>1</v>
      </c>
      <c r="AR278" s="22">
        <f t="shared" si="110"/>
        <v>-1</v>
      </c>
      <c r="AS278" s="22">
        <f t="shared" si="111"/>
        <v>0</v>
      </c>
      <c r="AT278" s="22">
        <f t="shared" si="112"/>
        <v>0.66666666666666663</v>
      </c>
      <c r="AU278" s="9">
        <v>6</v>
      </c>
      <c r="AV278" s="9">
        <v>4</v>
      </c>
      <c r="AW278" s="9">
        <v>150</v>
      </c>
      <c r="AX278" s="9">
        <v>30</v>
      </c>
      <c r="AY278" s="9">
        <v>60</v>
      </c>
      <c r="AZ278" s="9">
        <v>30</v>
      </c>
      <c r="BA278" s="9">
        <v>45</v>
      </c>
      <c r="BB278" s="9">
        <v>45</v>
      </c>
      <c r="BC278" s="13">
        <v>71.184694915999998</v>
      </c>
      <c r="BD278" s="9">
        <v>10.061814816</v>
      </c>
      <c r="BE278" s="9">
        <v>-17.170314820000002</v>
      </c>
      <c r="BF278" s="9">
        <v>0.82242592439999995</v>
      </c>
      <c r="BG278" s="9">
        <v>-12.48901852</v>
      </c>
      <c r="BH278" s="9">
        <v>-6.5178541680000004</v>
      </c>
      <c r="BI278" s="9">
        <v>-1.728770836</v>
      </c>
      <c r="BJ278" s="9">
        <v>1.8056875019</v>
      </c>
      <c r="BK278" s="9">
        <v>-1.596854169</v>
      </c>
      <c r="BL278" s="9">
        <v>1.0687708356000001</v>
      </c>
      <c r="BM278" s="9">
        <v>0.83968750309999995</v>
      </c>
      <c r="BN278" s="9">
        <v>-1.456199622</v>
      </c>
      <c r="BO278" s="9">
        <v>3.1029670427</v>
      </c>
      <c r="BP278" s="9">
        <v>-2.1966996220000001</v>
      </c>
      <c r="BQ278" s="9">
        <v>0.36696704270000002</v>
      </c>
      <c r="BR278" s="13">
        <v>176.94510733000001</v>
      </c>
      <c r="BS278" s="9">
        <v>27.351351867999998</v>
      </c>
      <c r="BT278" s="9">
        <v>-37.03585185</v>
      </c>
      <c r="BU278" s="9">
        <v>1.7993148128000001</v>
      </c>
      <c r="BV278" s="9">
        <v>-27.829370359999999</v>
      </c>
      <c r="BW278" s="9">
        <v>-13.512833329999999</v>
      </c>
      <c r="BX278" s="9">
        <v>-3.0333750080000002</v>
      </c>
      <c r="BY278" s="9">
        <v>4.5241249956000003</v>
      </c>
      <c r="BZ278" s="9">
        <v>-3.7212500039999998</v>
      </c>
      <c r="CA278" s="9">
        <v>1.5206666669</v>
      </c>
      <c r="CB278" s="9">
        <v>1.3641249955999999</v>
      </c>
      <c r="CC278" s="9">
        <v>-10.71856968</v>
      </c>
      <c r="CD278" s="9">
        <v>4.0172636657999998</v>
      </c>
      <c r="CE278" s="9">
        <v>-3.990569684</v>
      </c>
      <c r="CF278" s="9">
        <v>-0.365736334</v>
      </c>
      <c r="CG278" s="13">
        <v>333.15811301000002</v>
      </c>
      <c r="CH278" s="9">
        <v>57.961833343999999</v>
      </c>
      <c r="CI278" s="9">
        <v>-69.994296289999994</v>
      </c>
      <c r="CJ278" s="9">
        <v>7.7273518556000003</v>
      </c>
      <c r="CK278" s="9">
        <v>-47.544240739999999</v>
      </c>
      <c r="CL278" s="9">
        <v>-29.893020839999998</v>
      </c>
      <c r="CM278" s="9">
        <v>1.2960624999999999</v>
      </c>
      <c r="CN278" s="9">
        <v>6.4148958374999996</v>
      </c>
      <c r="CO278" s="9">
        <v>-4.0899375129999997</v>
      </c>
      <c r="CP278" s="9">
        <v>4.5010624999999997</v>
      </c>
      <c r="CQ278" s="9">
        <v>1.0617291625</v>
      </c>
      <c r="CR278" s="9">
        <v>-26.861520760000001</v>
      </c>
      <c r="CS278" s="9">
        <v>9.0126459441000009</v>
      </c>
      <c r="CT278" s="9">
        <v>1.0812644099999999E-2</v>
      </c>
      <c r="CU278" s="9">
        <v>-27.203520709999999</v>
      </c>
      <c r="CV278" s="13">
        <v>18.944263343999999</v>
      </c>
      <c r="CW278" s="9">
        <v>-6.7522757789999996</v>
      </c>
      <c r="CX278" s="9">
        <v>10.195134943999999</v>
      </c>
      <c r="CY278" s="9">
        <v>-1.7730000370000001</v>
      </c>
      <c r="CZ278" s="9">
        <v>8.4180711490999993</v>
      </c>
      <c r="DA278" s="9">
        <v>-1.217860417</v>
      </c>
      <c r="DB278" s="9">
        <v>1.4037392076999999</v>
      </c>
      <c r="DC278" s="9">
        <v>-0.96448587500000005</v>
      </c>
      <c r="DD278" s="9">
        <v>-2.962515335</v>
      </c>
      <c r="DE278" s="9">
        <v>4.4679277498000003</v>
      </c>
      <c r="DF278" s="9">
        <v>-1.124719625</v>
      </c>
      <c r="DG278" s="9">
        <v>2.7165237673</v>
      </c>
      <c r="DH278" s="9">
        <v>1.6514095973</v>
      </c>
      <c r="DI278" s="9">
        <v>0.61347943230000002</v>
      </c>
      <c r="DJ278" s="9">
        <v>1.6507387623000001</v>
      </c>
    </row>
    <row r="279" spans="17:114" s="15" customFormat="1" x14ac:dyDescent="0.15">
      <c r="Q279" s="17"/>
      <c r="R279" s="17"/>
      <c r="S279" s="17" t="s">
        <v>40</v>
      </c>
      <c r="T279" s="9" t="s">
        <v>92</v>
      </c>
      <c r="U279" s="17">
        <v>10</v>
      </c>
      <c r="V279" s="15">
        <v>90</v>
      </c>
      <c r="W279" s="15">
        <v>0.15915699999999999</v>
      </c>
      <c r="X279" s="15">
        <v>0.52275000000000005</v>
      </c>
      <c r="Y279" s="9">
        <f t="shared" si="114"/>
        <v>1.3531760748494448</v>
      </c>
      <c r="Z279" s="9">
        <f t="shared" si="115"/>
        <v>38</v>
      </c>
      <c r="AA279" s="8">
        <f t="shared" si="116"/>
        <v>60</v>
      </c>
      <c r="AB279" s="8" t="b">
        <f t="shared" si="113"/>
        <v>0</v>
      </c>
      <c r="AC279" s="23" t="str">
        <f t="shared" si="104"/>
        <v>NO</v>
      </c>
      <c r="AD279" s="21" t="str">
        <f t="shared" si="117"/>
        <v>YES</v>
      </c>
      <c r="AE279" s="8" t="str">
        <f t="shared" si="118"/>
        <v>FINE</v>
      </c>
      <c r="AF279" s="8">
        <f t="shared" si="119"/>
        <v>2</v>
      </c>
      <c r="AG279" s="8">
        <f t="shared" si="120"/>
        <v>2</v>
      </c>
      <c r="AH279" s="8">
        <f t="shared" si="121"/>
        <v>2</v>
      </c>
      <c r="AI279" s="23">
        <f t="shared" si="105"/>
        <v>92</v>
      </c>
      <c r="AJ279" s="23">
        <f t="shared" si="106"/>
        <v>217</v>
      </c>
      <c r="AK279" s="23">
        <f t="shared" si="107"/>
        <v>390</v>
      </c>
      <c r="AL279" s="23">
        <f t="shared" si="108"/>
        <v>10.299999999999999</v>
      </c>
      <c r="AM279" s="21">
        <f t="shared" si="122"/>
        <v>92</v>
      </c>
      <c r="AN279" s="21">
        <f t="shared" si="123"/>
        <v>217</v>
      </c>
      <c r="AO279" s="21">
        <f t="shared" si="124"/>
        <v>390</v>
      </c>
      <c r="AP279" s="21">
        <f t="shared" si="125"/>
        <v>10.299999999999999</v>
      </c>
      <c r="AQ279" s="22">
        <f t="shared" si="109"/>
        <v>1</v>
      </c>
      <c r="AR279" s="22">
        <f t="shared" si="110"/>
        <v>-1</v>
      </c>
      <c r="AS279" s="22">
        <f t="shared" si="111"/>
        <v>0</v>
      </c>
      <c r="AT279" s="22">
        <f t="shared" si="112"/>
        <v>1</v>
      </c>
      <c r="AU279" s="9">
        <v>6</v>
      </c>
      <c r="AV279" s="9">
        <v>4</v>
      </c>
      <c r="AW279" s="9">
        <v>150</v>
      </c>
      <c r="AX279" s="9">
        <v>30</v>
      </c>
      <c r="AY279" s="9">
        <v>60</v>
      </c>
      <c r="AZ279" s="9">
        <v>30</v>
      </c>
      <c r="BA279" s="9">
        <v>45</v>
      </c>
      <c r="BB279" s="9">
        <v>45</v>
      </c>
      <c r="BC279" s="13">
        <v>71.184694915999998</v>
      </c>
      <c r="BD279" s="9">
        <v>10.061814816</v>
      </c>
      <c r="BE279" s="9">
        <v>-17.170314820000002</v>
      </c>
      <c r="BF279" s="9">
        <v>0.82242592439999995</v>
      </c>
      <c r="BG279" s="9">
        <v>-12.48901852</v>
      </c>
      <c r="BH279" s="9">
        <v>-6.5178541680000004</v>
      </c>
      <c r="BI279" s="9">
        <v>-1.728770836</v>
      </c>
      <c r="BJ279" s="9">
        <v>1.8056875019</v>
      </c>
      <c r="BK279" s="9">
        <v>-1.596854169</v>
      </c>
      <c r="BL279" s="9">
        <v>1.0687708356000001</v>
      </c>
      <c r="BM279" s="9">
        <v>0.83968750309999995</v>
      </c>
      <c r="BN279" s="9">
        <v>-1.456199622</v>
      </c>
      <c r="BO279" s="9">
        <v>3.1029670427</v>
      </c>
      <c r="BP279" s="9">
        <v>-2.1966996220000001</v>
      </c>
      <c r="BQ279" s="9">
        <v>0.36696704270000002</v>
      </c>
      <c r="BR279" s="13">
        <v>176.94510733000001</v>
      </c>
      <c r="BS279" s="9">
        <v>27.351351867999998</v>
      </c>
      <c r="BT279" s="9">
        <v>-37.03585185</v>
      </c>
      <c r="BU279" s="9">
        <v>1.7993148128000001</v>
      </c>
      <c r="BV279" s="9">
        <v>-27.829370359999999</v>
      </c>
      <c r="BW279" s="9">
        <v>-13.512833329999999</v>
      </c>
      <c r="BX279" s="9">
        <v>-3.0333750080000002</v>
      </c>
      <c r="BY279" s="9">
        <v>4.5241249956000003</v>
      </c>
      <c r="BZ279" s="9">
        <v>-3.7212500039999998</v>
      </c>
      <c r="CA279" s="9">
        <v>1.5206666669</v>
      </c>
      <c r="CB279" s="9">
        <v>1.3641249955999999</v>
      </c>
      <c r="CC279" s="9">
        <v>-10.71856968</v>
      </c>
      <c r="CD279" s="9">
        <v>4.0172636657999998</v>
      </c>
      <c r="CE279" s="9">
        <v>-3.990569684</v>
      </c>
      <c r="CF279" s="9">
        <v>-0.365736334</v>
      </c>
      <c r="CG279" s="13">
        <v>333.15811301000002</v>
      </c>
      <c r="CH279" s="9">
        <v>57.961833343999999</v>
      </c>
      <c r="CI279" s="9">
        <v>-69.994296289999994</v>
      </c>
      <c r="CJ279" s="9">
        <v>7.7273518556000003</v>
      </c>
      <c r="CK279" s="9">
        <v>-47.544240739999999</v>
      </c>
      <c r="CL279" s="9">
        <v>-29.893020839999998</v>
      </c>
      <c r="CM279" s="9">
        <v>1.2960624999999999</v>
      </c>
      <c r="CN279" s="9">
        <v>6.4148958374999996</v>
      </c>
      <c r="CO279" s="9">
        <v>-4.0899375129999997</v>
      </c>
      <c r="CP279" s="9">
        <v>4.5010624999999997</v>
      </c>
      <c r="CQ279" s="9">
        <v>1.0617291625</v>
      </c>
      <c r="CR279" s="9">
        <v>-26.861520760000001</v>
      </c>
      <c r="CS279" s="9">
        <v>9.0126459441000009</v>
      </c>
      <c r="CT279" s="9">
        <v>1.0812644099999999E-2</v>
      </c>
      <c r="CU279" s="9">
        <v>-27.203520709999999</v>
      </c>
      <c r="CV279" s="13">
        <v>18.944263343999999</v>
      </c>
      <c r="CW279" s="9">
        <v>-6.7522757789999996</v>
      </c>
      <c r="CX279" s="9">
        <v>10.195134943999999</v>
      </c>
      <c r="CY279" s="9">
        <v>-1.7730000370000001</v>
      </c>
      <c r="CZ279" s="9">
        <v>8.4180711490999993</v>
      </c>
      <c r="DA279" s="9">
        <v>-1.217860417</v>
      </c>
      <c r="DB279" s="9">
        <v>1.4037392076999999</v>
      </c>
      <c r="DC279" s="9">
        <v>-0.96448587500000005</v>
      </c>
      <c r="DD279" s="9">
        <v>-2.962515335</v>
      </c>
      <c r="DE279" s="9">
        <v>4.4679277498000003</v>
      </c>
      <c r="DF279" s="9">
        <v>-1.124719625</v>
      </c>
      <c r="DG279" s="9">
        <v>2.7165237673</v>
      </c>
      <c r="DH279" s="9">
        <v>1.6514095973</v>
      </c>
      <c r="DI279" s="9">
        <v>0.61347943230000002</v>
      </c>
      <c r="DJ279" s="9">
        <v>1.6507387623000001</v>
      </c>
    </row>
    <row r="280" spans="17:114" x14ac:dyDescent="0.15">
      <c r="S280" s="11" t="s">
        <v>47</v>
      </c>
      <c r="T280" s="9" t="s">
        <v>92</v>
      </c>
      <c r="U280" s="11">
        <v>2</v>
      </c>
      <c r="V280" s="2">
        <v>0</v>
      </c>
      <c r="W280" s="9">
        <v>2.9048999999999998E-2</v>
      </c>
      <c r="X280" s="9">
        <v>0.51908500000000002</v>
      </c>
      <c r="Y280" s="9">
        <f t="shared" si="114"/>
        <v>0.24330040304845843</v>
      </c>
      <c r="Z280" s="9">
        <f t="shared" si="115"/>
        <v>210</v>
      </c>
      <c r="AA280" s="8">
        <f t="shared" si="116"/>
        <v>60</v>
      </c>
      <c r="AB280" s="8" t="b">
        <f t="shared" si="113"/>
        <v>0</v>
      </c>
      <c r="AC280" s="23" t="str">
        <f t="shared" si="104"/>
        <v>NO</v>
      </c>
      <c r="AD280" s="21" t="str">
        <f t="shared" si="117"/>
        <v>NO</v>
      </c>
      <c r="AE280" s="8" t="str">
        <f t="shared" si="118"/>
        <v>MEDIUM</v>
      </c>
      <c r="AF280" s="8">
        <f t="shared" si="119"/>
        <v>3</v>
      </c>
      <c r="AG280" s="8">
        <f t="shared" si="120"/>
        <v>3</v>
      </c>
      <c r="AH280" s="8">
        <f t="shared" si="121"/>
        <v>3</v>
      </c>
      <c r="AI280" s="23">
        <f t="shared" si="105"/>
        <v>148</v>
      </c>
      <c r="AJ280" s="23">
        <f t="shared" si="106"/>
        <v>286</v>
      </c>
      <c r="AK280" s="23">
        <f t="shared" si="107"/>
        <v>534</v>
      </c>
      <c r="AL280" s="23">
        <f t="shared" si="108"/>
        <v>1.7000000000000002</v>
      </c>
      <c r="AM280" s="21">
        <f t="shared" si="122"/>
        <v>148</v>
      </c>
      <c r="AN280" s="21">
        <f t="shared" si="123"/>
        <v>286</v>
      </c>
      <c r="AO280" s="21">
        <f t="shared" si="124"/>
        <v>534</v>
      </c>
      <c r="AP280" s="21">
        <f t="shared" si="125"/>
        <v>1.7000000000000002</v>
      </c>
      <c r="AQ280" s="22">
        <f t="shared" si="109"/>
        <v>-1</v>
      </c>
      <c r="AR280" s="22">
        <f t="shared" si="110"/>
        <v>-1</v>
      </c>
      <c r="AS280" s="22">
        <f t="shared" si="111"/>
        <v>0</v>
      </c>
      <c r="AT280" s="22">
        <f t="shared" si="112"/>
        <v>-1</v>
      </c>
      <c r="AU280" s="9">
        <v>16</v>
      </c>
      <c r="AV280" s="9">
        <v>14</v>
      </c>
      <c r="AW280" s="9">
        <v>150</v>
      </c>
      <c r="AX280" s="9">
        <v>30</v>
      </c>
      <c r="AY280" s="9">
        <v>60</v>
      </c>
      <c r="AZ280" s="9">
        <v>30</v>
      </c>
      <c r="BA280" s="9">
        <v>45</v>
      </c>
      <c r="BB280" s="9">
        <v>45</v>
      </c>
      <c r="BC280">
        <v>85.604962314000005</v>
      </c>
      <c r="BD280">
        <v>9.5838055571999998</v>
      </c>
      <c r="BE280">
        <v>-22.16106126</v>
      </c>
      <c r="BF280">
        <v>-0.56746907899999999</v>
      </c>
      <c r="BG280">
        <v>-38.673677099999999</v>
      </c>
      <c r="BH280">
        <v>-6.5188862460000001</v>
      </c>
      <c r="BI280">
        <v>2.0607291963000001</v>
      </c>
      <c r="BJ280">
        <v>4.1763437519000002</v>
      </c>
      <c r="BK280">
        <v>-1.110815476</v>
      </c>
      <c r="BL280">
        <v>10.960260411</v>
      </c>
      <c r="BM280">
        <v>-2.9471979190000002</v>
      </c>
      <c r="BN280">
        <v>-6.716207603</v>
      </c>
      <c r="BO280">
        <v>0.1304496168</v>
      </c>
      <c r="BP280">
        <v>-2.8350503680000001</v>
      </c>
      <c r="BQ280">
        <v>14.278949617</v>
      </c>
      <c r="BR280" s="13">
        <v>223.09979292</v>
      </c>
      <c r="BS280" s="9">
        <v>39.613916668000002</v>
      </c>
      <c r="BT280" s="9">
        <v>-52.048733939999998</v>
      </c>
      <c r="BU280" s="9">
        <v>2.7981742856</v>
      </c>
      <c r="BV280" s="9">
        <v>-80.800582890000001</v>
      </c>
      <c r="BW280" s="9">
        <v>-18.293641780000002</v>
      </c>
      <c r="BX280" s="9">
        <v>3.1661266778999999</v>
      </c>
      <c r="BY280" s="9">
        <v>6.7144687519000001</v>
      </c>
      <c r="BZ280" s="9">
        <v>-11.79494423</v>
      </c>
      <c r="CA280" s="9">
        <v>20.869218748000002</v>
      </c>
      <c r="CB280" s="9">
        <v>-9.8551979230000004</v>
      </c>
      <c r="CC280" s="9">
        <v>-27.791864919999998</v>
      </c>
      <c r="CD280" s="9">
        <v>3.3159957375000002</v>
      </c>
      <c r="CE280" s="9">
        <v>-7.1113375620000001</v>
      </c>
      <c r="CF280" s="9">
        <v>24.209829087999999</v>
      </c>
      <c r="CG280" s="13">
        <v>401.79046720000002</v>
      </c>
      <c r="CH280" s="9">
        <v>95.066101844000002</v>
      </c>
      <c r="CI280" s="9">
        <v>-86.99491956</v>
      </c>
      <c r="CJ280" s="9">
        <v>13.964785601999999</v>
      </c>
      <c r="CK280" s="9">
        <v>-165.13959600000001</v>
      </c>
      <c r="CL280" s="9">
        <v>-23.78403029</v>
      </c>
      <c r="CM280" s="9">
        <v>8.1268211123</v>
      </c>
      <c r="CN280" s="9">
        <v>14.574385413</v>
      </c>
      <c r="CO280" s="9">
        <v>-41.665592109999999</v>
      </c>
      <c r="CP280" s="9">
        <v>32.228968762000001</v>
      </c>
      <c r="CQ280" s="9">
        <v>-31.812322909999999</v>
      </c>
      <c r="CR280" s="9">
        <v>-53.473723819999996</v>
      </c>
      <c r="CS280" s="9">
        <v>0.54320384970000002</v>
      </c>
      <c r="CT280" s="9">
        <v>-6.8031294500000001</v>
      </c>
      <c r="CU280" s="9">
        <v>60.296370549999999</v>
      </c>
      <c r="CV280" s="13">
        <v>12.981614618</v>
      </c>
      <c r="CW280" s="9">
        <v>-5.8333006579999997</v>
      </c>
      <c r="CX280" s="9">
        <v>8.0024463149000002</v>
      </c>
      <c r="CY280" s="9">
        <v>0.34762834929999997</v>
      </c>
      <c r="CZ280" s="9">
        <v>14.193920816</v>
      </c>
      <c r="DA280" s="9">
        <v>-1.900799785</v>
      </c>
      <c r="DB280" s="9">
        <v>0.37019112209999999</v>
      </c>
      <c r="DC280" s="9">
        <v>-0.43663369699999999</v>
      </c>
      <c r="DD280" s="9">
        <v>-5.623381137</v>
      </c>
      <c r="DE280" s="9">
        <v>4.3428516351999997</v>
      </c>
      <c r="DF280" s="9">
        <v>1.2063513018000001</v>
      </c>
      <c r="DG280" s="9">
        <v>3.4956393491000002</v>
      </c>
      <c r="DH280" s="9">
        <v>2.0858292933000002</v>
      </c>
      <c r="DI280" s="9">
        <v>0.85852162679999999</v>
      </c>
      <c r="DJ280" s="9">
        <v>2.6107221267999998</v>
      </c>
    </row>
    <row r="281" spans="17:114" x14ac:dyDescent="0.15">
      <c r="S281" s="11" t="s">
        <v>47</v>
      </c>
      <c r="T281" s="9" t="s">
        <v>92</v>
      </c>
      <c r="U281" s="11">
        <v>2</v>
      </c>
      <c r="V281" s="2">
        <v>15</v>
      </c>
      <c r="W281" s="9">
        <v>2.9048999999999998E-2</v>
      </c>
      <c r="X281" s="9">
        <v>0.51908500000000002</v>
      </c>
      <c r="Y281" s="9">
        <f t="shared" si="114"/>
        <v>0.24330040304845843</v>
      </c>
      <c r="Z281" s="9">
        <f t="shared" si="115"/>
        <v>210</v>
      </c>
      <c r="AA281" s="8">
        <f t="shared" si="116"/>
        <v>60</v>
      </c>
      <c r="AB281" s="8" t="b">
        <f t="shared" si="113"/>
        <v>0</v>
      </c>
      <c r="AC281" s="23" t="str">
        <f t="shared" si="104"/>
        <v>NO</v>
      </c>
      <c r="AD281" s="21" t="str">
        <f t="shared" si="117"/>
        <v>NO</v>
      </c>
      <c r="AE281" s="8" t="str">
        <f t="shared" si="118"/>
        <v>MEDIUM</v>
      </c>
      <c r="AF281" s="8">
        <f t="shared" si="119"/>
        <v>3</v>
      </c>
      <c r="AG281" s="8">
        <f t="shared" si="120"/>
        <v>3</v>
      </c>
      <c r="AH281" s="8">
        <f t="shared" si="121"/>
        <v>3</v>
      </c>
      <c r="AI281" s="23">
        <f t="shared" si="105"/>
        <v>124</v>
      </c>
      <c r="AJ281" s="23">
        <f t="shared" si="106"/>
        <v>250</v>
      </c>
      <c r="AK281" s="23">
        <f t="shared" si="107"/>
        <v>448</v>
      </c>
      <c r="AL281" s="23">
        <f t="shared" si="108"/>
        <v>5.3999999999999995</v>
      </c>
      <c r="AM281" s="21">
        <f t="shared" si="122"/>
        <v>124</v>
      </c>
      <c r="AN281" s="21">
        <f t="shared" si="123"/>
        <v>250</v>
      </c>
      <c r="AO281" s="21">
        <f t="shared" si="124"/>
        <v>448</v>
      </c>
      <c r="AP281" s="21">
        <f t="shared" si="125"/>
        <v>5.3999999999999995</v>
      </c>
      <c r="AQ281" s="22">
        <f t="shared" si="109"/>
        <v>-1</v>
      </c>
      <c r="AR281" s="22">
        <f t="shared" si="110"/>
        <v>-1</v>
      </c>
      <c r="AS281" s="22">
        <f t="shared" si="111"/>
        <v>0</v>
      </c>
      <c r="AT281" s="22">
        <f t="shared" si="112"/>
        <v>-0.66666666666666663</v>
      </c>
      <c r="AU281" s="9">
        <v>16</v>
      </c>
      <c r="AV281" s="9">
        <v>14</v>
      </c>
      <c r="AW281" s="9">
        <v>150</v>
      </c>
      <c r="AX281" s="9">
        <v>30</v>
      </c>
      <c r="AY281" s="9">
        <v>60</v>
      </c>
      <c r="AZ281" s="9">
        <v>30</v>
      </c>
      <c r="BA281" s="9">
        <v>45</v>
      </c>
      <c r="BB281" s="9">
        <v>45</v>
      </c>
      <c r="BC281">
        <v>85.604962314000005</v>
      </c>
      <c r="BD281">
        <v>9.5838055571999998</v>
      </c>
      <c r="BE281">
        <v>-22.16106126</v>
      </c>
      <c r="BF281">
        <v>-0.56746907899999999</v>
      </c>
      <c r="BG281">
        <v>-38.673677099999999</v>
      </c>
      <c r="BH281">
        <v>-6.5188862460000001</v>
      </c>
      <c r="BI281">
        <v>2.0607291963000001</v>
      </c>
      <c r="BJ281">
        <v>4.1763437519000002</v>
      </c>
      <c r="BK281">
        <v>-1.110815476</v>
      </c>
      <c r="BL281">
        <v>10.960260411</v>
      </c>
      <c r="BM281">
        <v>-2.9471979190000002</v>
      </c>
      <c r="BN281">
        <v>-6.716207603</v>
      </c>
      <c r="BO281">
        <v>0.1304496168</v>
      </c>
      <c r="BP281">
        <v>-2.8350503680000001</v>
      </c>
      <c r="BQ281">
        <v>14.278949617</v>
      </c>
      <c r="BR281" s="13">
        <v>223.09979292</v>
      </c>
      <c r="BS281" s="9">
        <v>39.613916668000002</v>
      </c>
      <c r="BT281" s="9">
        <v>-52.048733939999998</v>
      </c>
      <c r="BU281" s="9">
        <v>2.7981742856</v>
      </c>
      <c r="BV281" s="9">
        <v>-80.800582890000001</v>
      </c>
      <c r="BW281" s="9">
        <v>-18.293641780000002</v>
      </c>
      <c r="BX281" s="9">
        <v>3.1661266778999999</v>
      </c>
      <c r="BY281" s="9">
        <v>6.7144687519000001</v>
      </c>
      <c r="BZ281" s="9">
        <v>-11.79494423</v>
      </c>
      <c r="CA281" s="9">
        <v>20.869218748000002</v>
      </c>
      <c r="CB281" s="9">
        <v>-9.8551979230000004</v>
      </c>
      <c r="CC281" s="9">
        <v>-27.791864919999998</v>
      </c>
      <c r="CD281" s="9">
        <v>3.3159957375000002</v>
      </c>
      <c r="CE281" s="9">
        <v>-7.1113375620000001</v>
      </c>
      <c r="CF281" s="9">
        <v>24.209829087999999</v>
      </c>
      <c r="CG281" s="13">
        <v>401.79046720000002</v>
      </c>
      <c r="CH281" s="9">
        <v>95.066101844000002</v>
      </c>
      <c r="CI281" s="9">
        <v>-86.99491956</v>
      </c>
      <c r="CJ281" s="9">
        <v>13.964785601999999</v>
      </c>
      <c r="CK281" s="9">
        <v>-165.13959600000001</v>
      </c>
      <c r="CL281" s="9">
        <v>-23.78403029</v>
      </c>
      <c r="CM281" s="9">
        <v>8.1268211123</v>
      </c>
      <c r="CN281" s="9">
        <v>14.574385413</v>
      </c>
      <c r="CO281" s="9">
        <v>-41.665592109999999</v>
      </c>
      <c r="CP281" s="9">
        <v>32.228968762000001</v>
      </c>
      <c r="CQ281" s="9">
        <v>-31.812322909999999</v>
      </c>
      <c r="CR281" s="9">
        <v>-53.473723819999996</v>
      </c>
      <c r="CS281" s="9">
        <v>0.54320384970000002</v>
      </c>
      <c r="CT281" s="9">
        <v>-6.8031294500000001</v>
      </c>
      <c r="CU281" s="9">
        <v>60.296370549999999</v>
      </c>
      <c r="CV281" s="13">
        <v>12.981614618</v>
      </c>
      <c r="CW281" s="9">
        <v>-5.8333006579999997</v>
      </c>
      <c r="CX281" s="9">
        <v>8.0024463149000002</v>
      </c>
      <c r="CY281" s="9">
        <v>0.34762834929999997</v>
      </c>
      <c r="CZ281" s="9">
        <v>14.193920816</v>
      </c>
      <c r="DA281" s="9">
        <v>-1.900799785</v>
      </c>
      <c r="DB281" s="9">
        <v>0.37019112209999999</v>
      </c>
      <c r="DC281" s="9">
        <v>-0.43663369699999999</v>
      </c>
      <c r="DD281" s="9">
        <v>-5.623381137</v>
      </c>
      <c r="DE281" s="9">
        <v>4.3428516351999997</v>
      </c>
      <c r="DF281" s="9">
        <v>1.2063513018000001</v>
      </c>
      <c r="DG281" s="9">
        <v>3.4956393491000002</v>
      </c>
      <c r="DH281" s="9">
        <v>2.0858292933000002</v>
      </c>
      <c r="DI281" s="9">
        <v>0.85852162679999999</v>
      </c>
      <c r="DJ281" s="9">
        <v>2.6107221267999998</v>
      </c>
    </row>
    <row r="282" spans="17:114" x14ac:dyDescent="0.15">
      <c r="S282" s="11" t="s">
        <v>47</v>
      </c>
      <c r="T282" s="9" t="s">
        <v>92</v>
      </c>
      <c r="U282" s="11">
        <v>2</v>
      </c>
      <c r="V282" s="2">
        <v>30</v>
      </c>
      <c r="W282" s="9">
        <v>2.9048999999999998E-2</v>
      </c>
      <c r="X282" s="9">
        <v>0.51908500000000002</v>
      </c>
      <c r="Y282" s="9">
        <f t="shared" si="114"/>
        <v>0.24330040304845843</v>
      </c>
      <c r="Z282" s="9">
        <f t="shared" si="115"/>
        <v>210</v>
      </c>
      <c r="AA282" s="8">
        <f t="shared" si="116"/>
        <v>60</v>
      </c>
      <c r="AB282" s="8" t="b">
        <f t="shared" si="113"/>
        <v>0</v>
      </c>
      <c r="AC282" s="23" t="str">
        <f t="shared" si="104"/>
        <v>NO</v>
      </c>
      <c r="AD282" s="21" t="str">
        <f t="shared" si="117"/>
        <v>NO</v>
      </c>
      <c r="AE282" s="8" t="str">
        <f t="shared" si="118"/>
        <v>FINE</v>
      </c>
      <c r="AF282" s="8">
        <f t="shared" si="119"/>
        <v>2</v>
      </c>
      <c r="AG282" s="8">
        <f t="shared" si="120"/>
        <v>2</v>
      </c>
      <c r="AH282" s="8">
        <f t="shared" si="121"/>
        <v>2</v>
      </c>
      <c r="AI282" s="23">
        <f t="shared" si="105"/>
        <v>103</v>
      </c>
      <c r="AJ282" s="23">
        <f t="shared" si="106"/>
        <v>219</v>
      </c>
      <c r="AK282" s="23">
        <f t="shared" si="107"/>
        <v>376</v>
      </c>
      <c r="AL282" s="23">
        <f t="shared" si="108"/>
        <v>9.6999999999999993</v>
      </c>
      <c r="AM282" s="21">
        <f t="shared" si="122"/>
        <v>103</v>
      </c>
      <c r="AN282" s="21">
        <f t="shared" si="123"/>
        <v>219</v>
      </c>
      <c r="AO282" s="21">
        <f t="shared" si="124"/>
        <v>376</v>
      </c>
      <c r="AP282" s="21">
        <f t="shared" si="125"/>
        <v>9.6999999999999993</v>
      </c>
      <c r="AQ282" s="22">
        <f t="shared" si="109"/>
        <v>-1</v>
      </c>
      <c r="AR282" s="22">
        <f t="shared" si="110"/>
        <v>-1</v>
      </c>
      <c r="AS282" s="22">
        <f t="shared" si="111"/>
        <v>0</v>
      </c>
      <c r="AT282" s="22">
        <f t="shared" si="112"/>
        <v>-0.33333333333333331</v>
      </c>
      <c r="AU282" s="9">
        <v>16</v>
      </c>
      <c r="AV282" s="9">
        <v>14</v>
      </c>
      <c r="AW282" s="9">
        <v>150</v>
      </c>
      <c r="AX282" s="9">
        <v>30</v>
      </c>
      <c r="AY282" s="9">
        <v>60</v>
      </c>
      <c r="AZ282" s="9">
        <v>30</v>
      </c>
      <c r="BA282" s="9">
        <v>45</v>
      </c>
      <c r="BB282" s="9">
        <v>45</v>
      </c>
      <c r="BC282">
        <v>85.604962314000005</v>
      </c>
      <c r="BD282">
        <v>9.5838055571999998</v>
      </c>
      <c r="BE282">
        <v>-22.16106126</v>
      </c>
      <c r="BF282">
        <v>-0.56746907899999999</v>
      </c>
      <c r="BG282">
        <v>-38.673677099999999</v>
      </c>
      <c r="BH282">
        <v>-6.5188862460000001</v>
      </c>
      <c r="BI282">
        <v>2.0607291963000001</v>
      </c>
      <c r="BJ282">
        <v>4.1763437519000002</v>
      </c>
      <c r="BK282">
        <v>-1.110815476</v>
      </c>
      <c r="BL282">
        <v>10.960260411</v>
      </c>
      <c r="BM282">
        <v>-2.9471979190000002</v>
      </c>
      <c r="BN282">
        <v>-6.716207603</v>
      </c>
      <c r="BO282">
        <v>0.1304496168</v>
      </c>
      <c r="BP282">
        <v>-2.8350503680000001</v>
      </c>
      <c r="BQ282">
        <v>14.278949617</v>
      </c>
      <c r="BR282" s="13">
        <v>223.09979292</v>
      </c>
      <c r="BS282" s="9">
        <v>39.613916668000002</v>
      </c>
      <c r="BT282" s="9">
        <v>-52.048733939999998</v>
      </c>
      <c r="BU282" s="9">
        <v>2.7981742856</v>
      </c>
      <c r="BV282" s="9">
        <v>-80.800582890000001</v>
      </c>
      <c r="BW282" s="9">
        <v>-18.293641780000002</v>
      </c>
      <c r="BX282" s="9">
        <v>3.1661266778999999</v>
      </c>
      <c r="BY282" s="9">
        <v>6.7144687519000001</v>
      </c>
      <c r="BZ282" s="9">
        <v>-11.79494423</v>
      </c>
      <c r="CA282" s="9">
        <v>20.869218748000002</v>
      </c>
      <c r="CB282" s="9">
        <v>-9.8551979230000004</v>
      </c>
      <c r="CC282" s="9">
        <v>-27.791864919999998</v>
      </c>
      <c r="CD282" s="9">
        <v>3.3159957375000002</v>
      </c>
      <c r="CE282" s="9">
        <v>-7.1113375620000001</v>
      </c>
      <c r="CF282" s="9">
        <v>24.209829087999999</v>
      </c>
      <c r="CG282" s="13">
        <v>401.79046720000002</v>
      </c>
      <c r="CH282" s="9">
        <v>95.066101844000002</v>
      </c>
      <c r="CI282" s="9">
        <v>-86.99491956</v>
      </c>
      <c r="CJ282" s="9">
        <v>13.964785601999999</v>
      </c>
      <c r="CK282" s="9">
        <v>-165.13959600000001</v>
      </c>
      <c r="CL282" s="9">
        <v>-23.78403029</v>
      </c>
      <c r="CM282" s="9">
        <v>8.1268211123</v>
      </c>
      <c r="CN282" s="9">
        <v>14.574385413</v>
      </c>
      <c r="CO282" s="9">
        <v>-41.665592109999999</v>
      </c>
      <c r="CP282" s="9">
        <v>32.228968762000001</v>
      </c>
      <c r="CQ282" s="9">
        <v>-31.812322909999999</v>
      </c>
      <c r="CR282" s="9">
        <v>-53.473723819999996</v>
      </c>
      <c r="CS282" s="9">
        <v>0.54320384970000002</v>
      </c>
      <c r="CT282" s="9">
        <v>-6.8031294500000001</v>
      </c>
      <c r="CU282" s="9">
        <v>60.296370549999999</v>
      </c>
      <c r="CV282" s="13">
        <v>12.981614618</v>
      </c>
      <c r="CW282" s="9">
        <v>-5.8333006579999997</v>
      </c>
      <c r="CX282" s="9">
        <v>8.0024463149000002</v>
      </c>
      <c r="CY282" s="9">
        <v>0.34762834929999997</v>
      </c>
      <c r="CZ282" s="9">
        <v>14.193920816</v>
      </c>
      <c r="DA282" s="9">
        <v>-1.900799785</v>
      </c>
      <c r="DB282" s="9">
        <v>0.37019112209999999</v>
      </c>
      <c r="DC282" s="9">
        <v>-0.43663369699999999</v>
      </c>
      <c r="DD282" s="9">
        <v>-5.623381137</v>
      </c>
      <c r="DE282" s="9">
        <v>4.3428516351999997</v>
      </c>
      <c r="DF282" s="9">
        <v>1.2063513018000001</v>
      </c>
      <c r="DG282" s="9">
        <v>3.4956393491000002</v>
      </c>
      <c r="DH282" s="9">
        <v>2.0858292933000002</v>
      </c>
      <c r="DI282" s="9">
        <v>0.85852162679999999</v>
      </c>
      <c r="DJ282" s="9">
        <v>2.6107221267999998</v>
      </c>
    </row>
    <row r="283" spans="17:114" x14ac:dyDescent="0.15">
      <c r="S283" s="11" t="s">
        <v>47</v>
      </c>
      <c r="T283" s="9" t="s">
        <v>92</v>
      </c>
      <c r="U283" s="11">
        <v>2</v>
      </c>
      <c r="V283" s="2">
        <v>45</v>
      </c>
      <c r="W283" s="9">
        <v>2.9048999999999998E-2</v>
      </c>
      <c r="X283" s="9">
        <v>0.51908500000000002</v>
      </c>
      <c r="Y283" s="9">
        <f t="shared" si="114"/>
        <v>0.24330040304845843</v>
      </c>
      <c r="Z283" s="9">
        <f t="shared" si="115"/>
        <v>210</v>
      </c>
      <c r="AA283" s="8">
        <f t="shared" si="116"/>
        <v>60</v>
      </c>
      <c r="AB283" s="8" t="b">
        <f t="shared" si="113"/>
        <v>0</v>
      </c>
      <c r="AC283" s="23" t="str">
        <f t="shared" si="104"/>
        <v>NO</v>
      </c>
      <c r="AD283" s="21" t="str">
        <f t="shared" si="117"/>
        <v>NO</v>
      </c>
      <c r="AE283" s="8" t="str">
        <f t="shared" si="118"/>
        <v>FINE</v>
      </c>
      <c r="AF283" s="8">
        <f t="shared" si="119"/>
        <v>2</v>
      </c>
      <c r="AG283" s="8">
        <f t="shared" si="120"/>
        <v>2</v>
      </c>
      <c r="AH283" s="8">
        <f t="shared" si="121"/>
        <v>2</v>
      </c>
      <c r="AI283" s="23">
        <f t="shared" si="105"/>
        <v>86</v>
      </c>
      <c r="AJ283" s="23">
        <f t="shared" si="106"/>
        <v>193</v>
      </c>
      <c r="AK283" s="23">
        <f t="shared" si="107"/>
        <v>318</v>
      </c>
      <c r="AL283" s="23">
        <f t="shared" si="108"/>
        <v>14.5</v>
      </c>
      <c r="AM283" s="21">
        <f t="shared" si="122"/>
        <v>86</v>
      </c>
      <c r="AN283" s="21">
        <f t="shared" si="123"/>
        <v>193</v>
      </c>
      <c r="AO283" s="21">
        <f t="shared" si="124"/>
        <v>318</v>
      </c>
      <c r="AP283" s="21">
        <f t="shared" si="125"/>
        <v>14.5</v>
      </c>
      <c r="AQ283" s="22">
        <f t="shared" si="109"/>
        <v>-1</v>
      </c>
      <c r="AR283" s="22">
        <f t="shared" si="110"/>
        <v>-1</v>
      </c>
      <c r="AS283" s="22">
        <f t="shared" si="111"/>
        <v>0</v>
      </c>
      <c r="AT283" s="22">
        <f t="shared" si="112"/>
        <v>0</v>
      </c>
      <c r="AU283" s="9">
        <v>16</v>
      </c>
      <c r="AV283" s="9">
        <v>14</v>
      </c>
      <c r="AW283" s="9">
        <v>150</v>
      </c>
      <c r="AX283" s="9">
        <v>30</v>
      </c>
      <c r="AY283" s="9">
        <v>60</v>
      </c>
      <c r="AZ283" s="9">
        <v>30</v>
      </c>
      <c r="BA283" s="9">
        <v>45</v>
      </c>
      <c r="BB283" s="9">
        <v>45</v>
      </c>
      <c r="BC283">
        <v>85.604962314000005</v>
      </c>
      <c r="BD283">
        <v>9.5838055571999998</v>
      </c>
      <c r="BE283">
        <v>-22.16106126</v>
      </c>
      <c r="BF283">
        <v>-0.56746907899999999</v>
      </c>
      <c r="BG283">
        <v>-38.673677099999999</v>
      </c>
      <c r="BH283">
        <v>-6.5188862460000001</v>
      </c>
      <c r="BI283">
        <v>2.0607291963000001</v>
      </c>
      <c r="BJ283">
        <v>4.1763437519000002</v>
      </c>
      <c r="BK283">
        <v>-1.110815476</v>
      </c>
      <c r="BL283">
        <v>10.960260411</v>
      </c>
      <c r="BM283">
        <v>-2.9471979190000002</v>
      </c>
      <c r="BN283">
        <v>-6.716207603</v>
      </c>
      <c r="BO283">
        <v>0.1304496168</v>
      </c>
      <c r="BP283">
        <v>-2.8350503680000001</v>
      </c>
      <c r="BQ283">
        <v>14.278949617</v>
      </c>
      <c r="BR283" s="13">
        <v>223.09979292</v>
      </c>
      <c r="BS283" s="9">
        <v>39.613916668000002</v>
      </c>
      <c r="BT283" s="9">
        <v>-52.048733939999998</v>
      </c>
      <c r="BU283" s="9">
        <v>2.7981742856</v>
      </c>
      <c r="BV283" s="9">
        <v>-80.800582890000001</v>
      </c>
      <c r="BW283" s="9">
        <v>-18.293641780000002</v>
      </c>
      <c r="BX283" s="9">
        <v>3.1661266778999999</v>
      </c>
      <c r="BY283" s="9">
        <v>6.7144687519000001</v>
      </c>
      <c r="BZ283" s="9">
        <v>-11.79494423</v>
      </c>
      <c r="CA283" s="9">
        <v>20.869218748000002</v>
      </c>
      <c r="CB283" s="9">
        <v>-9.8551979230000004</v>
      </c>
      <c r="CC283" s="9">
        <v>-27.791864919999998</v>
      </c>
      <c r="CD283" s="9">
        <v>3.3159957375000002</v>
      </c>
      <c r="CE283" s="9">
        <v>-7.1113375620000001</v>
      </c>
      <c r="CF283" s="9">
        <v>24.209829087999999</v>
      </c>
      <c r="CG283" s="13">
        <v>401.79046720000002</v>
      </c>
      <c r="CH283" s="9">
        <v>95.066101844000002</v>
      </c>
      <c r="CI283" s="9">
        <v>-86.99491956</v>
      </c>
      <c r="CJ283" s="9">
        <v>13.964785601999999</v>
      </c>
      <c r="CK283" s="9">
        <v>-165.13959600000001</v>
      </c>
      <c r="CL283" s="9">
        <v>-23.78403029</v>
      </c>
      <c r="CM283" s="9">
        <v>8.1268211123</v>
      </c>
      <c r="CN283" s="9">
        <v>14.574385413</v>
      </c>
      <c r="CO283" s="9">
        <v>-41.665592109999999</v>
      </c>
      <c r="CP283" s="9">
        <v>32.228968762000001</v>
      </c>
      <c r="CQ283" s="9">
        <v>-31.812322909999999</v>
      </c>
      <c r="CR283" s="9">
        <v>-53.473723819999996</v>
      </c>
      <c r="CS283" s="9">
        <v>0.54320384970000002</v>
      </c>
      <c r="CT283" s="9">
        <v>-6.8031294500000001</v>
      </c>
      <c r="CU283" s="9">
        <v>60.296370549999999</v>
      </c>
      <c r="CV283" s="13">
        <v>12.981614618</v>
      </c>
      <c r="CW283" s="9">
        <v>-5.8333006579999997</v>
      </c>
      <c r="CX283" s="9">
        <v>8.0024463149000002</v>
      </c>
      <c r="CY283" s="9">
        <v>0.34762834929999997</v>
      </c>
      <c r="CZ283" s="9">
        <v>14.193920816</v>
      </c>
      <c r="DA283" s="9">
        <v>-1.900799785</v>
      </c>
      <c r="DB283" s="9">
        <v>0.37019112209999999</v>
      </c>
      <c r="DC283" s="9">
        <v>-0.43663369699999999</v>
      </c>
      <c r="DD283" s="9">
        <v>-5.623381137</v>
      </c>
      <c r="DE283" s="9">
        <v>4.3428516351999997</v>
      </c>
      <c r="DF283" s="9">
        <v>1.2063513018000001</v>
      </c>
      <c r="DG283" s="9">
        <v>3.4956393491000002</v>
      </c>
      <c r="DH283" s="9">
        <v>2.0858292933000002</v>
      </c>
      <c r="DI283" s="9">
        <v>0.85852162679999999</v>
      </c>
      <c r="DJ283" s="9">
        <v>2.6107221267999998</v>
      </c>
    </row>
    <row r="284" spans="17:114" x14ac:dyDescent="0.15">
      <c r="S284" s="11" t="s">
        <v>47</v>
      </c>
      <c r="T284" s="9" t="s">
        <v>92</v>
      </c>
      <c r="U284" s="11">
        <v>2</v>
      </c>
      <c r="V284" s="2">
        <v>60</v>
      </c>
      <c r="W284" s="9">
        <v>2.9048999999999998E-2</v>
      </c>
      <c r="X284" s="9">
        <v>0.51908500000000002</v>
      </c>
      <c r="Y284" s="9">
        <f t="shared" si="114"/>
        <v>0.24330040304845843</v>
      </c>
      <c r="Z284" s="9">
        <f t="shared" si="115"/>
        <v>210</v>
      </c>
      <c r="AA284" s="8">
        <f t="shared" si="116"/>
        <v>60</v>
      </c>
      <c r="AB284" s="8" t="b">
        <f t="shared" si="113"/>
        <v>0</v>
      </c>
      <c r="AC284" s="23" t="str">
        <f t="shared" si="104"/>
        <v>NO</v>
      </c>
      <c r="AD284" s="21" t="str">
        <f t="shared" si="117"/>
        <v>NO</v>
      </c>
      <c r="AE284" s="8" t="str">
        <f t="shared" si="118"/>
        <v>FINE</v>
      </c>
      <c r="AF284" s="8">
        <f t="shared" si="119"/>
        <v>2</v>
      </c>
      <c r="AG284" s="8">
        <f t="shared" si="120"/>
        <v>2</v>
      </c>
      <c r="AH284" s="8">
        <f t="shared" si="121"/>
        <v>2</v>
      </c>
      <c r="AI284" s="23">
        <f t="shared" si="105"/>
        <v>71</v>
      </c>
      <c r="AJ284" s="23">
        <f t="shared" si="106"/>
        <v>173</v>
      </c>
      <c r="AK284" s="23">
        <f t="shared" si="107"/>
        <v>272</v>
      </c>
      <c r="AL284" s="23">
        <f t="shared" si="108"/>
        <v>20</v>
      </c>
      <c r="AM284" s="21">
        <f t="shared" si="122"/>
        <v>71</v>
      </c>
      <c r="AN284" s="21">
        <f t="shared" si="123"/>
        <v>173</v>
      </c>
      <c r="AO284" s="21">
        <f t="shared" si="124"/>
        <v>272</v>
      </c>
      <c r="AP284" s="21">
        <f t="shared" si="125"/>
        <v>20</v>
      </c>
      <c r="AQ284" s="22">
        <f t="shared" si="109"/>
        <v>-1</v>
      </c>
      <c r="AR284" s="22">
        <f t="shared" si="110"/>
        <v>-1</v>
      </c>
      <c r="AS284" s="22">
        <f t="shared" si="111"/>
        <v>0</v>
      </c>
      <c r="AT284" s="22">
        <f t="shared" si="112"/>
        <v>0.33333333333333331</v>
      </c>
      <c r="AU284" s="9">
        <v>16</v>
      </c>
      <c r="AV284" s="9">
        <v>14</v>
      </c>
      <c r="AW284" s="9">
        <v>150</v>
      </c>
      <c r="AX284" s="9">
        <v>30</v>
      </c>
      <c r="AY284" s="9">
        <v>60</v>
      </c>
      <c r="AZ284" s="9">
        <v>30</v>
      </c>
      <c r="BA284" s="9">
        <v>45</v>
      </c>
      <c r="BB284" s="9">
        <v>45</v>
      </c>
      <c r="BC284">
        <v>85.604962314000005</v>
      </c>
      <c r="BD284">
        <v>9.5838055571999998</v>
      </c>
      <c r="BE284">
        <v>-22.16106126</v>
      </c>
      <c r="BF284">
        <v>-0.56746907899999999</v>
      </c>
      <c r="BG284">
        <v>-38.673677099999999</v>
      </c>
      <c r="BH284">
        <v>-6.5188862460000001</v>
      </c>
      <c r="BI284">
        <v>2.0607291963000001</v>
      </c>
      <c r="BJ284">
        <v>4.1763437519000002</v>
      </c>
      <c r="BK284">
        <v>-1.110815476</v>
      </c>
      <c r="BL284">
        <v>10.960260411</v>
      </c>
      <c r="BM284">
        <v>-2.9471979190000002</v>
      </c>
      <c r="BN284">
        <v>-6.716207603</v>
      </c>
      <c r="BO284">
        <v>0.1304496168</v>
      </c>
      <c r="BP284">
        <v>-2.8350503680000001</v>
      </c>
      <c r="BQ284">
        <v>14.278949617</v>
      </c>
      <c r="BR284" s="13">
        <v>223.09979292</v>
      </c>
      <c r="BS284" s="9">
        <v>39.613916668000002</v>
      </c>
      <c r="BT284" s="9">
        <v>-52.048733939999998</v>
      </c>
      <c r="BU284" s="9">
        <v>2.7981742856</v>
      </c>
      <c r="BV284" s="9">
        <v>-80.800582890000001</v>
      </c>
      <c r="BW284" s="9">
        <v>-18.293641780000002</v>
      </c>
      <c r="BX284" s="9">
        <v>3.1661266778999999</v>
      </c>
      <c r="BY284" s="9">
        <v>6.7144687519000001</v>
      </c>
      <c r="BZ284" s="9">
        <v>-11.79494423</v>
      </c>
      <c r="CA284" s="9">
        <v>20.869218748000002</v>
      </c>
      <c r="CB284" s="9">
        <v>-9.8551979230000004</v>
      </c>
      <c r="CC284" s="9">
        <v>-27.791864919999998</v>
      </c>
      <c r="CD284" s="9">
        <v>3.3159957375000002</v>
      </c>
      <c r="CE284" s="9">
        <v>-7.1113375620000001</v>
      </c>
      <c r="CF284" s="9">
        <v>24.209829087999999</v>
      </c>
      <c r="CG284" s="13">
        <v>401.79046720000002</v>
      </c>
      <c r="CH284" s="9">
        <v>95.066101844000002</v>
      </c>
      <c r="CI284" s="9">
        <v>-86.99491956</v>
      </c>
      <c r="CJ284" s="9">
        <v>13.964785601999999</v>
      </c>
      <c r="CK284" s="9">
        <v>-165.13959600000001</v>
      </c>
      <c r="CL284" s="9">
        <v>-23.78403029</v>
      </c>
      <c r="CM284" s="9">
        <v>8.1268211123</v>
      </c>
      <c r="CN284" s="9">
        <v>14.574385413</v>
      </c>
      <c r="CO284" s="9">
        <v>-41.665592109999999</v>
      </c>
      <c r="CP284" s="9">
        <v>32.228968762000001</v>
      </c>
      <c r="CQ284" s="9">
        <v>-31.812322909999999</v>
      </c>
      <c r="CR284" s="9">
        <v>-53.473723819999996</v>
      </c>
      <c r="CS284" s="9">
        <v>0.54320384970000002</v>
      </c>
      <c r="CT284" s="9">
        <v>-6.8031294500000001</v>
      </c>
      <c r="CU284" s="9">
        <v>60.296370549999999</v>
      </c>
      <c r="CV284" s="13">
        <v>12.981614618</v>
      </c>
      <c r="CW284" s="9">
        <v>-5.8333006579999997</v>
      </c>
      <c r="CX284" s="9">
        <v>8.0024463149000002</v>
      </c>
      <c r="CY284" s="9">
        <v>0.34762834929999997</v>
      </c>
      <c r="CZ284" s="9">
        <v>14.193920816</v>
      </c>
      <c r="DA284" s="9">
        <v>-1.900799785</v>
      </c>
      <c r="DB284" s="9">
        <v>0.37019112209999999</v>
      </c>
      <c r="DC284" s="9">
        <v>-0.43663369699999999</v>
      </c>
      <c r="DD284" s="9">
        <v>-5.623381137</v>
      </c>
      <c r="DE284" s="9">
        <v>4.3428516351999997</v>
      </c>
      <c r="DF284" s="9">
        <v>1.2063513018000001</v>
      </c>
      <c r="DG284" s="9">
        <v>3.4956393491000002</v>
      </c>
      <c r="DH284" s="9">
        <v>2.0858292933000002</v>
      </c>
      <c r="DI284" s="9">
        <v>0.85852162679999999</v>
      </c>
      <c r="DJ284" s="9">
        <v>2.6107221267999998</v>
      </c>
    </row>
    <row r="285" spans="17:114" x14ac:dyDescent="0.15">
      <c r="S285" s="11" t="s">
        <v>47</v>
      </c>
      <c r="T285" s="9" t="s">
        <v>92</v>
      </c>
      <c r="U285" s="11">
        <v>2</v>
      </c>
      <c r="V285" s="2">
        <v>75</v>
      </c>
      <c r="W285" s="9">
        <v>2.9048999999999998E-2</v>
      </c>
      <c r="X285" s="9">
        <v>0.51908500000000002</v>
      </c>
      <c r="Y285" s="9">
        <f t="shared" si="114"/>
        <v>0.24330040304845843</v>
      </c>
      <c r="Z285" s="9">
        <f t="shared" si="115"/>
        <v>210</v>
      </c>
      <c r="AA285" s="8">
        <f t="shared" si="116"/>
        <v>60</v>
      </c>
      <c r="AB285" s="8" t="b">
        <f t="shared" si="113"/>
        <v>0</v>
      </c>
      <c r="AC285" s="23" t="str">
        <f t="shared" si="104"/>
        <v>NO</v>
      </c>
      <c r="AD285" s="21" t="str">
        <f t="shared" si="117"/>
        <v>NO</v>
      </c>
      <c r="AE285" s="8" t="str">
        <f t="shared" si="118"/>
        <v>FINE</v>
      </c>
      <c r="AF285" s="8">
        <f t="shared" si="119"/>
        <v>2</v>
      </c>
      <c r="AG285" s="8">
        <f t="shared" si="120"/>
        <v>2</v>
      </c>
      <c r="AH285" s="8">
        <f t="shared" si="121"/>
        <v>2</v>
      </c>
      <c r="AI285" s="23">
        <f t="shared" si="105"/>
        <v>60</v>
      </c>
      <c r="AJ285" s="23">
        <f t="shared" si="106"/>
        <v>158</v>
      </c>
      <c r="AK285" s="23">
        <f t="shared" si="107"/>
        <v>241</v>
      </c>
      <c r="AL285" s="23">
        <f t="shared" si="108"/>
        <v>26</v>
      </c>
      <c r="AM285" s="21">
        <f t="shared" si="122"/>
        <v>60</v>
      </c>
      <c r="AN285" s="21">
        <f t="shared" si="123"/>
        <v>158</v>
      </c>
      <c r="AO285" s="21">
        <f t="shared" si="124"/>
        <v>241</v>
      </c>
      <c r="AP285" s="21">
        <f t="shared" si="125"/>
        <v>26</v>
      </c>
      <c r="AQ285" s="22">
        <f t="shared" si="109"/>
        <v>-1</v>
      </c>
      <c r="AR285" s="22">
        <f t="shared" si="110"/>
        <v>-1</v>
      </c>
      <c r="AS285" s="22">
        <f t="shared" si="111"/>
        <v>0</v>
      </c>
      <c r="AT285" s="22">
        <f t="shared" si="112"/>
        <v>0.66666666666666663</v>
      </c>
      <c r="AU285" s="9">
        <v>16</v>
      </c>
      <c r="AV285" s="9">
        <v>14</v>
      </c>
      <c r="AW285" s="9">
        <v>150</v>
      </c>
      <c r="AX285" s="9">
        <v>30</v>
      </c>
      <c r="AY285" s="9">
        <v>60</v>
      </c>
      <c r="AZ285" s="9">
        <v>30</v>
      </c>
      <c r="BA285" s="9">
        <v>45</v>
      </c>
      <c r="BB285" s="9">
        <v>45</v>
      </c>
      <c r="BC285">
        <v>85.604962314000005</v>
      </c>
      <c r="BD285">
        <v>9.5838055571999998</v>
      </c>
      <c r="BE285">
        <v>-22.16106126</v>
      </c>
      <c r="BF285">
        <v>-0.56746907899999999</v>
      </c>
      <c r="BG285">
        <v>-38.673677099999999</v>
      </c>
      <c r="BH285">
        <v>-6.5188862460000001</v>
      </c>
      <c r="BI285">
        <v>2.0607291963000001</v>
      </c>
      <c r="BJ285">
        <v>4.1763437519000002</v>
      </c>
      <c r="BK285">
        <v>-1.110815476</v>
      </c>
      <c r="BL285">
        <v>10.960260411</v>
      </c>
      <c r="BM285">
        <v>-2.9471979190000002</v>
      </c>
      <c r="BN285">
        <v>-6.716207603</v>
      </c>
      <c r="BO285">
        <v>0.1304496168</v>
      </c>
      <c r="BP285">
        <v>-2.8350503680000001</v>
      </c>
      <c r="BQ285">
        <v>14.278949617</v>
      </c>
      <c r="BR285" s="13">
        <v>223.09979292</v>
      </c>
      <c r="BS285" s="9">
        <v>39.613916668000002</v>
      </c>
      <c r="BT285" s="9">
        <v>-52.048733939999998</v>
      </c>
      <c r="BU285" s="9">
        <v>2.7981742856</v>
      </c>
      <c r="BV285" s="9">
        <v>-80.800582890000001</v>
      </c>
      <c r="BW285" s="9">
        <v>-18.293641780000002</v>
      </c>
      <c r="BX285" s="9">
        <v>3.1661266778999999</v>
      </c>
      <c r="BY285" s="9">
        <v>6.7144687519000001</v>
      </c>
      <c r="BZ285" s="9">
        <v>-11.79494423</v>
      </c>
      <c r="CA285" s="9">
        <v>20.869218748000002</v>
      </c>
      <c r="CB285" s="9">
        <v>-9.8551979230000004</v>
      </c>
      <c r="CC285" s="9">
        <v>-27.791864919999998</v>
      </c>
      <c r="CD285" s="9">
        <v>3.3159957375000002</v>
      </c>
      <c r="CE285" s="9">
        <v>-7.1113375620000001</v>
      </c>
      <c r="CF285" s="9">
        <v>24.209829087999999</v>
      </c>
      <c r="CG285" s="13">
        <v>401.79046720000002</v>
      </c>
      <c r="CH285" s="9">
        <v>95.066101844000002</v>
      </c>
      <c r="CI285" s="9">
        <v>-86.99491956</v>
      </c>
      <c r="CJ285" s="9">
        <v>13.964785601999999</v>
      </c>
      <c r="CK285" s="9">
        <v>-165.13959600000001</v>
      </c>
      <c r="CL285" s="9">
        <v>-23.78403029</v>
      </c>
      <c r="CM285" s="9">
        <v>8.1268211123</v>
      </c>
      <c r="CN285" s="9">
        <v>14.574385413</v>
      </c>
      <c r="CO285" s="9">
        <v>-41.665592109999999</v>
      </c>
      <c r="CP285" s="9">
        <v>32.228968762000001</v>
      </c>
      <c r="CQ285" s="9">
        <v>-31.812322909999999</v>
      </c>
      <c r="CR285" s="9">
        <v>-53.473723819999996</v>
      </c>
      <c r="CS285" s="9">
        <v>0.54320384970000002</v>
      </c>
      <c r="CT285" s="9">
        <v>-6.8031294500000001</v>
      </c>
      <c r="CU285" s="9">
        <v>60.296370549999999</v>
      </c>
      <c r="CV285" s="13">
        <v>12.981614618</v>
      </c>
      <c r="CW285" s="9">
        <v>-5.8333006579999997</v>
      </c>
      <c r="CX285" s="9">
        <v>8.0024463149000002</v>
      </c>
      <c r="CY285" s="9">
        <v>0.34762834929999997</v>
      </c>
      <c r="CZ285" s="9">
        <v>14.193920816</v>
      </c>
      <c r="DA285" s="9">
        <v>-1.900799785</v>
      </c>
      <c r="DB285" s="9">
        <v>0.37019112209999999</v>
      </c>
      <c r="DC285" s="9">
        <v>-0.43663369699999999</v>
      </c>
      <c r="DD285" s="9">
        <v>-5.623381137</v>
      </c>
      <c r="DE285" s="9">
        <v>4.3428516351999997</v>
      </c>
      <c r="DF285" s="9">
        <v>1.2063513018000001</v>
      </c>
      <c r="DG285" s="9">
        <v>3.4956393491000002</v>
      </c>
      <c r="DH285" s="9">
        <v>2.0858292933000002</v>
      </c>
      <c r="DI285" s="9">
        <v>0.85852162679999999</v>
      </c>
      <c r="DJ285" s="9">
        <v>2.6107221267999998</v>
      </c>
    </row>
    <row r="286" spans="17:114" x14ac:dyDescent="0.15">
      <c r="S286" s="11" t="s">
        <v>47</v>
      </c>
      <c r="T286" s="9" t="s">
        <v>92</v>
      </c>
      <c r="U286" s="11">
        <v>2</v>
      </c>
      <c r="V286" s="2">
        <v>90</v>
      </c>
      <c r="W286" s="9">
        <v>2.9048999999999998E-2</v>
      </c>
      <c r="X286" s="9">
        <v>0.51908500000000002</v>
      </c>
      <c r="Y286" s="9">
        <f t="shared" si="114"/>
        <v>0.24330040304845843</v>
      </c>
      <c r="Z286" s="9">
        <f t="shared" si="115"/>
        <v>210</v>
      </c>
      <c r="AA286" s="8">
        <f t="shared" si="116"/>
        <v>60</v>
      </c>
      <c r="AB286" s="8" t="b">
        <f t="shared" si="113"/>
        <v>0</v>
      </c>
      <c r="AC286" s="23" t="str">
        <f t="shared" si="104"/>
        <v>NO</v>
      </c>
      <c r="AD286" s="21" t="str">
        <f t="shared" si="117"/>
        <v>NO</v>
      </c>
      <c r="AE286" s="8" t="str">
        <f t="shared" si="118"/>
        <v>VERY FINE</v>
      </c>
      <c r="AF286" s="8">
        <f t="shared" si="119"/>
        <v>1</v>
      </c>
      <c r="AG286" s="8">
        <f t="shared" si="120"/>
        <v>1</v>
      </c>
      <c r="AH286" s="8">
        <f t="shared" si="121"/>
        <v>2</v>
      </c>
      <c r="AI286" s="23">
        <f t="shared" si="105"/>
        <v>51</v>
      </c>
      <c r="AJ286" s="23">
        <f t="shared" si="106"/>
        <v>148</v>
      </c>
      <c r="AK286" s="23">
        <f t="shared" si="107"/>
        <v>222</v>
      </c>
      <c r="AL286" s="23">
        <f t="shared" si="108"/>
        <v>32.6</v>
      </c>
      <c r="AM286" s="21">
        <f t="shared" si="122"/>
        <v>51</v>
      </c>
      <c r="AN286" s="21">
        <f t="shared" si="123"/>
        <v>148</v>
      </c>
      <c r="AO286" s="21">
        <f t="shared" si="124"/>
        <v>222</v>
      </c>
      <c r="AP286" s="21">
        <f t="shared" si="125"/>
        <v>32.6</v>
      </c>
      <c r="AQ286" s="22">
        <f t="shared" si="109"/>
        <v>-1</v>
      </c>
      <c r="AR286" s="22">
        <f t="shared" si="110"/>
        <v>-1</v>
      </c>
      <c r="AS286" s="22">
        <f t="shared" si="111"/>
        <v>0</v>
      </c>
      <c r="AT286" s="22">
        <f t="shared" si="112"/>
        <v>1</v>
      </c>
      <c r="AU286" s="9">
        <v>16</v>
      </c>
      <c r="AV286" s="9">
        <v>14</v>
      </c>
      <c r="AW286" s="9">
        <v>150</v>
      </c>
      <c r="AX286" s="9">
        <v>30</v>
      </c>
      <c r="AY286" s="9">
        <v>60</v>
      </c>
      <c r="AZ286" s="9">
        <v>30</v>
      </c>
      <c r="BA286" s="9">
        <v>45</v>
      </c>
      <c r="BB286" s="9">
        <v>45</v>
      </c>
      <c r="BC286">
        <v>85.604962314000005</v>
      </c>
      <c r="BD286">
        <v>9.5838055571999998</v>
      </c>
      <c r="BE286">
        <v>-22.16106126</v>
      </c>
      <c r="BF286">
        <v>-0.56746907899999999</v>
      </c>
      <c r="BG286">
        <v>-38.673677099999999</v>
      </c>
      <c r="BH286">
        <v>-6.5188862460000001</v>
      </c>
      <c r="BI286">
        <v>2.0607291963000001</v>
      </c>
      <c r="BJ286">
        <v>4.1763437519000002</v>
      </c>
      <c r="BK286">
        <v>-1.110815476</v>
      </c>
      <c r="BL286">
        <v>10.960260411</v>
      </c>
      <c r="BM286">
        <v>-2.9471979190000002</v>
      </c>
      <c r="BN286">
        <v>-6.716207603</v>
      </c>
      <c r="BO286">
        <v>0.1304496168</v>
      </c>
      <c r="BP286">
        <v>-2.8350503680000001</v>
      </c>
      <c r="BQ286">
        <v>14.278949617</v>
      </c>
      <c r="BR286" s="13">
        <v>223.09979292</v>
      </c>
      <c r="BS286" s="9">
        <v>39.613916668000002</v>
      </c>
      <c r="BT286" s="9">
        <v>-52.048733939999998</v>
      </c>
      <c r="BU286" s="9">
        <v>2.7981742856</v>
      </c>
      <c r="BV286" s="9">
        <v>-80.800582890000001</v>
      </c>
      <c r="BW286" s="9">
        <v>-18.293641780000002</v>
      </c>
      <c r="BX286" s="9">
        <v>3.1661266778999999</v>
      </c>
      <c r="BY286" s="9">
        <v>6.7144687519000001</v>
      </c>
      <c r="BZ286" s="9">
        <v>-11.79494423</v>
      </c>
      <c r="CA286" s="9">
        <v>20.869218748000002</v>
      </c>
      <c r="CB286" s="9">
        <v>-9.8551979230000004</v>
      </c>
      <c r="CC286" s="9">
        <v>-27.791864919999998</v>
      </c>
      <c r="CD286" s="9">
        <v>3.3159957375000002</v>
      </c>
      <c r="CE286" s="9">
        <v>-7.1113375620000001</v>
      </c>
      <c r="CF286" s="9">
        <v>24.209829087999999</v>
      </c>
      <c r="CG286" s="13">
        <v>401.79046720000002</v>
      </c>
      <c r="CH286" s="9">
        <v>95.066101844000002</v>
      </c>
      <c r="CI286" s="9">
        <v>-86.99491956</v>
      </c>
      <c r="CJ286" s="9">
        <v>13.964785601999999</v>
      </c>
      <c r="CK286" s="9">
        <v>-165.13959600000001</v>
      </c>
      <c r="CL286" s="9">
        <v>-23.78403029</v>
      </c>
      <c r="CM286" s="9">
        <v>8.1268211123</v>
      </c>
      <c r="CN286" s="9">
        <v>14.574385413</v>
      </c>
      <c r="CO286" s="9">
        <v>-41.665592109999999</v>
      </c>
      <c r="CP286" s="9">
        <v>32.228968762000001</v>
      </c>
      <c r="CQ286" s="9">
        <v>-31.812322909999999</v>
      </c>
      <c r="CR286" s="9">
        <v>-53.473723819999996</v>
      </c>
      <c r="CS286" s="9">
        <v>0.54320384970000002</v>
      </c>
      <c r="CT286" s="9">
        <v>-6.8031294500000001</v>
      </c>
      <c r="CU286" s="9">
        <v>60.296370549999999</v>
      </c>
      <c r="CV286" s="13">
        <v>12.981614618</v>
      </c>
      <c r="CW286" s="9">
        <v>-5.8333006579999997</v>
      </c>
      <c r="CX286" s="9">
        <v>8.0024463149000002</v>
      </c>
      <c r="CY286" s="9">
        <v>0.34762834929999997</v>
      </c>
      <c r="CZ286" s="9">
        <v>14.193920816</v>
      </c>
      <c r="DA286" s="9">
        <v>-1.900799785</v>
      </c>
      <c r="DB286" s="9">
        <v>0.37019112209999999</v>
      </c>
      <c r="DC286" s="9">
        <v>-0.43663369699999999</v>
      </c>
      <c r="DD286" s="9">
        <v>-5.623381137</v>
      </c>
      <c r="DE286" s="9">
        <v>4.3428516351999997</v>
      </c>
      <c r="DF286" s="9">
        <v>1.2063513018000001</v>
      </c>
      <c r="DG286" s="9">
        <v>3.4956393491000002</v>
      </c>
      <c r="DH286" s="9">
        <v>2.0858292933000002</v>
      </c>
      <c r="DI286" s="9">
        <v>0.85852162679999999</v>
      </c>
      <c r="DJ286" s="9">
        <v>2.6107221267999998</v>
      </c>
    </row>
    <row r="287" spans="17:114" x14ac:dyDescent="0.15">
      <c r="S287" s="11" t="s">
        <v>47</v>
      </c>
      <c r="T287" s="9" t="s">
        <v>92</v>
      </c>
      <c r="U287" s="11">
        <v>4</v>
      </c>
      <c r="V287" s="2">
        <v>0</v>
      </c>
      <c r="W287" s="9">
        <v>6.5175999999999998E-2</v>
      </c>
      <c r="X287" s="9">
        <v>0.49385899999999999</v>
      </c>
      <c r="Y287" s="9">
        <f t="shared" si="114"/>
        <v>0.49231571810926328</v>
      </c>
      <c r="Z287" s="9">
        <f t="shared" si="115"/>
        <v>104</v>
      </c>
      <c r="AA287" s="8">
        <f t="shared" si="116"/>
        <v>60</v>
      </c>
      <c r="AB287" s="8" t="b">
        <f t="shared" si="113"/>
        <v>0</v>
      </c>
      <c r="AC287" s="23" t="str">
        <f t="shared" si="104"/>
        <v>NO</v>
      </c>
      <c r="AD287" s="21" t="str">
        <f t="shared" si="117"/>
        <v>NO</v>
      </c>
      <c r="AE287" s="8" t="str">
        <f t="shared" si="118"/>
        <v>MEDIUM</v>
      </c>
      <c r="AF287" s="8">
        <f t="shared" si="119"/>
        <v>3</v>
      </c>
      <c r="AG287" s="8">
        <f t="shared" si="120"/>
        <v>3</v>
      </c>
      <c r="AH287" s="8">
        <f t="shared" si="121"/>
        <v>3</v>
      </c>
      <c r="AI287" s="23">
        <f t="shared" si="105"/>
        <v>153</v>
      </c>
      <c r="AJ287" s="23">
        <f t="shared" si="106"/>
        <v>304</v>
      </c>
      <c r="AK287" s="23">
        <f t="shared" si="107"/>
        <v>571</v>
      </c>
      <c r="AL287" s="23">
        <f t="shared" si="108"/>
        <v>1</v>
      </c>
      <c r="AM287" s="21">
        <f t="shared" si="122"/>
        <v>153</v>
      </c>
      <c r="AN287" s="21">
        <f t="shared" si="123"/>
        <v>304</v>
      </c>
      <c r="AO287" s="21">
        <f t="shared" si="124"/>
        <v>571</v>
      </c>
      <c r="AP287" s="21">
        <f t="shared" si="125"/>
        <v>1</v>
      </c>
      <c r="AQ287" s="22">
        <f t="shared" si="109"/>
        <v>-0.8571428571428571</v>
      </c>
      <c r="AR287" s="22">
        <f t="shared" si="110"/>
        <v>-1</v>
      </c>
      <c r="AS287" s="22">
        <f t="shared" si="111"/>
        <v>0</v>
      </c>
      <c r="AT287" s="22">
        <f t="shared" si="112"/>
        <v>-1</v>
      </c>
      <c r="AU287" s="9">
        <v>16</v>
      </c>
      <c r="AV287" s="9">
        <v>14</v>
      </c>
      <c r="AW287" s="9">
        <v>150</v>
      </c>
      <c r="AX287" s="9">
        <v>30</v>
      </c>
      <c r="AY287" s="9">
        <v>60</v>
      </c>
      <c r="AZ287" s="9">
        <v>30</v>
      </c>
      <c r="BA287" s="9">
        <v>45</v>
      </c>
      <c r="BB287" s="9">
        <v>45</v>
      </c>
      <c r="BC287">
        <v>85.604962314000005</v>
      </c>
      <c r="BD287">
        <v>9.5838055571999998</v>
      </c>
      <c r="BE287">
        <v>-22.16106126</v>
      </c>
      <c r="BF287">
        <v>-0.56746907899999999</v>
      </c>
      <c r="BG287">
        <v>-38.673677099999999</v>
      </c>
      <c r="BH287">
        <v>-6.5188862460000001</v>
      </c>
      <c r="BI287">
        <v>2.0607291963000001</v>
      </c>
      <c r="BJ287">
        <v>4.1763437519000002</v>
      </c>
      <c r="BK287">
        <v>-1.110815476</v>
      </c>
      <c r="BL287">
        <v>10.960260411</v>
      </c>
      <c r="BM287">
        <v>-2.9471979190000002</v>
      </c>
      <c r="BN287">
        <v>-6.716207603</v>
      </c>
      <c r="BO287">
        <v>0.1304496168</v>
      </c>
      <c r="BP287">
        <v>-2.8350503680000001</v>
      </c>
      <c r="BQ287">
        <v>14.278949617</v>
      </c>
      <c r="BR287" s="13">
        <v>223.09979292</v>
      </c>
      <c r="BS287" s="9">
        <v>39.613916668000002</v>
      </c>
      <c r="BT287" s="9">
        <v>-52.048733939999998</v>
      </c>
      <c r="BU287" s="9">
        <v>2.7981742856</v>
      </c>
      <c r="BV287" s="9">
        <v>-80.800582890000001</v>
      </c>
      <c r="BW287" s="9">
        <v>-18.293641780000002</v>
      </c>
      <c r="BX287" s="9">
        <v>3.1661266778999999</v>
      </c>
      <c r="BY287" s="9">
        <v>6.7144687519000001</v>
      </c>
      <c r="BZ287" s="9">
        <v>-11.79494423</v>
      </c>
      <c r="CA287" s="9">
        <v>20.869218748000002</v>
      </c>
      <c r="CB287" s="9">
        <v>-9.8551979230000004</v>
      </c>
      <c r="CC287" s="9">
        <v>-27.791864919999998</v>
      </c>
      <c r="CD287" s="9">
        <v>3.3159957375000002</v>
      </c>
      <c r="CE287" s="9">
        <v>-7.1113375620000001</v>
      </c>
      <c r="CF287" s="9">
        <v>24.209829087999999</v>
      </c>
      <c r="CG287" s="13">
        <v>401.79046720000002</v>
      </c>
      <c r="CH287" s="9">
        <v>95.066101844000002</v>
      </c>
      <c r="CI287" s="9">
        <v>-86.99491956</v>
      </c>
      <c r="CJ287" s="9">
        <v>13.964785601999999</v>
      </c>
      <c r="CK287" s="9">
        <v>-165.13959600000001</v>
      </c>
      <c r="CL287" s="9">
        <v>-23.78403029</v>
      </c>
      <c r="CM287" s="9">
        <v>8.1268211123</v>
      </c>
      <c r="CN287" s="9">
        <v>14.574385413</v>
      </c>
      <c r="CO287" s="9">
        <v>-41.665592109999999</v>
      </c>
      <c r="CP287" s="9">
        <v>32.228968762000001</v>
      </c>
      <c r="CQ287" s="9">
        <v>-31.812322909999999</v>
      </c>
      <c r="CR287" s="9">
        <v>-53.473723819999996</v>
      </c>
      <c r="CS287" s="9">
        <v>0.54320384970000002</v>
      </c>
      <c r="CT287" s="9">
        <v>-6.8031294500000001</v>
      </c>
      <c r="CU287" s="9">
        <v>60.296370549999999</v>
      </c>
      <c r="CV287" s="13">
        <v>12.981614618</v>
      </c>
      <c r="CW287" s="9">
        <v>-5.8333006579999997</v>
      </c>
      <c r="CX287" s="9">
        <v>8.0024463149000002</v>
      </c>
      <c r="CY287" s="9">
        <v>0.34762834929999997</v>
      </c>
      <c r="CZ287" s="9">
        <v>14.193920816</v>
      </c>
      <c r="DA287" s="9">
        <v>-1.900799785</v>
      </c>
      <c r="DB287" s="9">
        <v>0.37019112209999999</v>
      </c>
      <c r="DC287" s="9">
        <v>-0.43663369699999999</v>
      </c>
      <c r="DD287" s="9">
        <v>-5.623381137</v>
      </c>
      <c r="DE287" s="9">
        <v>4.3428516351999997</v>
      </c>
      <c r="DF287" s="9">
        <v>1.2063513018000001</v>
      </c>
      <c r="DG287" s="9">
        <v>3.4956393491000002</v>
      </c>
      <c r="DH287" s="9">
        <v>2.0858292933000002</v>
      </c>
      <c r="DI287" s="9">
        <v>0.85852162679999999</v>
      </c>
      <c r="DJ287" s="9">
        <v>2.6107221267999998</v>
      </c>
    </row>
    <row r="288" spans="17:114" x14ac:dyDescent="0.15">
      <c r="S288" s="11" t="s">
        <v>47</v>
      </c>
      <c r="T288" s="9" t="s">
        <v>92</v>
      </c>
      <c r="U288" s="11">
        <v>4</v>
      </c>
      <c r="V288" s="2">
        <v>15</v>
      </c>
      <c r="W288" s="9">
        <v>6.5175999999999998E-2</v>
      </c>
      <c r="X288" s="9">
        <v>0.49385899999999999</v>
      </c>
      <c r="Y288" s="9">
        <f t="shared" si="114"/>
        <v>0.49231571810926328</v>
      </c>
      <c r="Z288" s="9">
        <f t="shared" si="115"/>
        <v>104</v>
      </c>
      <c r="AA288" s="8">
        <f t="shared" si="116"/>
        <v>60</v>
      </c>
      <c r="AB288" s="8" t="b">
        <f t="shared" si="113"/>
        <v>0</v>
      </c>
      <c r="AC288" s="23" t="str">
        <f t="shared" si="104"/>
        <v>NO</v>
      </c>
      <c r="AD288" s="21" t="str">
        <f t="shared" si="117"/>
        <v>NO</v>
      </c>
      <c r="AE288" s="8" t="str">
        <f t="shared" si="118"/>
        <v>MEDIUM</v>
      </c>
      <c r="AF288" s="8">
        <f t="shared" si="119"/>
        <v>3</v>
      </c>
      <c r="AG288" s="8">
        <f t="shared" si="120"/>
        <v>3</v>
      </c>
      <c r="AH288" s="8">
        <f t="shared" si="121"/>
        <v>3</v>
      </c>
      <c r="AI288" s="23">
        <f t="shared" si="105"/>
        <v>128</v>
      </c>
      <c r="AJ288" s="23">
        <f t="shared" si="106"/>
        <v>267</v>
      </c>
      <c r="AK288" s="23">
        <f t="shared" si="107"/>
        <v>483</v>
      </c>
      <c r="AL288" s="23">
        <f t="shared" si="108"/>
        <v>4.3999999999999995</v>
      </c>
      <c r="AM288" s="21">
        <f t="shared" si="122"/>
        <v>128</v>
      </c>
      <c r="AN288" s="21">
        <f t="shared" si="123"/>
        <v>267</v>
      </c>
      <c r="AO288" s="21">
        <f t="shared" si="124"/>
        <v>483</v>
      </c>
      <c r="AP288" s="21">
        <f t="shared" si="125"/>
        <v>4.3999999999999995</v>
      </c>
      <c r="AQ288" s="22">
        <f t="shared" si="109"/>
        <v>-0.8571428571428571</v>
      </c>
      <c r="AR288" s="22">
        <f t="shared" si="110"/>
        <v>-1</v>
      </c>
      <c r="AS288" s="22">
        <f t="shared" si="111"/>
        <v>0</v>
      </c>
      <c r="AT288" s="22">
        <f t="shared" si="112"/>
        <v>-0.66666666666666663</v>
      </c>
      <c r="AU288" s="9">
        <v>16</v>
      </c>
      <c r="AV288" s="9">
        <v>14</v>
      </c>
      <c r="AW288" s="9">
        <v>150</v>
      </c>
      <c r="AX288" s="9">
        <v>30</v>
      </c>
      <c r="AY288" s="9">
        <v>60</v>
      </c>
      <c r="AZ288" s="9">
        <v>30</v>
      </c>
      <c r="BA288" s="9">
        <v>45</v>
      </c>
      <c r="BB288" s="9">
        <v>45</v>
      </c>
      <c r="BC288">
        <v>85.604962314000005</v>
      </c>
      <c r="BD288">
        <v>9.5838055571999998</v>
      </c>
      <c r="BE288">
        <v>-22.16106126</v>
      </c>
      <c r="BF288">
        <v>-0.56746907899999999</v>
      </c>
      <c r="BG288">
        <v>-38.673677099999999</v>
      </c>
      <c r="BH288">
        <v>-6.5188862460000001</v>
      </c>
      <c r="BI288">
        <v>2.0607291963000001</v>
      </c>
      <c r="BJ288">
        <v>4.1763437519000002</v>
      </c>
      <c r="BK288">
        <v>-1.110815476</v>
      </c>
      <c r="BL288">
        <v>10.960260411</v>
      </c>
      <c r="BM288">
        <v>-2.9471979190000002</v>
      </c>
      <c r="BN288">
        <v>-6.716207603</v>
      </c>
      <c r="BO288">
        <v>0.1304496168</v>
      </c>
      <c r="BP288">
        <v>-2.8350503680000001</v>
      </c>
      <c r="BQ288">
        <v>14.278949617</v>
      </c>
      <c r="BR288" s="13">
        <v>223.09979292</v>
      </c>
      <c r="BS288" s="9">
        <v>39.613916668000002</v>
      </c>
      <c r="BT288" s="9">
        <v>-52.048733939999998</v>
      </c>
      <c r="BU288" s="9">
        <v>2.7981742856</v>
      </c>
      <c r="BV288" s="9">
        <v>-80.800582890000001</v>
      </c>
      <c r="BW288" s="9">
        <v>-18.293641780000002</v>
      </c>
      <c r="BX288" s="9">
        <v>3.1661266778999999</v>
      </c>
      <c r="BY288" s="9">
        <v>6.7144687519000001</v>
      </c>
      <c r="BZ288" s="9">
        <v>-11.79494423</v>
      </c>
      <c r="CA288" s="9">
        <v>20.869218748000002</v>
      </c>
      <c r="CB288" s="9">
        <v>-9.8551979230000004</v>
      </c>
      <c r="CC288" s="9">
        <v>-27.791864919999998</v>
      </c>
      <c r="CD288" s="9">
        <v>3.3159957375000002</v>
      </c>
      <c r="CE288" s="9">
        <v>-7.1113375620000001</v>
      </c>
      <c r="CF288" s="9">
        <v>24.209829087999999</v>
      </c>
      <c r="CG288" s="13">
        <v>401.79046720000002</v>
      </c>
      <c r="CH288" s="9">
        <v>95.066101844000002</v>
      </c>
      <c r="CI288" s="9">
        <v>-86.99491956</v>
      </c>
      <c r="CJ288" s="9">
        <v>13.964785601999999</v>
      </c>
      <c r="CK288" s="9">
        <v>-165.13959600000001</v>
      </c>
      <c r="CL288" s="9">
        <v>-23.78403029</v>
      </c>
      <c r="CM288" s="9">
        <v>8.1268211123</v>
      </c>
      <c r="CN288" s="9">
        <v>14.574385413</v>
      </c>
      <c r="CO288" s="9">
        <v>-41.665592109999999</v>
      </c>
      <c r="CP288" s="9">
        <v>32.228968762000001</v>
      </c>
      <c r="CQ288" s="9">
        <v>-31.812322909999999</v>
      </c>
      <c r="CR288" s="9">
        <v>-53.473723819999996</v>
      </c>
      <c r="CS288" s="9">
        <v>0.54320384970000002</v>
      </c>
      <c r="CT288" s="9">
        <v>-6.8031294500000001</v>
      </c>
      <c r="CU288" s="9">
        <v>60.296370549999999</v>
      </c>
      <c r="CV288" s="13">
        <v>12.981614618</v>
      </c>
      <c r="CW288" s="9">
        <v>-5.8333006579999997</v>
      </c>
      <c r="CX288" s="9">
        <v>8.0024463149000002</v>
      </c>
      <c r="CY288" s="9">
        <v>0.34762834929999997</v>
      </c>
      <c r="CZ288" s="9">
        <v>14.193920816</v>
      </c>
      <c r="DA288" s="9">
        <v>-1.900799785</v>
      </c>
      <c r="DB288" s="9">
        <v>0.37019112209999999</v>
      </c>
      <c r="DC288" s="9">
        <v>-0.43663369699999999</v>
      </c>
      <c r="DD288" s="9">
        <v>-5.623381137</v>
      </c>
      <c r="DE288" s="9">
        <v>4.3428516351999997</v>
      </c>
      <c r="DF288" s="9">
        <v>1.2063513018000001</v>
      </c>
      <c r="DG288" s="9">
        <v>3.4956393491000002</v>
      </c>
      <c r="DH288" s="9">
        <v>2.0858292933000002</v>
      </c>
      <c r="DI288" s="9">
        <v>0.85852162679999999</v>
      </c>
      <c r="DJ288" s="9">
        <v>2.6107221267999998</v>
      </c>
    </row>
    <row r="289" spans="19:114" x14ac:dyDescent="0.15">
      <c r="S289" s="11" t="s">
        <v>47</v>
      </c>
      <c r="T289" s="9" t="s">
        <v>92</v>
      </c>
      <c r="U289" s="11">
        <v>4</v>
      </c>
      <c r="V289" s="2">
        <v>30</v>
      </c>
      <c r="W289" s="9">
        <v>6.5175999999999998E-2</v>
      </c>
      <c r="X289" s="9">
        <v>0.49385899999999999</v>
      </c>
      <c r="Y289" s="9">
        <f t="shared" si="114"/>
        <v>0.49231571810926328</v>
      </c>
      <c r="Z289" s="9">
        <f t="shared" si="115"/>
        <v>104</v>
      </c>
      <c r="AA289" s="8">
        <f t="shared" si="116"/>
        <v>60</v>
      </c>
      <c r="AB289" s="8" t="b">
        <f t="shared" si="113"/>
        <v>0</v>
      </c>
      <c r="AC289" s="23" t="str">
        <f t="shared" si="104"/>
        <v>NO</v>
      </c>
      <c r="AD289" s="21" t="str">
        <f t="shared" si="117"/>
        <v>NO</v>
      </c>
      <c r="AE289" s="8" t="str">
        <f t="shared" si="118"/>
        <v>FINE</v>
      </c>
      <c r="AF289" s="8">
        <f t="shared" si="119"/>
        <v>2</v>
      </c>
      <c r="AG289" s="8">
        <f t="shared" si="120"/>
        <v>2</v>
      </c>
      <c r="AH289" s="8">
        <f t="shared" si="121"/>
        <v>2</v>
      </c>
      <c r="AI289" s="23">
        <f t="shared" si="105"/>
        <v>107</v>
      </c>
      <c r="AJ289" s="23">
        <f t="shared" si="106"/>
        <v>235</v>
      </c>
      <c r="AK289" s="23">
        <f t="shared" si="107"/>
        <v>409</v>
      </c>
      <c r="AL289" s="23">
        <f t="shared" si="108"/>
        <v>8.5</v>
      </c>
      <c r="AM289" s="21">
        <f t="shared" si="122"/>
        <v>107</v>
      </c>
      <c r="AN289" s="21">
        <f t="shared" si="123"/>
        <v>235</v>
      </c>
      <c r="AO289" s="21">
        <f t="shared" si="124"/>
        <v>409</v>
      </c>
      <c r="AP289" s="21">
        <f t="shared" si="125"/>
        <v>8.5</v>
      </c>
      <c r="AQ289" s="22">
        <f t="shared" si="109"/>
        <v>-0.8571428571428571</v>
      </c>
      <c r="AR289" s="22">
        <f t="shared" si="110"/>
        <v>-1</v>
      </c>
      <c r="AS289" s="22">
        <f t="shared" si="111"/>
        <v>0</v>
      </c>
      <c r="AT289" s="22">
        <f t="shared" si="112"/>
        <v>-0.33333333333333331</v>
      </c>
      <c r="AU289" s="9">
        <v>16</v>
      </c>
      <c r="AV289" s="9">
        <v>14</v>
      </c>
      <c r="AW289" s="9">
        <v>150</v>
      </c>
      <c r="AX289" s="9">
        <v>30</v>
      </c>
      <c r="AY289" s="9">
        <v>60</v>
      </c>
      <c r="AZ289" s="9">
        <v>30</v>
      </c>
      <c r="BA289" s="9">
        <v>45</v>
      </c>
      <c r="BB289" s="9">
        <v>45</v>
      </c>
      <c r="BC289">
        <v>85.604962314000005</v>
      </c>
      <c r="BD289">
        <v>9.5838055571999998</v>
      </c>
      <c r="BE289">
        <v>-22.16106126</v>
      </c>
      <c r="BF289">
        <v>-0.56746907899999999</v>
      </c>
      <c r="BG289">
        <v>-38.673677099999999</v>
      </c>
      <c r="BH289">
        <v>-6.5188862460000001</v>
      </c>
      <c r="BI289">
        <v>2.0607291963000001</v>
      </c>
      <c r="BJ289">
        <v>4.1763437519000002</v>
      </c>
      <c r="BK289">
        <v>-1.110815476</v>
      </c>
      <c r="BL289">
        <v>10.960260411</v>
      </c>
      <c r="BM289">
        <v>-2.9471979190000002</v>
      </c>
      <c r="BN289">
        <v>-6.716207603</v>
      </c>
      <c r="BO289">
        <v>0.1304496168</v>
      </c>
      <c r="BP289">
        <v>-2.8350503680000001</v>
      </c>
      <c r="BQ289">
        <v>14.278949617</v>
      </c>
      <c r="BR289" s="13">
        <v>223.09979292</v>
      </c>
      <c r="BS289" s="9">
        <v>39.613916668000002</v>
      </c>
      <c r="BT289" s="9">
        <v>-52.048733939999998</v>
      </c>
      <c r="BU289" s="9">
        <v>2.7981742856</v>
      </c>
      <c r="BV289" s="9">
        <v>-80.800582890000001</v>
      </c>
      <c r="BW289" s="9">
        <v>-18.293641780000002</v>
      </c>
      <c r="BX289" s="9">
        <v>3.1661266778999999</v>
      </c>
      <c r="BY289" s="9">
        <v>6.7144687519000001</v>
      </c>
      <c r="BZ289" s="9">
        <v>-11.79494423</v>
      </c>
      <c r="CA289" s="9">
        <v>20.869218748000002</v>
      </c>
      <c r="CB289" s="9">
        <v>-9.8551979230000004</v>
      </c>
      <c r="CC289" s="9">
        <v>-27.791864919999998</v>
      </c>
      <c r="CD289" s="9">
        <v>3.3159957375000002</v>
      </c>
      <c r="CE289" s="9">
        <v>-7.1113375620000001</v>
      </c>
      <c r="CF289" s="9">
        <v>24.209829087999999</v>
      </c>
      <c r="CG289" s="13">
        <v>401.79046720000002</v>
      </c>
      <c r="CH289" s="9">
        <v>95.066101844000002</v>
      </c>
      <c r="CI289" s="9">
        <v>-86.99491956</v>
      </c>
      <c r="CJ289" s="9">
        <v>13.964785601999999</v>
      </c>
      <c r="CK289" s="9">
        <v>-165.13959600000001</v>
      </c>
      <c r="CL289" s="9">
        <v>-23.78403029</v>
      </c>
      <c r="CM289" s="9">
        <v>8.1268211123</v>
      </c>
      <c r="CN289" s="9">
        <v>14.574385413</v>
      </c>
      <c r="CO289" s="9">
        <v>-41.665592109999999</v>
      </c>
      <c r="CP289" s="9">
        <v>32.228968762000001</v>
      </c>
      <c r="CQ289" s="9">
        <v>-31.812322909999999</v>
      </c>
      <c r="CR289" s="9">
        <v>-53.473723819999996</v>
      </c>
      <c r="CS289" s="9">
        <v>0.54320384970000002</v>
      </c>
      <c r="CT289" s="9">
        <v>-6.8031294500000001</v>
      </c>
      <c r="CU289" s="9">
        <v>60.296370549999999</v>
      </c>
      <c r="CV289" s="13">
        <v>12.981614618</v>
      </c>
      <c r="CW289" s="9">
        <v>-5.8333006579999997</v>
      </c>
      <c r="CX289" s="9">
        <v>8.0024463149000002</v>
      </c>
      <c r="CY289" s="9">
        <v>0.34762834929999997</v>
      </c>
      <c r="CZ289" s="9">
        <v>14.193920816</v>
      </c>
      <c r="DA289" s="9">
        <v>-1.900799785</v>
      </c>
      <c r="DB289" s="9">
        <v>0.37019112209999999</v>
      </c>
      <c r="DC289" s="9">
        <v>-0.43663369699999999</v>
      </c>
      <c r="DD289" s="9">
        <v>-5.623381137</v>
      </c>
      <c r="DE289" s="9">
        <v>4.3428516351999997</v>
      </c>
      <c r="DF289" s="9">
        <v>1.2063513018000001</v>
      </c>
      <c r="DG289" s="9">
        <v>3.4956393491000002</v>
      </c>
      <c r="DH289" s="9">
        <v>2.0858292933000002</v>
      </c>
      <c r="DI289" s="9">
        <v>0.85852162679999999</v>
      </c>
      <c r="DJ289" s="9">
        <v>2.6107221267999998</v>
      </c>
    </row>
    <row r="290" spans="19:114" x14ac:dyDescent="0.15">
      <c r="S290" s="11" t="s">
        <v>47</v>
      </c>
      <c r="T290" s="9" t="s">
        <v>92</v>
      </c>
      <c r="U290" s="11">
        <v>4</v>
      </c>
      <c r="V290" s="2">
        <v>45</v>
      </c>
      <c r="W290" s="9">
        <v>6.5175999999999998E-2</v>
      </c>
      <c r="X290" s="9">
        <v>0.49385899999999999</v>
      </c>
      <c r="Y290" s="9">
        <f t="shared" si="114"/>
        <v>0.49231571810926328</v>
      </c>
      <c r="Z290" s="9">
        <f t="shared" si="115"/>
        <v>104</v>
      </c>
      <c r="AA290" s="8">
        <f t="shared" si="116"/>
        <v>60</v>
      </c>
      <c r="AB290" s="8" t="b">
        <f t="shared" si="113"/>
        <v>0</v>
      </c>
      <c r="AC290" s="23" t="str">
        <f t="shared" si="104"/>
        <v>NO</v>
      </c>
      <c r="AD290" s="21" t="str">
        <f t="shared" si="117"/>
        <v>NO</v>
      </c>
      <c r="AE290" s="8" t="str">
        <f t="shared" si="118"/>
        <v>FINE</v>
      </c>
      <c r="AF290" s="8">
        <f t="shared" si="119"/>
        <v>2</v>
      </c>
      <c r="AG290" s="8">
        <f t="shared" si="120"/>
        <v>2</v>
      </c>
      <c r="AH290" s="8">
        <f t="shared" si="121"/>
        <v>2</v>
      </c>
      <c r="AI290" s="23">
        <f t="shared" si="105"/>
        <v>90</v>
      </c>
      <c r="AJ290" s="23">
        <f t="shared" si="106"/>
        <v>209</v>
      </c>
      <c r="AK290" s="23">
        <f t="shared" si="107"/>
        <v>349</v>
      </c>
      <c r="AL290" s="23">
        <f t="shared" si="108"/>
        <v>13.1</v>
      </c>
      <c r="AM290" s="21">
        <f t="shared" si="122"/>
        <v>90</v>
      </c>
      <c r="AN290" s="21">
        <f t="shared" si="123"/>
        <v>209</v>
      </c>
      <c r="AO290" s="21">
        <f t="shared" si="124"/>
        <v>349</v>
      </c>
      <c r="AP290" s="21">
        <f t="shared" si="125"/>
        <v>13.1</v>
      </c>
      <c r="AQ290" s="22">
        <f t="shared" si="109"/>
        <v>-0.8571428571428571</v>
      </c>
      <c r="AR290" s="22">
        <f t="shared" si="110"/>
        <v>-1</v>
      </c>
      <c r="AS290" s="22">
        <f t="shared" si="111"/>
        <v>0</v>
      </c>
      <c r="AT290" s="22">
        <f t="shared" si="112"/>
        <v>0</v>
      </c>
      <c r="AU290" s="9">
        <v>16</v>
      </c>
      <c r="AV290" s="9">
        <v>14</v>
      </c>
      <c r="AW290" s="9">
        <v>150</v>
      </c>
      <c r="AX290" s="9">
        <v>30</v>
      </c>
      <c r="AY290" s="9">
        <v>60</v>
      </c>
      <c r="AZ290" s="9">
        <v>30</v>
      </c>
      <c r="BA290" s="9">
        <v>45</v>
      </c>
      <c r="BB290" s="9">
        <v>45</v>
      </c>
      <c r="BC290">
        <v>85.604962314000005</v>
      </c>
      <c r="BD290">
        <v>9.5838055571999998</v>
      </c>
      <c r="BE290">
        <v>-22.16106126</v>
      </c>
      <c r="BF290">
        <v>-0.56746907899999999</v>
      </c>
      <c r="BG290">
        <v>-38.673677099999999</v>
      </c>
      <c r="BH290">
        <v>-6.5188862460000001</v>
      </c>
      <c r="BI290">
        <v>2.0607291963000001</v>
      </c>
      <c r="BJ290">
        <v>4.1763437519000002</v>
      </c>
      <c r="BK290">
        <v>-1.110815476</v>
      </c>
      <c r="BL290">
        <v>10.960260411</v>
      </c>
      <c r="BM290">
        <v>-2.9471979190000002</v>
      </c>
      <c r="BN290">
        <v>-6.716207603</v>
      </c>
      <c r="BO290">
        <v>0.1304496168</v>
      </c>
      <c r="BP290">
        <v>-2.8350503680000001</v>
      </c>
      <c r="BQ290">
        <v>14.278949617</v>
      </c>
      <c r="BR290" s="13">
        <v>223.09979292</v>
      </c>
      <c r="BS290" s="9">
        <v>39.613916668000002</v>
      </c>
      <c r="BT290" s="9">
        <v>-52.048733939999998</v>
      </c>
      <c r="BU290" s="9">
        <v>2.7981742856</v>
      </c>
      <c r="BV290" s="9">
        <v>-80.800582890000001</v>
      </c>
      <c r="BW290" s="9">
        <v>-18.293641780000002</v>
      </c>
      <c r="BX290" s="9">
        <v>3.1661266778999999</v>
      </c>
      <c r="BY290" s="9">
        <v>6.7144687519000001</v>
      </c>
      <c r="BZ290" s="9">
        <v>-11.79494423</v>
      </c>
      <c r="CA290" s="9">
        <v>20.869218748000002</v>
      </c>
      <c r="CB290" s="9">
        <v>-9.8551979230000004</v>
      </c>
      <c r="CC290" s="9">
        <v>-27.791864919999998</v>
      </c>
      <c r="CD290" s="9">
        <v>3.3159957375000002</v>
      </c>
      <c r="CE290" s="9">
        <v>-7.1113375620000001</v>
      </c>
      <c r="CF290" s="9">
        <v>24.209829087999999</v>
      </c>
      <c r="CG290" s="13">
        <v>401.79046720000002</v>
      </c>
      <c r="CH290" s="9">
        <v>95.066101844000002</v>
      </c>
      <c r="CI290" s="9">
        <v>-86.99491956</v>
      </c>
      <c r="CJ290" s="9">
        <v>13.964785601999999</v>
      </c>
      <c r="CK290" s="9">
        <v>-165.13959600000001</v>
      </c>
      <c r="CL290" s="9">
        <v>-23.78403029</v>
      </c>
      <c r="CM290" s="9">
        <v>8.1268211123</v>
      </c>
      <c r="CN290" s="9">
        <v>14.574385413</v>
      </c>
      <c r="CO290" s="9">
        <v>-41.665592109999999</v>
      </c>
      <c r="CP290" s="9">
        <v>32.228968762000001</v>
      </c>
      <c r="CQ290" s="9">
        <v>-31.812322909999999</v>
      </c>
      <c r="CR290" s="9">
        <v>-53.473723819999996</v>
      </c>
      <c r="CS290" s="9">
        <v>0.54320384970000002</v>
      </c>
      <c r="CT290" s="9">
        <v>-6.8031294500000001</v>
      </c>
      <c r="CU290" s="9">
        <v>60.296370549999999</v>
      </c>
      <c r="CV290" s="13">
        <v>12.981614618</v>
      </c>
      <c r="CW290" s="9">
        <v>-5.8333006579999997</v>
      </c>
      <c r="CX290" s="9">
        <v>8.0024463149000002</v>
      </c>
      <c r="CY290" s="9">
        <v>0.34762834929999997</v>
      </c>
      <c r="CZ290" s="9">
        <v>14.193920816</v>
      </c>
      <c r="DA290" s="9">
        <v>-1.900799785</v>
      </c>
      <c r="DB290" s="9">
        <v>0.37019112209999999</v>
      </c>
      <c r="DC290" s="9">
        <v>-0.43663369699999999</v>
      </c>
      <c r="DD290" s="9">
        <v>-5.623381137</v>
      </c>
      <c r="DE290" s="9">
        <v>4.3428516351999997</v>
      </c>
      <c r="DF290" s="9">
        <v>1.2063513018000001</v>
      </c>
      <c r="DG290" s="9">
        <v>3.4956393491000002</v>
      </c>
      <c r="DH290" s="9">
        <v>2.0858292933000002</v>
      </c>
      <c r="DI290" s="9">
        <v>0.85852162679999999</v>
      </c>
      <c r="DJ290" s="9">
        <v>2.6107221267999998</v>
      </c>
    </row>
    <row r="291" spans="19:114" x14ac:dyDescent="0.15">
      <c r="S291" s="11" t="s">
        <v>47</v>
      </c>
      <c r="T291" s="9" t="s">
        <v>92</v>
      </c>
      <c r="U291" s="11">
        <v>4</v>
      </c>
      <c r="V291" s="2">
        <v>60</v>
      </c>
      <c r="W291" s="9">
        <v>6.5175999999999998E-2</v>
      </c>
      <c r="X291" s="9">
        <v>0.49385899999999999</v>
      </c>
      <c r="Y291" s="9">
        <f t="shared" si="114"/>
        <v>0.49231571810926328</v>
      </c>
      <c r="Z291" s="9">
        <f t="shared" si="115"/>
        <v>104</v>
      </c>
      <c r="AA291" s="8">
        <f t="shared" si="116"/>
        <v>60</v>
      </c>
      <c r="AB291" s="8" t="b">
        <f t="shared" si="113"/>
        <v>0</v>
      </c>
      <c r="AC291" s="23" t="str">
        <f t="shared" si="104"/>
        <v>NO</v>
      </c>
      <c r="AD291" s="21" t="str">
        <f t="shared" si="117"/>
        <v>NO</v>
      </c>
      <c r="AE291" s="8" t="str">
        <f t="shared" si="118"/>
        <v>FINE</v>
      </c>
      <c r="AF291" s="8">
        <f t="shared" si="119"/>
        <v>2</v>
      </c>
      <c r="AG291" s="8">
        <f t="shared" si="120"/>
        <v>2</v>
      </c>
      <c r="AH291" s="8">
        <f t="shared" si="121"/>
        <v>2</v>
      </c>
      <c r="AI291" s="23">
        <f t="shared" si="105"/>
        <v>75</v>
      </c>
      <c r="AJ291" s="23">
        <f t="shared" si="106"/>
        <v>188</v>
      </c>
      <c r="AK291" s="23">
        <f t="shared" si="107"/>
        <v>301</v>
      </c>
      <c r="AL291" s="23">
        <f t="shared" si="108"/>
        <v>18.200000000000003</v>
      </c>
      <c r="AM291" s="21">
        <f t="shared" si="122"/>
        <v>75</v>
      </c>
      <c r="AN291" s="21">
        <f t="shared" si="123"/>
        <v>188</v>
      </c>
      <c r="AO291" s="21">
        <f t="shared" si="124"/>
        <v>301</v>
      </c>
      <c r="AP291" s="21">
        <f t="shared" si="125"/>
        <v>18.200000000000003</v>
      </c>
      <c r="AQ291" s="22">
        <f t="shared" si="109"/>
        <v>-0.8571428571428571</v>
      </c>
      <c r="AR291" s="22">
        <f t="shared" si="110"/>
        <v>-1</v>
      </c>
      <c r="AS291" s="22">
        <f t="shared" si="111"/>
        <v>0</v>
      </c>
      <c r="AT291" s="22">
        <f t="shared" si="112"/>
        <v>0.33333333333333331</v>
      </c>
      <c r="AU291" s="9">
        <v>16</v>
      </c>
      <c r="AV291" s="9">
        <v>14</v>
      </c>
      <c r="AW291" s="9">
        <v>150</v>
      </c>
      <c r="AX291" s="9">
        <v>30</v>
      </c>
      <c r="AY291" s="9">
        <v>60</v>
      </c>
      <c r="AZ291" s="9">
        <v>30</v>
      </c>
      <c r="BA291" s="9">
        <v>45</v>
      </c>
      <c r="BB291" s="9">
        <v>45</v>
      </c>
      <c r="BC291">
        <v>85.604962314000005</v>
      </c>
      <c r="BD291">
        <v>9.5838055571999998</v>
      </c>
      <c r="BE291">
        <v>-22.16106126</v>
      </c>
      <c r="BF291">
        <v>-0.56746907899999999</v>
      </c>
      <c r="BG291">
        <v>-38.673677099999999</v>
      </c>
      <c r="BH291">
        <v>-6.5188862460000001</v>
      </c>
      <c r="BI291">
        <v>2.0607291963000001</v>
      </c>
      <c r="BJ291">
        <v>4.1763437519000002</v>
      </c>
      <c r="BK291">
        <v>-1.110815476</v>
      </c>
      <c r="BL291">
        <v>10.960260411</v>
      </c>
      <c r="BM291">
        <v>-2.9471979190000002</v>
      </c>
      <c r="BN291">
        <v>-6.716207603</v>
      </c>
      <c r="BO291">
        <v>0.1304496168</v>
      </c>
      <c r="BP291">
        <v>-2.8350503680000001</v>
      </c>
      <c r="BQ291">
        <v>14.278949617</v>
      </c>
      <c r="BR291" s="13">
        <v>223.09979292</v>
      </c>
      <c r="BS291" s="9">
        <v>39.613916668000002</v>
      </c>
      <c r="BT291" s="9">
        <v>-52.048733939999998</v>
      </c>
      <c r="BU291" s="9">
        <v>2.7981742856</v>
      </c>
      <c r="BV291" s="9">
        <v>-80.800582890000001</v>
      </c>
      <c r="BW291" s="9">
        <v>-18.293641780000002</v>
      </c>
      <c r="BX291" s="9">
        <v>3.1661266778999999</v>
      </c>
      <c r="BY291" s="9">
        <v>6.7144687519000001</v>
      </c>
      <c r="BZ291" s="9">
        <v>-11.79494423</v>
      </c>
      <c r="CA291" s="9">
        <v>20.869218748000002</v>
      </c>
      <c r="CB291" s="9">
        <v>-9.8551979230000004</v>
      </c>
      <c r="CC291" s="9">
        <v>-27.791864919999998</v>
      </c>
      <c r="CD291" s="9">
        <v>3.3159957375000002</v>
      </c>
      <c r="CE291" s="9">
        <v>-7.1113375620000001</v>
      </c>
      <c r="CF291" s="9">
        <v>24.209829087999999</v>
      </c>
      <c r="CG291" s="13">
        <v>401.79046720000002</v>
      </c>
      <c r="CH291" s="9">
        <v>95.066101844000002</v>
      </c>
      <c r="CI291" s="9">
        <v>-86.99491956</v>
      </c>
      <c r="CJ291" s="9">
        <v>13.964785601999999</v>
      </c>
      <c r="CK291" s="9">
        <v>-165.13959600000001</v>
      </c>
      <c r="CL291" s="9">
        <v>-23.78403029</v>
      </c>
      <c r="CM291" s="9">
        <v>8.1268211123</v>
      </c>
      <c r="CN291" s="9">
        <v>14.574385413</v>
      </c>
      <c r="CO291" s="9">
        <v>-41.665592109999999</v>
      </c>
      <c r="CP291" s="9">
        <v>32.228968762000001</v>
      </c>
      <c r="CQ291" s="9">
        <v>-31.812322909999999</v>
      </c>
      <c r="CR291" s="9">
        <v>-53.473723819999996</v>
      </c>
      <c r="CS291" s="9">
        <v>0.54320384970000002</v>
      </c>
      <c r="CT291" s="9">
        <v>-6.8031294500000001</v>
      </c>
      <c r="CU291" s="9">
        <v>60.296370549999999</v>
      </c>
      <c r="CV291" s="13">
        <v>12.981614618</v>
      </c>
      <c r="CW291" s="9">
        <v>-5.8333006579999997</v>
      </c>
      <c r="CX291" s="9">
        <v>8.0024463149000002</v>
      </c>
      <c r="CY291" s="9">
        <v>0.34762834929999997</v>
      </c>
      <c r="CZ291" s="9">
        <v>14.193920816</v>
      </c>
      <c r="DA291" s="9">
        <v>-1.900799785</v>
      </c>
      <c r="DB291" s="9">
        <v>0.37019112209999999</v>
      </c>
      <c r="DC291" s="9">
        <v>-0.43663369699999999</v>
      </c>
      <c r="DD291" s="9">
        <v>-5.623381137</v>
      </c>
      <c r="DE291" s="9">
        <v>4.3428516351999997</v>
      </c>
      <c r="DF291" s="9">
        <v>1.2063513018000001</v>
      </c>
      <c r="DG291" s="9">
        <v>3.4956393491000002</v>
      </c>
      <c r="DH291" s="9">
        <v>2.0858292933000002</v>
      </c>
      <c r="DI291" s="9">
        <v>0.85852162679999999</v>
      </c>
      <c r="DJ291" s="9">
        <v>2.6107221267999998</v>
      </c>
    </row>
    <row r="292" spans="19:114" x14ac:dyDescent="0.15">
      <c r="S292" s="11" t="s">
        <v>47</v>
      </c>
      <c r="T292" s="9" t="s">
        <v>92</v>
      </c>
      <c r="U292" s="11">
        <v>4</v>
      </c>
      <c r="V292" s="2">
        <v>75</v>
      </c>
      <c r="W292" s="9">
        <v>6.5175999999999998E-2</v>
      </c>
      <c r="X292" s="9">
        <v>0.49385899999999999</v>
      </c>
      <c r="Y292" s="9">
        <f t="shared" si="114"/>
        <v>0.49231571810926328</v>
      </c>
      <c r="Z292" s="9">
        <f t="shared" si="115"/>
        <v>104</v>
      </c>
      <c r="AA292" s="8">
        <f t="shared" si="116"/>
        <v>60</v>
      </c>
      <c r="AB292" s="8" t="b">
        <f t="shared" si="113"/>
        <v>0</v>
      </c>
      <c r="AC292" s="23" t="str">
        <f t="shared" si="104"/>
        <v>NO</v>
      </c>
      <c r="AD292" s="21" t="str">
        <f t="shared" si="117"/>
        <v>NO</v>
      </c>
      <c r="AE292" s="8" t="str">
        <f t="shared" si="118"/>
        <v>FINE</v>
      </c>
      <c r="AF292" s="8">
        <f t="shared" si="119"/>
        <v>2</v>
      </c>
      <c r="AG292" s="8">
        <f t="shared" si="120"/>
        <v>2</v>
      </c>
      <c r="AH292" s="8">
        <f t="shared" si="121"/>
        <v>2</v>
      </c>
      <c r="AI292" s="23">
        <f t="shared" si="105"/>
        <v>64</v>
      </c>
      <c r="AJ292" s="23">
        <f t="shared" si="106"/>
        <v>173</v>
      </c>
      <c r="AK292" s="23">
        <f t="shared" si="107"/>
        <v>268</v>
      </c>
      <c r="AL292" s="23">
        <f t="shared" si="108"/>
        <v>24</v>
      </c>
      <c r="AM292" s="21">
        <f t="shared" si="122"/>
        <v>64</v>
      </c>
      <c r="AN292" s="21">
        <f t="shared" si="123"/>
        <v>173</v>
      </c>
      <c r="AO292" s="21">
        <f t="shared" si="124"/>
        <v>268</v>
      </c>
      <c r="AP292" s="21">
        <f t="shared" si="125"/>
        <v>24</v>
      </c>
      <c r="AQ292" s="22">
        <f t="shared" si="109"/>
        <v>-0.8571428571428571</v>
      </c>
      <c r="AR292" s="22">
        <f t="shared" si="110"/>
        <v>-1</v>
      </c>
      <c r="AS292" s="22">
        <f t="shared" si="111"/>
        <v>0</v>
      </c>
      <c r="AT292" s="22">
        <f t="shared" si="112"/>
        <v>0.66666666666666663</v>
      </c>
      <c r="AU292" s="9">
        <v>16</v>
      </c>
      <c r="AV292" s="9">
        <v>14</v>
      </c>
      <c r="AW292" s="9">
        <v>150</v>
      </c>
      <c r="AX292" s="9">
        <v>30</v>
      </c>
      <c r="AY292" s="9">
        <v>60</v>
      </c>
      <c r="AZ292" s="9">
        <v>30</v>
      </c>
      <c r="BA292" s="9">
        <v>45</v>
      </c>
      <c r="BB292" s="9">
        <v>45</v>
      </c>
      <c r="BC292">
        <v>85.604962314000005</v>
      </c>
      <c r="BD292">
        <v>9.5838055571999998</v>
      </c>
      <c r="BE292">
        <v>-22.16106126</v>
      </c>
      <c r="BF292">
        <v>-0.56746907899999999</v>
      </c>
      <c r="BG292">
        <v>-38.673677099999999</v>
      </c>
      <c r="BH292">
        <v>-6.5188862460000001</v>
      </c>
      <c r="BI292">
        <v>2.0607291963000001</v>
      </c>
      <c r="BJ292">
        <v>4.1763437519000002</v>
      </c>
      <c r="BK292">
        <v>-1.110815476</v>
      </c>
      <c r="BL292">
        <v>10.960260411</v>
      </c>
      <c r="BM292">
        <v>-2.9471979190000002</v>
      </c>
      <c r="BN292">
        <v>-6.716207603</v>
      </c>
      <c r="BO292">
        <v>0.1304496168</v>
      </c>
      <c r="BP292">
        <v>-2.8350503680000001</v>
      </c>
      <c r="BQ292">
        <v>14.278949617</v>
      </c>
      <c r="BR292" s="13">
        <v>223.09979292</v>
      </c>
      <c r="BS292" s="9">
        <v>39.613916668000002</v>
      </c>
      <c r="BT292" s="9">
        <v>-52.048733939999998</v>
      </c>
      <c r="BU292" s="9">
        <v>2.7981742856</v>
      </c>
      <c r="BV292" s="9">
        <v>-80.800582890000001</v>
      </c>
      <c r="BW292" s="9">
        <v>-18.293641780000002</v>
      </c>
      <c r="BX292" s="9">
        <v>3.1661266778999999</v>
      </c>
      <c r="BY292" s="9">
        <v>6.7144687519000001</v>
      </c>
      <c r="BZ292" s="9">
        <v>-11.79494423</v>
      </c>
      <c r="CA292" s="9">
        <v>20.869218748000002</v>
      </c>
      <c r="CB292" s="9">
        <v>-9.8551979230000004</v>
      </c>
      <c r="CC292" s="9">
        <v>-27.791864919999998</v>
      </c>
      <c r="CD292" s="9">
        <v>3.3159957375000002</v>
      </c>
      <c r="CE292" s="9">
        <v>-7.1113375620000001</v>
      </c>
      <c r="CF292" s="9">
        <v>24.209829087999999</v>
      </c>
      <c r="CG292" s="13">
        <v>401.79046720000002</v>
      </c>
      <c r="CH292" s="9">
        <v>95.066101844000002</v>
      </c>
      <c r="CI292" s="9">
        <v>-86.99491956</v>
      </c>
      <c r="CJ292" s="9">
        <v>13.964785601999999</v>
      </c>
      <c r="CK292" s="9">
        <v>-165.13959600000001</v>
      </c>
      <c r="CL292" s="9">
        <v>-23.78403029</v>
      </c>
      <c r="CM292" s="9">
        <v>8.1268211123</v>
      </c>
      <c r="CN292" s="9">
        <v>14.574385413</v>
      </c>
      <c r="CO292" s="9">
        <v>-41.665592109999999</v>
      </c>
      <c r="CP292" s="9">
        <v>32.228968762000001</v>
      </c>
      <c r="CQ292" s="9">
        <v>-31.812322909999999</v>
      </c>
      <c r="CR292" s="9">
        <v>-53.473723819999996</v>
      </c>
      <c r="CS292" s="9">
        <v>0.54320384970000002</v>
      </c>
      <c r="CT292" s="9">
        <v>-6.8031294500000001</v>
      </c>
      <c r="CU292" s="9">
        <v>60.296370549999999</v>
      </c>
      <c r="CV292" s="13">
        <v>12.981614618</v>
      </c>
      <c r="CW292" s="9">
        <v>-5.8333006579999997</v>
      </c>
      <c r="CX292" s="9">
        <v>8.0024463149000002</v>
      </c>
      <c r="CY292" s="9">
        <v>0.34762834929999997</v>
      </c>
      <c r="CZ292" s="9">
        <v>14.193920816</v>
      </c>
      <c r="DA292" s="9">
        <v>-1.900799785</v>
      </c>
      <c r="DB292" s="9">
        <v>0.37019112209999999</v>
      </c>
      <c r="DC292" s="9">
        <v>-0.43663369699999999</v>
      </c>
      <c r="DD292" s="9">
        <v>-5.623381137</v>
      </c>
      <c r="DE292" s="9">
        <v>4.3428516351999997</v>
      </c>
      <c r="DF292" s="9">
        <v>1.2063513018000001</v>
      </c>
      <c r="DG292" s="9">
        <v>3.4956393491000002</v>
      </c>
      <c r="DH292" s="9">
        <v>2.0858292933000002</v>
      </c>
      <c r="DI292" s="9">
        <v>0.85852162679999999</v>
      </c>
      <c r="DJ292" s="9">
        <v>2.6107221267999998</v>
      </c>
    </row>
    <row r="293" spans="19:114" x14ac:dyDescent="0.15">
      <c r="S293" s="11" t="s">
        <v>47</v>
      </c>
      <c r="T293" s="9" t="s">
        <v>92</v>
      </c>
      <c r="U293" s="11">
        <v>4</v>
      </c>
      <c r="V293" s="2">
        <v>90</v>
      </c>
      <c r="W293" s="9">
        <v>6.5175999999999998E-2</v>
      </c>
      <c r="X293" s="9">
        <v>0.49385899999999999</v>
      </c>
      <c r="Y293" s="9">
        <f t="shared" si="114"/>
        <v>0.49231571810926328</v>
      </c>
      <c r="Z293" s="9">
        <f t="shared" si="115"/>
        <v>104</v>
      </c>
      <c r="AA293" s="8">
        <f t="shared" si="116"/>
        <v>60</v>
      </c>
      <c r="AB293" s="8" t="b">
        <f t="shared" si="113"/>
        <v>0</v>
      </c>
      <c r="AC293" s="23" t="str">
        <f t="shared" si="104"/>
        <v>NO</v>
      </c>
      <c r="AD293" s="21" t="str">
        <f t="shared" si="117"/>
        <v>NO</v>
      </c>
      <c r="AE293" s="8" t="str">
        <f t="shared" si="118"/>
        <v>VERY FINE</v>
      </c>
      <c r="AF293" s="8">
        <f t="shared" si="119"/>
        <v>1</v>
      </c>
      <c r="AG293" s="8">
        <f t="shared" si="120"/>
        <v>1</v>
      </c>
      <c r="AH293" s="8">
        <f t="shared" si="121"/>
        <v>2</v>
      </c>
      <c r="AI293" s="23">
        <f t="shared" si="105"/>
        <v>55</v>
      </c>
      <c r="AJ293" s="23">
        <f t="shared" si="106"/>
        <v>162</v>
      </c>
      <c r="AK293" s="23">
        <f t="shared" si="107"/>
        <v>247</v>
      </c>
      <c r="AL293" s="23">
        <f t="shared" si="108"/>
        <v>30.3</v>
      </c>
      <c r="AM293" s="21">
        <f t="shared" si="122"/>
        <v>55</v>
      </c>
      <c r="AN293" s="21">
        <f t="shared" si="123"/>
        <v>162</v>
      </c>
      <c r="AO293" s="21">
        <f t="shared" si="124"/>
        <v>247</v>
      </c>
      <c r="AP293" s="21">
        <f t="shared" si="125"/>
        <v>30.3</v>
      </c>
      <c r="AQ293" s="22">
        <f t="shared" si="109"/>
        <v>-0.8571428571428571</v>
      </c>
      <c r="AR293" s="22">
        <f t="shared" si="110"/>
        <v>-1</v>
      </c>
      <c r="AS293" s="22">
        <f t="shared" si="111"/>
        <v>0</v>
      </c>
      <c r="AT293" s="22">
        <f t="shared" si="112"/>
        <v>1</v>
      </c>
      <c r="AU293" s="9">
        <v>16</v>
      </c>
      <c r="AV293" s="9">
        <v>14</v>
      </c>
      <c r="AW293" s="9">
        <v>150</v>
      </c>
      <c r="AX293" s="9">
        <v>30</v>
      </c>
      <c r="AY293" s="9">
        <v>60</v>
      </c>
      <c r="AZ293" s="9">
        <v>30</v>
      </c>
      <c r="BA293" s="9">
        <v>45</v>
      </c>
      <c r="BB293" s="9">
        <v>45</v>
      </c>
      <c r="BC293">
        <v>85.604962314000005</v>
      </c>
      <c r="BD293">
        <v>9.5838055571999998</v>
      </c>
      <c r="BE293">
        <v>-22.16106126</v>
      </c>
      <c r="BF293">
        <v>-0.56746907899999999</v>
      </c>
      <c r="BG293">
        <v>-38.673677099999999</v>
      </c>
      <c r="BH293">
        <v>-6.5188862460000001</v>
      </c>
      <c r="BI293">
        <v>2.0607291963000001</v>
      </c>
      <c r="BJ293">
        <v>4.1763437519000002</v>
      </c>
      <c r="BK293">
        <v>-1.110815476</v>
      </c>
      <c r="BL293">
        <v>10.960260411</v>
      </c>
      <c r="BM293">
        <v>-2.9471979190000002</v>
      </c>
      <c r="BN293">
        <v>-6.716207603</v>
      </c>
      <c r="BO293">
        <v>0.1304496168</v>
      </c>
      <c r="BP293">
        <v>-2.8350503680000001</v>
      </c>
      <c r="BQ293">
        <v>14.278949617</v>
      </c>
      <c r="BR293" s="13">
        <v>223.09979292</v>
      </c>
      <c r="BS293" s="9">
        <v>39.613916668000002</v>
      </c>
      <c r="BT293" s="9">
        <v>-52.048733939999998</v>
      </c>
      <c r="BU293" s="9">
        <v>2.7981742856</v>
      </c>
      <c r="BV293" s="9">
        <v>-80.800582890000001</v>
      </c>
      <c r="BW293" s="9">
        <v>-18.293641780000002</v>
      </c>
      <c r="BX293" s="9">
        <v>3.1661266778999999</v>
      </c>
      <c r="BY293" s="9">
        <v>6.7144687519000001</v>
      </c>
      <c r="BZ293" s="9">
        <v>-11.79494423</v>
      </c>
      <c r="CA293" s="9">
        <v>20.869218748000002</v>
      </c>
      <c r="CB293" s="9">
        <v>-9.8551979230000004</v>
      </c>
      <c r="CC293" s="9">
        <v>-27.791864919999998</v>
      </c>
      <c r="CD293" s="9">
        <v>3.3159957375000002</v>
      </c>
      <c r="CE293" s="9">
        <v>-7.1113375620000001</v>
      </c>
      <c r="CF293" s="9">
        <v>24.209829087999999</v>
      </c>
      <c r="CG293" s="13">
        <v>401.79046720000002</v>
      </c>
      <c r="CH293" s="9">
        <v>95.066101844000002</v>
      </c>
      <c r="CI293" s="9">
        <v>-86.99491956</v>
      </c>
      <c r="CJ293" s="9">
        <v>13.964785601999999</v>
      </c>
      <c r="CK293" s="9">
        <v>-165.13959600000001</v>
      </c>
      <c r="CL293" s="9">
        <v>-23.78403029</v>
      </c>
      <c r="CM293" s="9">
        <v>8.1268211123</v>
      </c>
      <c r="CN293" s="9">
        <v>14.574385413</v>
      </c>
      <c r="CO293" s="9">
        <v>-41.665592109999999</v>
      </c>
      <c r="CP293" s="9">
        <v>32.228968762000001</v>
      </c>
      <c r="CQ293" s="9">
        <v>-31.812322909999999</v>
      </c>
      <c r="CR293" s="9">
        <v>-53.473723819999996</v>
      </c>
      <c r="CS293" s="9">
        <v>0.54320384970000002</v>
      </c>
      <c r="CT293" s="9">
        <v>-6.8031294500000001</v>
      </c>
      <c r="CU293" s="9">
        <v>60.296370549999999</v>
      </c>
      <c r="CV293" s="13">
        <v>12.981614618</v>
      </c>
      <c r="CW293" s="9">
        <v>-5.8333006579999997</v>
      </c>
      <c r="CX293" s="9">
        <v>8.0024463149000002</v>
      </c>
      <c r="CY293" s="9">
        <v>0.34762834929999997</v>
      </c>
      <c r="CZ293" s="9">
        <v>14.193920816</v>
      </c>
      <c r="DA293" s="9">
        <v>-1.900799785</v>
      </c>
      <c r="DB293" s="9">
        <v>0.37019112209999999</v>
      </c>
      <c r="DC293" s="9">
        <v>-0.43663369699999999</v>
      </c>
      <c r="DD293" s="9">
        <v>-5.623381137</v>
      </c>
      <c r="DE293" s="9">
        <v>4.3428516351999997</v>
      </c>
      <c r="DF293" s="9">
        <v>1.2063513018000001</v>
      </c>
      <c r="DG293" s="9">
        <v>3.4956393491000002</v>
      </c>
      <c r="DH293" s="9">
        <v>2.0858292933000002</v>
      </c>
      <c r="DI293" s="9">
        <v>0.85852162679999999</v>
      </c>
      <c r="DJ293" s="9">
        <v>2.6107221267999998</v>
      </c>
    </row>
    <row r="294" spans="19:114" x14ac:dyDescent="0.15">
      <c r="S294" s="11" t="s">
        <v>47</v>
      </c>
      <c r="T294" s="9" t="s">
        <v>92</v>
      </c>
      <c r="U294" s="11">
        <v>6</v>
      </c>
      <c r="V294" s="2">
        <v>0</v>
      </c>
      <c r="W294" s="9">
        <v>9.3974000000000002E-2</v>
      </c>
      <c r="X294" s="9">
        <v>0.50217500000000004</v>
      </c>
      <c r="Y294" s="9">
        <f t="shared" si="114"/>
        <v>0.7344306908451288</v>
      </c>
      <c r="Z294" s="9">
        <f t="shared" si="115"/>
        <v>70</v>
      </c>
      <c r="AA294" s="8">
        <f t="shared" si="116"/>
        <v>60</v>
      </c>
      <c r="AB294" s="8" t="b">
        <f t="shared" si="113"/>
        <v>0</v>
      </c>
      <c r="AC294" s="23" t="str">
        <f t="shared" si="104"/>
        <v>NO</v>
      </c>
      <c r="AD294" s="21" t="str">
        <f t="shared" si="117"/>
        <v>NO</v>
      </c>
      <c r="AE294" s="8" t="str">
        <f t="shared" si="118"/>
        <v>MEDIUM</v>
      </c>
      <c r="AF294" s="8">
        <f t="shared" si="119"/>
        <v>3</v>
      </c>
      <c r="AG294" s="8">
        <f t="shared" si="120"/>
        <v>3</v>
      </c>
      <c r="AH294" s="8">
        <f t="shared" si="121"/>
        <v>3</v>
      </c>
      <c r="AI294" s="23">
        <f t="shared" si="105"/>
        <v>157</v>
      </c>
      <c r="AJ294" s="23">
        <f t="shared" si="106"/>
        <v>320</v>
      </c>
      <c r="AK294" s="23">
        <f t="shared" si="107"/>
        <v>606</v>
      </c>
      <c r="AL294" s="23">
        <f t="shared" si="108"/>
        <v>0.5</v>
      </c>
      <c r="AM294" s="21">
        <f t="shared" si="122"/>
        <v>157</v>
      </c>
      <c r="AN294" s="21">
        <f t="shared" si="123"/>
        <v>320</v>
      </c>
      <c r="AO294" s="21">
        <f t="shared" si="124"/>
        <v>606</v>
      </c>
      <c r="AP294" s="21">
        <f t="shared" si="125"/>
        <v>0.5</v>
      </c>
      <c r="AQ294" s="22">
        <f t="shared" si="109"/>
        <v>-0.7142857142857143</v>
      </c>
      <c r="AR294" s="22">
        <f t="shared" si="110"/>
        <v>-1</v>
      </c>
      <c r="AS294" s="22">
        <f t="shared" si="111"/>
        <v>0</v>
      </c>
      <c r="AT294" s="22">
        <f t="shared" si="112"/>
        <v>-1</v>
      </c>
      <c r="AU294" s="9">
        <v>16</v>
      </c>
      <c r="AV294" s="9">
        <v>14</v>
      </c>
      <c r="AW294" s="9">
        <v>150</v>
      </c>
      <c r="AX294" s="9">
        <v>30</v>
      </c>
      <c r="AY294" s="9">
        <v>60</v>
      </c>
      <c r="AZ294" s="9">
        <v>30</v>
      </c>
      <c r="BA294" s="9">
        <v>45</v>
      </c>
      <c r="BB294" s="9">
        <v>45</v>
      </c>
      <c r="BC294">
        <v>85.604962314000005</v>
      </c>
      <c r="BD294">
        <v>9.5838055571999998</v>
      </c>
      <c r="BE294">
        <v>-22.16106126</v>
      </c>
      <c r="BF294">
        <v>-0.56746907899999999</v>
      </c>
      <c r="BG294">
        <v>-38.673677099999999</v>
      </c>
      <c r="BH294">
        <v>-6.5188862460000001</v>
      </c>
      <c r="BI294">
        <v>2.0607291963000001</v>
      </c>
      <c r="BJ294">
        <v>4.1763437519000002</v>
      </c>
      <c r="BK294">
        <v>-1.110815476</v>
      </c>
      <c r="BL294">
        <v>10.960260411</v>
      </c>
      <c r="BM294">
        <v>-2.9471979190000002</v>
      </c>
      <c r="BN294">
        <v>-6.716207603</v>
      </c>
      <c r="BO294">
        <v>0.1304496168</v>
      </c>
      <c r="BP294">
        <v>-2.8350503680000001</v>
      </c>
      <c r="BQ294">
        <v>14.278949617</v>
      </c>
      <c r="BR294" s="13">
        <v>223.09979292</v>
      </c>
      <c r="BS294" s="9">
        <v>39.613916668000002</v>
      </c>
      <c r="BT294" s="9">
        <v>-52.048733939999998</v>
      </c>
      <c r="BU294" s="9">
        <v>2.7981742856</v>
      </c>
      <c r="BV294" s="9">
        <v>-80.800582890000001</v>
      </c>
      <c r="BW294" s="9">
        <v>-18.293641780000002</v>
      </c>
      <c r="BX294" s="9">
        <v>3.1661266778999999</v>
      </c>
      <c r="BY294" s="9">
        <v>6.7144687519000001</v>
      </c>
      <c r="BZ294" s="9">
        <v>-11.79494423</v>
      </c>
      <c r="CA294" s="9">
        <v>20.869218748000002</v>
      </c>
      <c r="CB294" s="9">
        <v>-9.8551979230000004</v>
      </c>
      <c r="CC294" s="9">
        <v>-27.791864919999998</v>
      </c>
      <c r="CD294" s="9">
        <v>3.3159957375000002</v>
      </c>
      <c r="CE294" s="9">
        <v>-7.1113375620000001</v>
      </c>
      <c r="CF294" s="9">
        <v>24.209829087999999</v>
      </c>
      <c r="CG294" s="13">
        <v>401.79046720000002</v>
      </c>
      <c r="CH294" s="9">
        <v>95.066101844000002</v>
      </c>
      <c r="CI294" s="9">
        <v>-86.99491956</v>
      </c>
      <c r="CJ294" s="9">
        <v>13.964785601999999</v>
      </c>
      <c r="CK294" s="9">
        <v>-165.13959600000001</v>
      </c>
      <c r="CL294" s="9">
        <v>-23.78403029</v>
      </c>
      <c r="CM294" s="9">
        <v>8.1268211123</v>
      </c>
      <c r="CN294" s="9">
        <v>14.574385413</v>
      </c>
      <c r="CO294" s="9">
        <v>-41.665592109999999</v>
      </c>
      <c r="CP294" s="9">
        <v>32.228968762000001</v>
      </c>
      <c r="CQ294" s="9">
        <v>-31.812322909999999</v>
      </c>
      <c r="CR294" s="9">
        <v>-53.473723819999996</v>
      </c>
      <c r="CS294" s="9">
        <v>0.54320384970000002</v>
      </c>
      <c r="CT294" s="9">
        <v>-6.8031294500000001</v>
      </c>
      <c r="CU294" s="9">
        <v>60.296370549999999</v>
      </c>
      <c r="CV294" s="13">
        <v>12.981614618</v>
      </c>
      <c r="CW294" s="9">
        <v>-5.8333006579999997</v>
      </c>
      <c r="CX294" s="9">
        <v>8.0024463149000002</v>
      </c>
      <c r="CY294" s="9">
        <v>0.34762834929999997</v>
      </c>
      <c r="CZ294" s="9">
        <v>14.193920816</v>
      </c>
      <c r="DA294" s="9">
        <v>-1.900799785</v>
      </c>
      <c r="DB294" s="9">
        <v>0.37019112209999999</v>
      </c>
      <c r="DC294" s="9">
        <v>-0.43663369699999999</v>
      </c>
      <c r="DD294" s="9">
        <v>-5.623381137</v>
      </c>
      <c r="DE294" s="9">
        <v>4.3428516351999997</v>
      </c>
      <c r="DF294" s="9">
        <v>1.2063513018000001</v>
      </c>
      <c r="DG294" s="9">
        <v>3.4956393491000002</v>
      </c>
      <c r="DH294" s="9">
        <v>2.0858292933000002</v>
      </c>
      <c r="DI294" s="9">
        <v>0.85852162679999999</v>
      </c>
      <c r="DJ294" s="9">
        <v>2.6107221267999998</v>
      </c>
    </row>
    <row r="295" spans="19:114" x14ac:dyDescent="0.15">
      <c r="S295" s="11" t="s">
        <v>47</v>
      </c>
      <c r="T295" s="9" t="s">
        <v>92</v>
      </c>
      <c r="U295" s="11">
        <v>6</v>
      </c>
      <c r="V295" s="2">
        <v>15</v>
      </c>
      <c r="W295" s="9">
        <v>9.3974000000000002E-2</v>
      </c>
      <c r="X295" s="9">
        <v>0.50217500000000004</v>
      </c>
      <c r="Y295" s="9">
        <f t="shared" si="114"/>
        <v>0.7344306908451288</v>
      </c>
      <c r="Z295" s="9">
        <f t="shared" si="115"/>
        <v>70</v>
      </c>
      <c r="AA295" s="8">
        <f t="shared" si="116"/>
        <v>60</v>
      </c>
      <c r="AB295" s="8" t="b">
        <f t="shared" si="113"/>
        <v>0</v>
      </c>
      <c r="AC295" s="23" t="str">
        <f t="shared" si="104"/>
        <v>NO</v>
      </c>
      <c r="AD295" s="21" t="str">
        <f t="shared" si="117"/>
        <v>NO</v>
      </c>
      <c r="AE295" s="8" t="str">
        <f t="shared" si="118"/>
        <v>MEDIUM</v>
      </c>
      <c r="AF295" s="8">
        <f t="shared" si="119"/>
        <v>3</v>
      </c>
      <c r="AG295" s="8">
        <f t="shared" si="120"/>
        <v>3</v>
      </c>
      <c r="AH295" s="8">
        <f t="shared" si="121"/>
        <v>3</v>
      </c>
      <c r="AI295" s="23">
        <f t="shared" si="105"/>
        <v>132</v>
      </c>
      <c r="AJ295" s="23">
        <f t="shared" si="106"/>
        <v>282</v>
      </c>
      <c r="AK295" s="23">
        <f t="shared" si="107"/>
        <v>516</v>
      </c>
      <c r="AL295" s="23">
        <f t="shared" si="108"/>
        <v>3.6</v>
      </c>
      <c r="AM295" s="21">
        <f t="shared" si="122"/>
        <v>132</v>
      </c>
      <c r="AN295" s="21">
        <f t="shared" si="123"/>
        <v>282</v>
      </c>
      <c r="AO295" s="21">
        <f t="shared" si="124"/>
        <v>516</v>
      </c>
      <c r="AP295" s="21">
        <f t="shared" si="125"/>
        <v>3.6</v>
      </c>
      <c r="AQ295" s="22">
        <f t="shared" si="109"/>
        <v>-0.7142857142857143</v>
      </c>
      <c r="AR295" s="22">
        <f t="shared" si="110"/>
        <v>-1</v>
      </c>
      <c r="AS295" s="22">
        <f t="shared" si="111"/>
        <v>0</v>
      </c>
      <c r="AT295" s="22">
        <f t="shared" si="112"/>
        <v>-0.66666666666666663</v>
      </c>
      <c r="AU295" s="9">
        <v>16</v>
      </c>
      <c r="AV295" s="9">
        <v>14</v>
      </c>
      <c r="AW295" s="9">
        <v>150</v>
      </c>
      <c r="AX295" s="9">
        <v>30</v>
      </c>
      <c r="AY295" s="9">
        <v>60</v>
      </c>
      <c r="AZ295" s="9">
        <v>30</v>
      </c>
      <c r="BA295" s="9">
        <v>45</v>
      </c>
      <c r="BB295" s="9">
        <v>45</v>
      </c>
      <c r="BC295">
        <v>85.604962314000005</v>
      </c>
      <c r="BD295">
        <v>9.5838055571999998</v>
      </c>
      <c r="BE295">
        <v>-22.16106126</v>
      </c>
      <c r="BF295">
        <v>-0.56746907899999999</v>
      </c>
      <c r="BG295">
        <v>-38.673677099999999</v>
      </c>
      <c r="BH295">
        <v>-6.5188862460000001</v>
      </c>
      <c r="BI295">
        <v>2.0607291963000001</v>
      </c>
      <c r="BJ295">
        <v>4.1763437519000002</v>
      </c>
      <c r="BK295">
        <v>-1.110815476</v>
      </c>
      <c r="BL295">
        <v>10.960260411</v>
      </c>
      <c r="BM295">
        <v>-2.9471979190000002</v>
      </c>
      <c r="BN295">
        <v>-6.716207603</v>
      </c>
      <c r="BO295">
        <v>0.1304496168</v>
      </c>
      <c r="BP295">
        <v>-2.8350503680000001</v>
      </c>
      <c r="BQ295">
        <v>14.278949617</v>
      </c>
      <c r="BR295" s="13">
        <v>223.09979292</v>
      </c>
      <c r="BS295" s="9">
        <v>39.613916668000002</v>
      </c>
      <c r="BT295" s="9">
        <v>-52.048733939999998</v>
      </c>
      <c r="BU295" s="9">
        <v>2.7981742856</v>
      </c>
      <c r="BV295" s="9">
        <v>-80.800582890000001</v>
      </c>
      <c r="BW295" s="9">
        <v>-18.293641780000002</v>
      </c>
      <c r="BX295" s="9">
        <v>3.1661266778999999</v>
      </c>
      <c r="BY295" s="9">
        <v>6.7144687519000001</v>
      </c>
      <c r="BZ295" s="9">
        <v>-11.79494423</v>
      </c>
      <c r="CA295" s="9">
        <v>20.869218748000002</v>
      </c>
      <c r="CB295" s="9">
        <v>-9.8551979230000004</v>
      </c>
      <c r="CC295" s="9">
        <v>-27.791864919999998</v>
      </c>
      <c r="CD295" s="9">
        <v>3.3159957375000002</v>
      </c>
      <c r="CE295" s="9">
        <v>-7.1113375620000001</v>
      </c>
      <c r="CF295" s="9">
        <v>24.209829087999999</v>
      </c>
      <c r="CG295" s="13">
        <v>401.79046720000002</v>
      </c>
      <c r="CH295" s="9">
        <v>95.066101844000002</v>
      </c>
      <c r="CI295" s="9">
        <v>-86.99491956</v>
      </c>
      <c r="CJ295" s="9">
        <v>13.964785601999999</v>
      </c>
      <c r="CK295" s="9">
        <v>-165.13959600000001</v>
      </c>
      <c r="CL295" s="9">
        <v>-23.78403029</v>
      </c>
      <c r="CM295" s="9">
        <v>8.1268211123</v>
      </c>
      <c r="CN295" s="9">
        <v>14.574385413</v>
      </c>
      <c r="CO295" s="9">
        <v>-41.665592109999999</v>
      </c>
      <c r="CP295" s="9">
        <v>32.228968762000001</v>
      </c>
      <c r="CQ295" s="9">
        <v>-31.812322909999999</v>
      </c>
      <c r="CR295" s="9">
        <v>-53.473723819999996</v>
      </c>
      <c r="CS295" s="9">
        <v>0.54320384970000002</v>
      </c>
      <c r="CT295" s="9">
        <v>-6.8031294500000001</v>
      </c>
      <c r="CU295" s="9">
        <v>60.296370549999999</v>
      </c>
      <c r="CV295" s="13">
        <v>12.981614618</v>
      </c>
      <c r="CW295" s="9">
        <v>-5.8333006579999997</v>
      </c>
      <c r="CX295" s="9">
        <v>8.0024463149000002</v>
      </c>
      <c r="CY295" s="9">
        <v>0.34762834929999997</v>
      </c>
      <c r="CZ295" s="9">
        <v>14.193920816</v>
      </c>
      <c r="DA295" s="9">
        <v>-1.900799785</v>
      </c>
      <c r="DB295" s="9">
        <v>0.37019112209999999</v>
      </c>
      <c r="DC295" s="9">
        <v>-0.43663369699999999</v>
      </c>
      <c r="DD295" s="9">
        <v>-5.623381137</v>
      </c>
      <c r="DE295" s="9">
        <v>4.3428516351999997</v>
      </c>
      <c r="DF295" s="9">
        <v>1.2063513018000001</v>
      </c>
      <c r="DG295" s="9">
        <v>3.4956393491000002</v>
      </c>
      <c r="DH295" s="9">
        <v>2.0858292933000002</v>
      </c>
      <c r="DI295" s="9">
        <v>0.85852162679999999</v>
      </c>
      <c r="DJ295" s="9">
        <v>2.6107221267999998</v>
      </c>
    </row>
    <row r="296" spans="19:114" x14ac:dyDescent="0.15">
      <c r="S296" s="11" t="s">
        <v>47</v>
      </c>
      <c r="T296" s="9" t="s">
        <v>92</v>
      </c>
      <c r="U296" s="11">
        <v>6</v>
      </c>
      <c r="V296" s="2">
        <v>30</v>
      </c>
      <c r="W296" s="9">
        <v>9.3974000000000002E-2</v>
      </c>
      <c r="X296" s="9">
        <v>0.50217500000000004</v>
      </c>
      <c r="Y296" s="9">
        <f t="shared" si="114"/>
        <v>0.7344306908451288</v>
      </c>
      <c r="Z296" s="9">
        <f t="shared" si="115"/>
        <v>70</v>
      </c>
      <c r="AA296" s="8">
        <f t="shared" si="116"/>
        <v>60</v>
      </c>
      <c r="AB296" s="8" t="b">
        <f t="shared" si="113"/>
        <v>0</v>
      </c>
      <c r="AC296" s="23" t="str">
        <f t="shared" si="104"/>
        <v>NO</v>
      </c>
      <c r="AD296" s="21" t="str">
        <f t="shared" si="117"/>
        <v>NO</v>
      </c>
      <c r="AE296" s="8" t="str">
        <f t="shared" si="118"/>
        <v>MEDIUM</v>
      </c>
      <c r="AF296" s="8">
        <f t="shared" si="119"/>
        <v>3</v>
      </c>
      <c r="AG296" s="8">
        <f t="shared" si="120"/>
        <v>3</v>
      </c>
      <c r="AH296" s="8">
        <f t="shared" si="121"/>
        <v>3</v>
      </c>
      <c r="AI296" s="23">
        <f t="shared" si="105"/>
        <v>111</v>
      </c>
      <c r="AJ296" s="23">
        <f t="shared" si="106"/>
        <v>250</v>
      </c>
      <c r="AK296" s="23">
        <f t="shared" si="107"/>
        <v>440</v>
      </c>
      <c r="AL296" s="23">
        <f t="shared" si="108"/>
        <v>7.3999999999999995</v>
      </c>
      <c r="AM296" s="21">
        <f t="shared" si="122"/>
        <v>111</v>
      </c>
      <c r="AN296" s="21">
        <f t="shared" si="123"/>
        <v>250</v>
      </c>
      <c r="AO296" s="21">
        <f t="shared" si="124"/>
        <v>440</v>
      </c>
      <c r="AP296" s="21">
        <f t="shared" si="125"/>
        <v>7.3999999999999995</v>
      </c>
      <c r="AQ296" s="22">
        <f t="shared" si="109"/>
        <v>-0.7142857142857143</v>
      </c>
      <c r="AR296" s="22">
        <f t="shared" si="110"/>
        <v>-1</v>
      </c>
      <c r="AS296" s="22">
        <f t="shared" si="111"/>
        <v>0</v>
      </c>
      <c r="AT296" s="22">
        <f t="shared" si="112"/>
        <v>-0.33333333333333331</v>
      </c>
      <c r="AU296" s="9">
        <v>16</v>
      </c>
      <c r="AV296" s="9">
        <v>14</v>
      </c>
      <c r="AW296" s="9">
        <v>150</v>
      </c>
      <c r="AX296" s="9">
        <v>30</v>
      </c>
      <c r="AY296" s="9">
        <v>60</v>
      </c>
      <c r="AZ296" s="9">
        <v>30</v>
      </c>
      <c r="BA296" s="9">
        <v>45</v>
      </c>
      <c r="BB296" s="9">
        <v>45</v>
      </c>
      <c r="BC296">
        <v>85.604962314000005</v>
      </c>
      <c r="BD296">
        <v>9.5838055571999998</v>
      </c>
      <c r="BE296">
        <v>-22.16106126</v>
      </c>
      <c r="BF296">
        <v>-0.56746907899999999</v>
      </c>
      <c r="BG296">
        <v>-38.673677099999999</v>
      </c>
      <c r="BH296">
        <v>-6.5188862460000001</v>
      </c>
      <c r="BI296">
        <v>2.0607291963000001</v>
      </c>
      <c r="BJ296">
        <v>4.1763437519000002</v>
      </c>
      <c r="BK296">
        <v>-1.110815476</v>
      </c>
      <c r="BL296">
        <v>10.960260411</v>
      </c>
      <c r="BM296">
        <v>-2.9471979190000002</v>
      </c>
      <c r="BN296">
        <v>-6.716207603</v>
      </c>
      <c r="BO296">
        <v>0.1304496168</v>
      </c>
      <c r="BP296">
        <v>-2.8350503680000001</v>
      </c>
      <c r="BQ296">
        <v>14.278949617</v>
      </c>
      <c r="BR296" s="13">
        <v>223.09979292</v>
      </c>
      <c r="BS296" s="9">
        <v>39.613916668000002</v>
      </c>
      <c r="BT296" s="9">
        <v>-52.048733939999998</v>
      </c>
      <c r="BU296" s="9">
        <v>2.7981742856</v>
      </c>
      <c r="BV296" s="9">
        <v>-80.800582890000001</v>
      </c>
      <c r="BW296" s="9">
        <v>-18.293641780000002</v>
      </c>
      <c r="BX296" s="9">
        <v>3.1661266778999999</v>
      </c>
      <c r="BY296" s="9">
        <v>6.7144687519000001</v>
      </c>
      <c r="BZ296" s="9">
        <v>-11.79494423</v>
      </c>
      <c r="CA296" s="9">
        <v>20.869218748000002</v>
      </c>
      <c r="CB296" s="9">
        <v>-9.8551979230000004</v>
      </c>
      <c r="CC296" s="9">
        <v>-27.791864919999998</v>
      </c>
      <c r="CD296" s="9">
        <v>3.3159957375000002</v>
      </c>
      <c r="CE296" s="9">
        <v>-7.1113375620000001</v>
      </c>
      <c r="CF296" s="9">
        <v>24.209829087999999</v>
      </c>
      <c r="CG296" s="13">
        <v>401.79046720000002</v>
      </c>
      <c r="CH296" s="9">
        <v>95.066101844000002</v>
      </c>
      <c r="CI296" s="9">
        <v>-86.99491956</v>
      </c>
      <c r="CJ296" s="9">
        <v>13.964785601999999</v>
      </c>
      <c r="CK296" s="9">
        <v>-165.13959600000001</v>
      </c>
      <c r="CL296" s="9">
        <v>-23.78403029</v>
      </c>
      <c r="CM296" s="9">
        <v>8.1268211123</v>
      </c>
      <c r="CN296" s="9">
        <v>14.574385413</v>
      </c>
      <c r="CO296" s="9">
        <v>-41.665592109999999</v>
      </c>
      <c r="CP296" s="9">
        <v>32.228968762000001</v>
      </c>
      <c r="CQ296" s="9">
        <v>-31.812322909999999</v>
      </c>
      <c r="CR296" s="9">
        <v>-53.473723819999996</v>
      </c>
      <c r="CS296" s="9">
        <v>0.54320384970000002</v>
      </c>
      <c r="CT296" s="9">
        <v>-6.8031294500000001</v>
      </c>
      <c r="CU296" s="9">
        <v>60.296370549999999</v>
      </c>
      <c r="CV296" s="13">
        <v>12.981614618</v>
      </c>
      <c r="CW296" s="9">
        <v>-5.8333006579999997</v>
      </c>
      <c r="CX296" s="9">
        <v>8.0024463149000002</v>
      </c>
      <c r="CY296" s="9">
        <v>0.34762834929999997</v>
      </c>
      <c r="CZ296" s="9">
        <v>14.193920816</v>
      </c>
      <c r="DA296" s="9">
        <v>-1.900799785</v>
      </c>
      <c r="DB296" s="9">
        <v>0.37019112209999999</v>
      </c>
      <c r="DC296" s="9">
        <v>-0.43663369699999999</v>
      </c>
      <c r="DD296" s="9">
        <v>-5.623381137</v>
      </c>
      <c r="DE296" s="9">
        <v>4.3428516351999997</v>
      </c>
      <c r="DF296" s="9">
        <v>1.2063513018000001</v>
      </c>
      <c r="DG296" s="9">
        <v>3.4956393491000002</v>
      </c>
      <c r="DH296" s="9">
        <v>2.0858292933000002</v>
      </c>
      <c r="DI296" s="9">
        <v>0.85852162679999999</v>
      </c>
      <c r="DJ296" s="9">
        <v>2.6107221267999998</v>
      </c>
    </row>
    <row r="297" spans="19:114" x14ac:dyDescent="0.15">
      <c r="S297" s="11" t="s">
        <v>47</v>
      </c>
      <c r="T297" s="9" t="s">
        <v>92</v>
      </c>
      <c r="U297" s="11">
        <v>6</v>
      </c>
      <c r="V297" s="2">
        <v>45</v>
      </c>
      <c r="W297" s="9">
        <v>9.3974000000000002E-2</v>
      </c>
      <c r="X297" s="9">
        <v>0.50217500000000004</v>
      </c>
      <c r="Y297" s="9">
        <f t="shared" si="114"/>
        <v>0.7344306908451288</v>
      </c>
      <c r="Z297" s="9">
        <f t="shared" si="115"/>
        <v>70</v>
      </c>
      <c r="AA297" s="8">
        <f t="shared" si="116"/>
        <v>60</v>
      </c>
      <c r="AB297" s="8" t="b">
        <f t="shared" si="113"/>
        <v>0</v>
      </c>
      <c r="AC297" s="23" t="str">
        <f t="shared" si="104"/>
        <v>NO</v>
      </c>
      <c r="AD297" s="21" t="str">
        <f t="shared" si="117"/>
        <v>NO</v>
      </c>
      <c r="AE297" s="8" t="str">
        <f t="shared" si="118"/>
        <v>FINE</v>
      </c>
      <c r="AF297" s="8">
        <f t="shared" si="119"/>
        <v>2</v>
      </c>
      <c r="AG297" s="8">
        <f t="shared" si="120"/>
        <v>2</v>
      </c>
      <c r="AH297" s="8">
        <f t="shared" si="121"/>
        <v>2</v>
      </c>
      <c r="AI297" s="23">
        <f t="shared" si="105"/>
        <v>93</v>
      </c>
      <c r="AJ297" s="23">
        <f t="shared" si="106"/>
        <v>223</v>
      </c>
      <c r="AK297" s="23">
        <f t="shared" si="107"/>
        <v>378</v>
      </c>
      <c r="AL297" s="23">
        <f t="shared" si="108"/>
        <v>11.7</v>
      </c>
      <c r="AM297" s="21">
        <f t="shared" si="122"/>
        <v>93</v>
      </c>
      <c r="AN297" s="21">
        <f t="shared" si="123"/>
        <v>223</v>
      </c>
      <c r="AO297" s="21">
        <f t="shared" si="124"/>
        <v>378</v>
      </c>
      <c r="AP297" s="21">
        <f t="shared" si="125"/>
        <v>11.7</v>
      </c>
      <c r="AQ297" s="22">
        <f t="shared" si="109"/>
        <v>-0.7142857142857143</v>
      </c>
      <c r="AR297" s="22">
        <f t="shared" si="110"/>
        <v>-1</v>
      </c>
      <c r="AS297" s="22">
        <f t="shared" si="111"/>
        <v>0</v>
      </c>
      <c r="AT297" s="22">
        <f t="shared" si="112"/>
        <v>0</v>
      </c>
      <c r="AU297" s="9">
        <v>16</v>
      </c>
      <c r="AV297" s="9">
        <v>14</v>
      </c>
      <c r="AW297" s="9">
        <v>150</v>
      </c>
      <c r="AX297" s="9">
        <v>30</v>
      </c>
      <c r="AY297" s="9">
        <v>60</v>
      </c>
      <c r="AZ297" s="9">
        <v>30</v>
      </c>
      <c r="BA297" s="9">
        <v>45</v>
      </c>
      <c r="BB297" s="9">
        <v>45</v>
      </c>
      <c r="BC297">
        <v>85.604962314000005</v>
      </c>
      <c r="BD297">
        <v>9.5838055571999998</v>
      </c>
      <c r="BE297">
        <v>-22.16106126</v>
      </c>
      <c r="BF297">
        <v>-0.56746907899999999</v>
      </c>
      <c r="BG297">
        <v>-38.673677099999999</v>
      </c>
      <c r="BH297">
        <v>-6.5188862460000001</v>
      </c>
      <c r="BI297">
        <v>2.0607291963000001</v>
      </c>
      <c r="BJ297">
        <v>4.1763437519000002</v>
      </c>
      <c r="BK297">
        <v>-1.110815476</v>
      </c>
      <c r="BL297">
        <v>10.960260411</v>
      </c>
      <c r="BM297">
        <v>-2.9471979190000002</v>
      </c>
      <c r="BN297">
        <v>-6.716207603</v>
      </c>
      <c r="BO297">
        <v>0.1304496168</v>
      </c>
      <c r="BP297">
        <v>-2.8350503680000001</v>
      </c>
      <c r="BQ297">
        <v>14.278949617</v>
      </c>
      <c r="BR297" s="13">
        <v>223.09979292</v>
      </c>
      <c r="BS297" s="9">
        <v>39.613916668000002</v>
      </c>
      <c r="BT297" s="9">
        <v>-52.048733939999998</v>
      </c>
      <c r="BU297" s="9">
        <v>2.7981742856</v>
      </c>
      <c r="BV297" s="9">
        <v>-80.800582890000001</v>
      </c>
      <c r="BW297" s="9">
        <v>-18.293641780000002</v>
      </c>
      <c r="BX297" s="9">
        <v>3.1661266778999999</v>
      </c>
      <c r="BY297" s="9">
        <v>6.7144687519000001</v>
      </c>
      <c r="BZ297" s="9">
        <v>-11.79494423</v>
      </c>
      <c r="CA297" s="9">
        <v>20.869218748000002</v>
      </c>
      <c r="CB297" s="9">
        <v>-9.8551979230000004</v>
      </c>
      <c r="CC297" s="9">
        <v>-27.791864919999998</v>
      </c>
      <c r="CD297" s="9">
        <v>3.3159957375000002</v>
      </c>
      <c r="CE297" s="9">
        <v>-7.1113375620000001</v>
      </c>
      <c r="CF297" s="9">
        <v>24.209829087999999</v>
      </c>
      <c r="CG297" s="13">
        <v>401.79046720000002</v>
      </c>
      <c r="CH297" s="9">
        <v>95.066101844000002</v>
      </c>
      <c r="CI297" s="9">
        <v>-86.99491956</v>
      </c>
      <c r="CJ297" s="9">
        <v>13.964785601999999</v>
      </c>
      <c r="CK297" s="9">
        <v>-165.13959600000001</v>
      </c>
      <c r="CL297" s="9">
        <v>-23.78403029</v>
      </c>
      <c r="CM297" s="9">
        <v>8.1268211123</v>
      </c>
      <c r="CN297" s="9">
        <v>14.574385413</v>
      </c>
      <c r="CO297" s="9">
        <v>-41.665592109999999</v>
      </c>
      <c r="CP297" s="9">
        <v>32.228968762000001</v>
      </c>
      <c r="CQ297" s="9">
        <v>-31.812322909999999</v>
      </c>
      <c r="CR297" s="9">
        <v>-53.473723819999996</v>
      </c>
      <c r="CS297" s="9">
        <v>0.54320384970000002</v>
      </c>
      <c r="CT297" s="9">
        <v>-6.8031294500000001</v>
      </c>
      <c r="CU297" s="9">
        <v>60.296370549999999</v>
      </c>
      <c r="CV297" s="13">
        <v>12.981614618</v>
      </c>
      <c r="CW297" s="9">
        <v>-5.8333006579999997</v>
      </c>
      <c r="CX297" s="9">
        <v>8.0024463149000002</v>
      </c>
      <c r="CY297" s="9">
        <v>0.34762834929999997</v>
      </c>
      <c r="CZ297" s="9">
        <v>14.193920816</v>
      </c>
      <c r="DA297" s="9">
        <v>-1.900799785</v>
      </c>
      <c r="DB297" s="9">
        <v>0.37019112209999999</v>
      </c>
      <c r="DC297" s="9">
        <v>-0.43663369699999999</v>
      </c>
      <c r="DD297" s="9">
        <v>-5.623381137</v>
      </c>
      <c r="DE297" s="9">
        <v>4.3428516351999997</v>
      </c>
      <c r="DF297" s="9">
        <v>1.2063513018000001</v>
      </c>
      <c r="DG297" s="9">
        <v>3.4956393491000002</v>
      </c>
      <c r="DH297" s="9">
        <v>2.0858292933000002</v>
      </c>
      <c r="DI297" s="9">
        <v>0.85852162679999999</v>
      </c>
      <c r="DJ297" s="9">
        <v>2.6107221267999998</v>
      </c>
    </row>
    <row r="298" spans="19:114" x14ac:dyDescent="0.15">
      <c r="S298" s="11" t="s">
        <v>47</v>
      </c>
      <c r="T298" s="9" t="s">
        <v>92</v>
      </c>
      <c r="U298" s="11">
        <v>6</v>
      </c>
      <c r="V298" s="2">
        <v>60</v>
      </c>
      <c r="W298" s="9">
        <v>9.3974000000000002E-2</v>
      </c>
      <c r="X298" s="9">
        <v>0.50217500000000004</v>
      </c>
      <c r="Y298" s="9">
        <f t="shared" si="114"/>
        <v>0.7344306908451288</v>
      </c>
      <c r="Z298" s="9">
        <f t="shared" si="115"/>
        <v>70</v>
      </c>
      <c r="AA298" s="8">
        <f t="shared" si="116"/>
        <v>60</v>
      </c>
      <c r="AB298" s="8" t="b">
        <f t="shared" si="113"/>
        <v>0</v>
      </c>
      <c r="AC298" s="23" t="str">
        <f t="shared" si="104"/>
        <v>NO</v>
      </c>
      <c r="AD298" s="21" t="str">
        <f t="shared" si="117"/>
        <v>NO</v>
      </c>
      <c r="AE298" s="8" t="str">
        <f t="shared" si="118"/>
        <v>FINE</v>
      </c>
      <c r="AF298" s="8">
        <f t="shared" si="119"/>
        <v>2</v>
      </c>
      <c r="AG298" s="8">
        <f t="shared" si="120"/>
        <v>2</v>
      </c>
      <c r="AH298" s="8">
        <f t="shared" si="121"/>
        <v>2</v>
      </c>
      <c r="AI298" s="23">
        <f t="shared" si="105"/>
        <v>79</v>
      </c>
      <c r="AJ298" s="23">
        <f t="shared" si="106"/>
        <v>202</v>
      </c>
      <c r="AK298" s="23">
        <f t="shared" si="107"/>
        <v>328</v>
      </c>
      <c r="AL298" s="23">
        <f t="shared" si="108"/>
        <v>16.600000000000001</v>
      </c>
      <c r="AM298" s="21">
        <f t="shared" si="122"/>
        <v>79</v>
      </c>
      <c r="AN298" s="21">
        <f t="shared" si="123"/>
        <v>202</v>
      </c>
      <c r="AO298" s="21">
        <f t="shared" si="124"/>
        <v>328</v>
      </c>
      <c r="AP298" s="21">
        <f t="shared" si="125"/>
        <v>16.600000000000001</v>
      </c>
      <c r="AQ298" s="22">
        <f t="shared" si="109"/>
        <v>-0.7142857142857143</v>
      </c>
      <c r="AR298" s="22">
        <f t="shared" si="110"/>
        <v>-1</v>
      </c>
      <c r="AS298" s="22">
        <f t="shared" si="111"/>
        <v>0</v>
      </c>
      <c r="AT298" s="22">
        <f t="shared" si="112"/>
        <v>0.33333333333333331</v>
      </c>
      <c r="AU298" s="9">
        <v>16</v>
      </c>
      <c r="AV298" s="9">
        <v>14</v>
      </c>
      <c r="AW298" s="9">
        <v>150</v>
      </c>
      <c r="AX298" s="9">
        <v>30</v>
      </c>
      <c r="AY298" s="9">
        <v>60</v>
      </c>
      <c r="AZ298" s="9">
        <v>30</v>
      </c>
      <c r="BA298" s="9">
        <v>45</v>
      </c>
      <c r="BB298" s="9">
        <v>45</v>
      </c>
      <c r="BC298">
        <v>85.604962314000005</v>
      </c>
      <c r="BD298">
        <v>9.5838055571999998</v>
      </c>
      <c r="BE298">
        <v>-22.16106126</v>
      </c>
      <c r="BF298">
        <v>-0.56746907899999999</v>
      </c>
      <c r="BG298">
        <v>-38.673677099999999</v>
      </c>
      <c r="BH298">
        <v>-6.5188862460000001</v>
      </c>
      <c r="BI298">
        <v>2.0607291963000001</v>
      </c>
      <c r="BJ298">
        <v>4.1763437519000002</v>
      </c>
      <c r="BK298">
        <v>-1.110815476</v>
      </c>
      <c r="BL298">
        <v>10.960260411</v>
      </c>
      <c r="BM298">
        <v>-2.9471979190000002</v>
      </c>
      <c r="BN298">
        <v>-6.716207603</v>
      </c>
      <c r="BO298">
        <v>0.1304496168</v>
      </c>
      <c r="BP298">
        <v>-2.8350503680000001</v>
      </c>
      <c r="BQ298">
        <v>14.278949617</v>
      </c>
      <c r="BR298" s="13">
        <v>223.09979292</v>
      </c>
      <c r="BS298" s="9">
        <v>39.613916668000002</v>
      </c>
      <c r="BT298" s="9">
        <v>-52.048733939999998</v>
      </c>
      <c r="BU298" s="9">
        <v>2.7981742856</v>
      </c>
      <c r="BV298" s="9">
        <v>-80.800582890000001</v>
      </c>
      <c r="BW298" s="9">
        <v>-18.293641780000002</v>
      </c>
      <c r="BX298" s="9">
        <v>3.1661266778999999</v>
      </c>
      <c r="BY298" s="9">
        <v>6.7144687519000001</v>
      </c>
      <c r="BZ298" s="9">
        <v>-11.79494423</v>
      </c>
      <c r="CA298" s="9">
        <v>20.869218748000002</v>
      </c>
      <c r="CB298" s="9">
        <v>-9.8551979230000004</v>
      </c>
      <c r="CC298" s="9">
        <v>-27.791864919999998</v>
      </c>
      <c r="CD298" s="9">
        <v>3.3159957375000002</v>
      </c>
      <c r="CE298" s="9">
        <v>-7.1113375620000001</v>
      </c>
      <c r="CF298" s="9">
        <v>24.209829087999999</v>
      </c>
      <c r="CG298" s="13">
        <v>401.79046720000002</v>
      </c>
      <c r="CH298" s="9">
        <v>95.066101844000002</v>
      </c>
      <c r="CI298" s="9">
        <v>-86.99491956</v>
      </c>
      <c r="CJ298" s="9">
        <v>13.964785601999999</v>
      </c>
      <c r="CK298" s="9">
        <v>-165.13959600000001</v>
      </c>
      <c r="CL298" s="9">
        <v>-23.78403029</v>
      </c>
      <c r="CM298" s="9">
        <v>8.1268211123</v>
      </c>
      <c r="CN298" s="9">
        <v>14.574385413</v>
      </c>
      <c r="CO298" s="9">
        <v>-41.665592109999999</v>
      </c>
      <c r="CP298" s="9">
        <v>32.228968762000001</v>
      </c>
      <c r="CQ298" s="9">
        <v>-31.812322909999999</v>
      </c>
      <c r="CR298" s="9">
        <v>-53.473723819999996</v>
      </c>
      <c r="CS298" s="9">
        <v>0.54320384970000002</v>
      </c>
      <c r="CT298" s="9">
        <v>-6.8031294500000001</v>
      </c>
      <c r="CU298" s="9">
        <v>60.296370549999999</v>
      </c>
      <c r="CV298" s="13">
        <v>12.981614618</v>
      </c>
      <c r="CW298" s="9">
        <v>-5.8333006579999997</v>
      </c>
      <c r="CX298" s="9">
        <v>8.0024463149000002</v>
      </c>
      <c r="CY298" s="9">
        <v>0.34762834929999997</v>
      </c>
      <c r="CZ298" s="9">
        <v>14.193920816</v>
      </c>
      <c r="DA298" s="9">
        <v>-1.900799785</v>
      </c>
      <c r="DB298" s="9">
        <v>0.37019112209999999</v>
      </c>
      <c r="DC298" s="9">
        <v>-0.43663369699999999</v>
      </c>
      <c r="DD298" s="9">
        <v>-5.623381137</v>
      </c>
      <c r="DE298" s="9">
        <v>4.3428516351999997</v>
      </c>
      <c r="DF298" s="9">
        <v>1.2063513018000001</v>
      </c>
      <c r="DG298" s="9">
        <v>3.4956393491000002</v>
      </c>
      <c r="DH298" s="9">
        <v>2.0858292933000002</v>
      </c>
      <c r="DI298" s="9">
        <v>0.85852162679999999</v>
      </c>
      <c r="DJ298" s="9">
        <v>2.6107221267999998</v>
      </c>
    </row>
    <row r="299" spans="19:114" x14ac:dyDescent="0.15">
      <c r="S299" s="11" t="s">
        <v>47</v>
      </c>
      <c r="T299" s="9" t="s">
        <v>92</v>
      </c>
      <c r="U299" s="11">
        <v>6</v>
      </c>
      <c r="V299" s="2">
        <v>75</v>
      </c>
      <c r="W299" s="9">
        <v>9.3974000000000002E-2</v>
      </c>
      <c r="X299" s="9">
        <v>0.50217500000000004</v>
      </c>
      <c r="Y299" s="9">
        <f t="shared" si="114"/>
        <v>0.7344306908451288</v>
      </c>
      <c r="Z299" s="9">
        <f t="shared" si="115"/>
        <v>70</v>
      </c>
      <c r="AA299" s="8">
        <f t="shared" si="116"/>
        <v>60</v>
      </c>
      <c r="AB299" s="8" t="b">
        <f t="shared" si="113"/>
        <v>0</v>
      </c>
      <c r="AC299" s="23" t="str">
        <f t="shared" si="104"/>
        <v>NO</v>
      </c>
      <c r="AD299" s="21" t="str">
        <f t="shared" si="117"/>
        <v>NO</v>
      </c>
      <c r="AE299" s="8" t="str">
        <f t="shared" si="118"/>
        <v>FINE</v>
      </c>
      <c r="AF299" s="8">
        <f t="shared" si="119"/>
        <v>2</v>
      </c>
      <c r="AG299" s="8">
        <f t="shared" si="120"/>
        <v>2</v>
      </c>
      <c r="AH299" s="8">
        <f t="shared" si="121"/>
        <v>2</v>
      </c>
      <c r="AI299" s="23">
        <f t="shared" si="105"/>
        <v>67</v>
      </c>
      <c r="AJ299" s="23">
        <f t="shared" si="106"/>
        <v>186</v>
      </c>
      <c r="AK299" s="23">
        <f t="shared" si="107"/>
        <v>293</v>
      </c>
      <c r="AL299" s="23">
        <f t="shared" si="108"/>
        <v>22.1</v>
      </c>
      <c r="AM299" s="21">
        <f t="shared" si="122"/>
        <v>67</v>
      </c>
      <c r="AN299" s="21">
        <f t="shared" si="123"/>
        <v>186</v>
      </c>
      <c r="AO299" s="21">
        <f t="shared" si="124"/>
        <v>293</v>
      </c>
      <c r="AP299" s="21">
        <f t="shared" si="125"/>
        <v>22.1</v>
      </c>
      <c r="AQ299" s="22">
        <f t="shared" si="109"/>
        <v>-0.7142857142857143</v>
      </c>
      <c r="AR299" s="22">
        <f t="shared" si="110"/>
        <v>-1</v>
      </c>
      <c r="AS299" s="22">
        <f t="shared" si="111"/>
        <v>0</v>
      </c>
      <c r="AT299" s="22">
        <f t="shared" si="112"/>
        <v>0.66666666666666663</v>
      </c>
      <c r="AU299" s="9">
        <v>16</v>
      </c>
      <c r="AV299" s="9">
        <v>14</v>
      </c>
      <c r="AW299" s="9">
        <v>150</v>
      </c>
      <c r="AX299" s="9">
        <v>30</v>
      </c>
      <c r="AY299" s="9">
        <v>60</v>
      </c>
      <c r="AZ299" s="9">
        <v>30</v>
      </c>
      <c r="BA299" s="9">
        <v>45</v>
      </c>
      <c r="BB299" s="9">
        <v>45</v>
      </c>
      <c r="BC299">
        <v>85.604962314000005</v>
      </c>
      <c r="BD299">
        <v>9.5838055571999998</v>
      </c>
      <c r="BE299">
        <v>-22.16106126</v>
      </c>
      <c r="BF299">
        <v>-0.56746907899999999</v>
      </c>
      <c r="BG299">
        <v>-38.673677099999999</v>
      </c>
      <c r="BH299">
        <v>-6.5188862460000001</v>
      </c>
      <c r="BI299">
        <v>2.0607291963000001</v>
      </c>
      <c r="BJ299">
        <v>4.1763437519000002</v>
      </c>
      <c r="BK299">
        <v>-1.110815476</v>
      </c>
      <c r="BL299">
        <v>10.960260411</v>
      </c>
      <c r="BM299">
        <v>-2.9471979190000002</v>
      </c>
      <c r="BN299">
        <v>-6.716207603</v>
      </c>
      <c r="BO299">
        <v>0.1304496168</v>
      </c>
      <c r="BP299">
        <v>-2.8350503680000001</v>
      </c>
      <c r="BQ299">
        <v>14.278949617</v>
      </c>
      <c r="BR299" s="13">
        <v>223.09979292</v>
      </c>
      <c r="BS299" s="9">
        <v>39.613916668000002</v>
      </c>
      <c r="BT299" s="9">
        <v>-52.048733939999998</v>
      </c>
      <c r="BU299" s="9">
        <v>2.7981742856</v>
      </c>
      <c r="BV299" s="9">
        <v>-80.800582890000001</v>
      </c>
      <c r="BW299" s="9">
        <v>-18.293641780000002</v>
      </c>
      <c r="BX299" s="9">
        <v>3.1661266778999999</v>
      </c>
      <c r="BY299" s="9">
        <v>6.7144687519000001</v>
      </c>
      <c r="BZ299" s="9">
        <v>-11.79494423</v>
      </c>
      <c r="CA299" s="9">
        <v>20.869218748000002</v>
      </c>
      <c r="CB299" s="9">
        <v>-9.8551979230000004</v>
      </c>
      <c r="CC299" s="9">
        <v>-27.791864919999998</v>
      </c>
      <c r="CD299" s="9">
        <v>3.3159957375000002</v>
      </c>
      <c r="CE299" s="9">
        <v>-7.1113375620000001</v>
      </c>
      <c r="CF299" s="9">
        <v>24.209829087999999</v>
      </c>
      <c r="CG299" s="13">
        <v>401.79046720000002</v>
      </c>
      <c r="CH299" s="9">
        <v>95.066101844000002</v>
      </c>
      <c r="CI299" s="9">
        <v>-86.99491956</v>
      </c>
      <c r="CJ299" s="9">
        <v>13.964785601999999</v>
      </c>
      <c r="CK299" s="9">
        <v>-165.13959600000001</v>
      </c>
      <c r="CL299" s="9">
        <v>-23.78403029</v>
      </c>
      <c r="CM299" s="9">
        <v>8.1268211123</v>
      </c>
      <c r="CN299" s="9">
        <v>14.574385413</v>
      </c>
      <c r="CO299" s="9">
        <v>-41.665592109999999</v>
      </c>
      <c r="CP299" s="9">
        <v>32.228968762000001</v>
      </c>
      <c r="CQ299" s="9">
        <v>-31.812322909999999</v>
      </c>
      <c r="CR299" s="9">
        <v>-53.473723819999996</v>
      </c>
      <c r="CS299" s="9">
        <v>0.54320384970000002</v>
      </c>
      <c r="CT299" s="9">
        <v>-6.8031294500000001</v>
      </c>
      <c r="CU299" s="9">
        <v>60.296370549999999</v>
      </c>
      <c r="CV299" s="13">
        <v>12.981614618</v>
      </c>
      <c r="CW299" s="9">
        <v>-5.8333006579999997</v>
      </c>
      <c r="CX299" s="9">
        <v>8.0024463149000002</v>
      </c>
      <c r="CY299" s="9">
        <v>0.34762834929999997</v>
      </c>
      <c r="CZ299" s="9">
        <v>14.193920816</v>
      </c>
      <c r="DA299" s="9">
        <v>-1.900799785</v>
      </c>
      <c r="DB299" s="9">
        <v>0.37019112209999999</v>
      </c>
      <c r="DC299" s="9">
        <v>-0.43663369699999999</v>
      </c>
      <c r="DD299" s="9">
        <v>-5.623381137</v>
      </c>
      <c r="DE299" s="9">
        <v>4.3428516351999997</v>
      </c>
      <c r="DF299" s="9">
        <v>1.2063513018000001</v>
      </c>
      <c r="DG299" s="9">
        <v>3.4956393491000002</v>
      </c>
      <c r="DH299" s="9">
        <v>2.0858292933000002</v>
      </c>
      <c r="DI299" s="9">
        <v>0.85852162679999999</v>
      </c>
      <c r="DJ299" s="9">
        <v>2.6107221267999998</v>
      </c>
    </row>
    <row r="300" spans="19:114" x14ac:dyDescent="0.15">
      <c r="S300" s="11" t="s">
        <v>47</v>
      </c>
      <c r="T300" s="9" t="s">
        <v>92</v>
      </c>
      <c r="U300" s="11">
        <v>6</v>
      </c>
      <c r="V300" s="2">
        <v>90</v>
      </c>
      <c r="W300" s="9">
        <v>9.3974000000000002E-2</v>
      </c>
      <c r="X300" s="9">
        <v>0.50217500000000004</v>
      </c>
      <c r="Y300" s="9">
        <f t="shared" si="114"/>
        <v>0.7344306908451288</v>
      </c>
      <c r="Z300" s="9">
        <f t="shared" si="115"/>
        <v>70</v>
      </c>
      <c r="AA300" s="8">
        <f t="shared" si="116"/>
        <v>60</v>
      </c>
      <c r="AB300" s="8" t="b">
        <f t="shared" si="113"/>
        <v>0</v>
      </c>
      <c r="AC300" s="23" t="str">
        <f t="shared" si="104"/>
        <v>NO</v>
      </c>
      <c r="AD300" s="21" t="str">
        <f t="shared" si="117"/>
        <v>NO</v>
      </c>
      <c r="AE300" s="8" t="str">
        <f t="shared" si="118"/>
        <v>VERY FINE</v>
      </c>
      <c r="AF300" s="8">
        <f t="shared" si="119"/>
        <v>1</v>
      </c>
      <c r="AG300" s="8">
        <f t="shared" si="120"/>
        <v>1</v>
      </c>
      <c r="AH300" s="8">
        <f t="shared" si="121"/>
        <v>2</v>
      </c>
      <c r="AI300" s="23">
        <f t="shared" si="105"/>
        <v>59</v>
      </c>
      <c r="AJ300" s="23">
        <f t="shared" si="106"/>
        <v>175</v>
      </c>
      <c r="AK300" s="23">
        <f t="shared" si="107"/>
        <v>270</v>
      </c>
      <c r="AL300" s="23">
        <f t="shared" si="108"/>
        <v>28.200000000000003</v>
      </c>
      <c r="AM300" s="21">
        <f t="shared" si="122"/>
        <v>59</v>
      </c>
      <c r="AN300" s="21">
        <f t="shared" si="123"/>
        <v>175</v>
      </c>
      <c r="AO300" s="21">
        <f t="shared" si="124"/>
        <v>270</v>
      </c>
      <c r="AP300" s="21">
        <f t="shared" si="125"/>
        <v>28.200000000000003</v>
      </c>
      <c r="AQ300" s="22">
        <f t="shared" si="109"/>
        <v>-0.7142857142857143</v>
      </c>
      <c r="AR300" s="22">
        <f t="shared" si="110"/>
        <v>-1</v>
      </c>
      <c r="AS300" s="22">
        <f t="shared" si="111"/>
        <v>0</v>
      </c>
      <c r="AT300" s="22">
        <f t="shared" si="112"/>
        <v>1</v>
      </c>
      <c r="AU300" s="9">
        <v>16</v>
      </c>
      <c r="AV300" s="9">
        <v>14</v>
      </c>
      <c r="AW300" s="9">
        <v>150</v>
      </c>
      <c r="AX300" s="9">
        <v>30</v>
      </c>
      <c r="AY300" s="9">
        <v>60</v>
      </c>
      <c r="AZ300" s="9">
        <v>30</v>
      </c>
      <c r="BA300" s="9">
        <v>45</v>
      </c>
      <c r="BB300" s="9">
        <v>45</v>
      </c>
      <c r="BC300">
        <v>85.604962314000005</v>
      </c>
      <c r="BD300">
        <v>9.5838055571999998</v>
      </c>
      <c r="BE300">
        <v>-22.16106126</v>
      </c>
      <c r="BF300">
        <v>-0.56746907899999999</v>
      </c>
      <c r="BG300">
        <v>-38.673677099999999</v>
      </c>
      <c r="BH300">
        <v>-6.5188862460000001</v>
      </c>
      <c r="BI300">
        <v>2.0607291963000001</v>
      </c>
      <c r="BJ300">
        <v>4.1763437519000002</v>
      </c>
      <c r="BK300">
        <v>-1.110815476</v>
      </c>
      <c r="BL300">
        <v>10.960260411</v>
      </c>
      <c r="BM300">
        <v>-2.9471979190000002</v>
      </c>
      <c r="BN300">
        <v>-6.716207603</v>
      </c>
      <c r="BO300">
        <v>0.1304496168</v>
      </c>
      <c r="BP300">
        <v>-2.8350503680000001</v>
      </c>
      <c r="BQ300">
        <v>14.278949617</v>
      </c>
      <c r="BR300" s="13">
        <v>223.09979292</v>
      </c>
      <c r="BS300" s="9">
        <v>39.613916668000002</v>
      </c>
      <c r="BT300" s="9">
        <v>-52.048733939999998</v>
      </c>
      <c r="BU300" s="9">
        <v>2.7981742856</v>
      </c>
      <c r="BV300" s="9">
        <v>-80.800582890000001</v>
      </c>
      <c r="BW300" s="9">
        <v>-18.293641780000002</v>
      </c>
      <c r="BX300" s="9">
        <v>3.1661266778999999</v>
      </c>
      <c r="BY300" s="9">
        <v>6.7144687519000001</v>
      </c>
      <c r="BZ300" s="9">
        <v>-11.79494423</v>
      </c>
      <c r="CA300" s="9">
        <v>20.869218748000002</v>
      </c>
      <c r="CB300" s="9">
        <v>-9.8551979230000004</v>
      </c>
      <c r="CC300" s="9">
        <v>-27.791864919999998</v>
      </c>
      <c r="CD300" s="9">
        <v>3.3159957375000002</v>
      </c>
      <c r="CE300" s="9">
        <v>-7.1113375620000001</v>
      </c>
      <c r="CF300" s="9">
        <v>24.209829087999999</v>
      </c>
      <c r="CG300" s="13">
        <v>401.79046720000002</v>
      </c>
      <c r="CH300" s="9">
        <v>95.066101844000002</v>
      </c>
      <c r="CI300" s="9">
        <v>-86.99491956</v>
      </c>
      <c r="CJ300" s="9">
        <v>13.964785601999999</v>
      </c>
      <c r="CK300" s="9">
        <v>-165.13959600000001</v>
      </c>
      <c r="CL300" s="9">
        <v>-23.78403029</v>
      </c>
      <c r="CM300" s="9">
        <v>8.1268211123</v>
      </c>
      <c r="CN300" s="9">
        <v>14.574385413</v>
      </c>
      <c r="CO300" s="9">
        <v>-41.665592109999999</v>
      </c>
      <c r="CP300" s="9">
        <v>32.228968762000001</v>
      </c>
      <c r="CQ300" s="9">
        <v>-31.812322909999999</v>
      </c>
      <c r="CR300" s="9">
        <v>-53.473723819999996</v>
      </c>
      <c r="CS300" s="9">
        <v>0.54320384970000002</v>
      </c>
      <c r="CT300" s="9">
        <v>-6.8031294500000001</v>
      </c>
      <c r="CU300" s="9">
        <v>60.296370549999999</v>
      </c>
      <c r="CV300" s="13">
        <v>12.981614618</v>
      </c>
      <c r="CW300" s="9">
        <v>-5.8333006579999997</v>
      </c>
      <c r="CX300" s="9">
        <v>8.0024463149000002</v>
      </c>
      <c r="CY300" s="9">
        <v>0.34762834929999997</v>
      </c>
      <c r="CZ300" s="9">
        <v>14.193920816</v>
      </c>
      <c r="DA300" s="9">
        <v>-1.900799785</v>
      </c>
      <c r="DB300" s="9">
        <v>0.37019112209999999</v>
      </c>
      <c r="DC300" s="9">
        <v>-0.43663369699999999</v>
      </c>
      <c r="DD300" s="9">
        <v>-5.623381137</v>
      </c>
      <c r="DE300" s="9">
        <v>4.3428516351999997</v>
      </c>
      <c r="DF300" s="9">
        <v>1.2063513018000001</v>
      </c>
      <c r="DG300" s="9">
        <v>3.4956393491000002</v>
      </c>
      <c r="DH300" s="9">
        <v>2.0858292933000002</v>
      </c>
      <c r="DI300" s="9">
        <v>0.85852162679999999</v>
      </c>
      <c r="DJ300" s="9">
        <v>2.6107221267999998</v>
      </c>
    </row>
    <row r="301" spans="19:114" x14ac:dyDescent="0.15">
      <c r="S301" s="11" t="s">
        <v>47</v>
      </c>
      <c r="T301" s="9" t="s">
        <v>92</v>
      </c>
      <c r="U301" s="11">
        <v>8</v>
      </c>
      <c r="V301" s="2">
        <v>0</v>
      </c>
      <c r="W301" s="9">
        <v>0.118101</v>
      </c>
      <c r="X301" s="9">
        <v>0.5616622</v>
      </c>
      <c r="Y301" s="9">
        <f t="shared" si="114"/>
        <v>1.1775352537627612</v>
      </c>
      <c r="Z301" s="9">
        <f t="shared" si="115"/>
        <v>44</v>
      </c>
      <c r="AA301" s="8">
        <f t="shared" si="116"/>
        <v>60</v>
      </c>
      <c r="AB301" s="8" t="b">
        <f t="shared" si="113"/>
        <v>0</v>
      </c>
      <c r="AC301" s="23" t="str">
        <f t="shared" si="104"/>
        <v>NO</v>
      </c>
      <c r="AD301" s="21" t="str">
        <f t="shared" si="117"/>
        <v>YES</v>
      </c>
      <c r="AE301" s="8" t="str">
        <f t="shared" si="118"/>
        <v>MEDIUM</v>
      </c>
      <c r="AF301" s="8">
        <f t="shared" si="119"/>
        <v>3</v>
      </c>
      <c r="AG301" s="8">
        <f t="shared" si="120"/>
        <v>3</v>
      </c>
      <c r="AH301" s="8">
        <f t="shared" si="121"/>
        <v>3</v>
      </c>
      <c r="AI301" s="23">
        <f t="shared" si="105"/>
        <v>160</v>
      </c>
      <c r="AJ301" s="23">
        <f t="shared" si="106"/>
        <v>335</v>
      </c>
      <c r="AK301" s="23">
        <f t="shared" si="107"/>
        <v>638</v>
      </c>
      <c r="AL301" s="23">
        <f t="shared" si="108"/>
        <v>0</v>
      </c>
      <c r="AM301" s="21">
        <f t="shared" si="122"/>
        <v>160</v>
      </c>
      <c r="AN301" s="21">
        <f t="shared" si="123"/>
        <v>335</v>
      </c>
      <c r="AO301" s="21">
        <f t="shared" si="124"/>
        <v>638</v>
      </c>
      <c r="AP301" s="21">
        <f t="shared" si="125"/>
        <v>-0.1</v>
      </c>
      <c r="AQ301" s="22">
        <f t="shared" si="109"/>
        <v>-0.5714285714285714</v>
      </c>
      <c r="AR301" s="22">
        <f t="shared" si="110"/>
        <v>-1</v>
      </c>
      <c r="AS301" s="22">
        <f t="shared" si="111"/>
        <v>0</v>
      </c>
      <c r="AT301" s="22">
        <f t="shared" si="112"/>
        <v>-1</v>
      </c>
      <c r="AU301" s="9">
        <v>16</v>
      </c>
      <c r="AV301" s="9">
        <v>14</v>
      </c>
      <c r="AW301" s="9">
        <v>150</v>
      </c>
      <c r="AX301" s="9">
        <v>30</v>
      </c>
      <c r="AY301" s="9">
        <v>60</v>
      </c>
      <c r="AZ301" s="9">
        <v>30</v>
      </c>
      <c r="BA301" s="9">
        <v>45</v>
      </c>
      <c r="BB301" s="9">
        <v>45</v>
      </c>
      <c r="BC301">
        <v>85.604962314000005</v>
      </c>
      <c r="BD301">
        <v>9.5838055571999998</v>
      </c>
      <c r="BE301">
        <v>-22.16106126</v>
      </c>
      <c r="BF301">
        <v>-0.56746907899999999</v>
      </c>
      <c r="BG301">
        <v>-38.673677099999999</v>
      </c>
      <c r="BH301">
        <v>-6.5188862460000001</v>
      </c>
      <c r="BI301">
        <v>2.0607291963000001</v>
      </c>
      <c r="BJ301">
        <v>4.1763437519000002</v>
      </c>
      <c r="BK301">
        <v>-1.110815476</v>
      </c>
      <c r="BL301">
        <v>10.960260411</v>
      </c>
      <c r="BM301">
        <v>-2.9471979190000002</v>
      </c>
      <c r="BN301">
        <v>-6.716207603</v>
      </c>
      <c r="BO301">
        <v>0.1304496168</v>
      </c>
      <c r="BP301">
        <v>-2.8350503680000001</v>
      </c>
      <c r="BQ301">
        <v>14.278949617</v>
      </c>
      <c r="BR301" s="13">
        <v>223.09979292</v>
      </c>
      <c r="BS301" s="9">
        <v>39.613916668000002</v>
      </c>
      <c r="BT301" s="9">
        <v>-52.048733939999998</v>
      </c>
      <c r="BU301" s="9">
        <v>2.7981742856</v>
      </c>
      <c r="BV301" s="9">
        <v>-80.800582890000001</v>
      </c>
      <c r="BW301" s="9">
        <v>-18.293641780000002</v>
      </c>
      <c r="BX301" s="9">
        <v>3.1661266778999999</v>
      </c>
      <c r="BY301" s="9">
        <v>6.7144687519000001</v>
      </c>
      <c r="BZ301" s="9">
        <v>-11.79494423</v>
      </c>
      <c r="CA301" s="9">
        <v>20.869218748000002</v>
      </c>
      <c r="CB301" s="9">
        <v>-9.8551979230000004</v>
      </c>
      <c r="CC301" s="9">
        <v>-27.791864919999998</v>
      </c>
      <c r="CD301" s="9">
        <v>3.3159957375000002</v>
      </c>
      <c r="CE301" s="9">
        <v>-7.1113375620000001</v>
      </c>
      <c r="CF301" s="9">
        <v>24.209829087999999</v>
      </c>
      <c r="CG301" s="13">
        <v>401.79046720000002</v>
      </c>
      <c r="CH301" s="9">
        <v>95.066101844000002</v>
      </c>
      <c r="CI301" s="9">
        <v>-86.99491956</v>
      </c>
      <c r="CJ301" s="9">
        <v>13.964785601999999</v>
      </c>
      <c r="CK301" s="9">
        <v>-165.13959600000001</v>
      </c>
      <c r="CL301" s="9">
        <v>-23.78403029</v>
      </c>
      <c r="CM301" s="9">
        <v>8.1268211123</v>
      </c>
      <c r="CN301" s="9">
        <v>14.574385413</v>
      </c>
      <c r="CO301" s="9">
        <v>-41.665592109999999</v>
      </c>
      <c r="CP301" s="9">
        <v>32.228968762000001</v>
      </c>
      <c r="CQ301" s="9">
        <v>-31.812322909999999</v>
      </c>
      <c r="CR301" s="9">
        <v>-53.473723819999996</v>
      </c>
      <c r="CS301" s="9">
        <v>0.54320384970000002</v>
      </c>
      <c r="CT301" s="9">
        <v>-6.8031294500000001</v>
      </c>
      <c r="CU301" s="9">
        <v>60.296370549999999</v>
      </c>
      <c r="CV301" s="13">
        <v>12.981614618</v>
      </c>
      <c r="CW301" s="9">
        <v>-5.8333006579999997</v>
      </c>
      <c r="CX301" s="9">
        <v>8.0024463149000002</v>
      </c>
      <c r="CY301" s="9">
        <v>0.34762834929999997</v>
      </c>
      <c r="CZ301" s="9">
        <v>14.193920816</v>
      </c>
      <c r="DA301" s="9">
        <v>-1.900799785</v>
      </c>
      <c r="DB301" s="9">
        <v>0.37019112209999999</v>
      </c>
      <c r="DC301" s="9">
        <v>-0.43663369699999999</v>
      </c>
      <c r="DD301" s="9">
        <v>-5.623381137</v>
      </c>
      <c r="DE301" s="9">
        <v>4.3428516351999997</v>
      </c>
      <c r="DF301" s="9">
        <v>1.2063513018000001</v>
      </c>
      <c r="DG301" s="9">
        <v>3.4956393491000002</v>
      </c>
      <c r="DH301" s="9">
        <v>2.0858292933000002</v>
      </c>
      <c r="DI301" s="9">
        <v>0.85852162679999999</v>
      </c>
      <c r="DJ301" s="9">
        <v>2.6107221267999998</v>
      </c>
    </row>
    <row r="302" spans="19:114" x14ac:dyDescent="0.15">
      <c r="S302" s="11" t="s">
        <v>47</v>
      </c>
      <c r="T302" s="9" t="s">
        <v>92</v>
      </c>
      <c r="U302" s="11">
        <v>8</v>
      </c>
      <c r="V302" s="2">
        <v>15</v>
      </c>
      <c r="W302" s="9">
        <v>0.118101</v>
      </c>
      <c r="X302" s="9">
        <v>0.5616622</v>
      </c>
      <c r="Y302" s="9">
        <f t="shared" si="114"/>
        <v>1.1775352537627612</v>
      </c>
      <c r="Z302" s="9">
        <f t="shared" si="115"/>
        <v>44</v>
      </c>
      <c r="AA302" s="8">
        <f t="shared" si="116"/>
        <v>60</v>
      </c>
      <c r="AB302" s="8" t="b">
        <f t="shared" si="113"/>
        <v>0</v>
      </c>
      <c r="AC302" s="23" t="str">
        <f t="shared" si="104"/>
        <v>NO</v>
      </c>
      <c r="AD302" s="21" t="str">
        <f t="shared" si="117"/>
        <v>YES</v>
      </c>
      <c r="AE302" s="8" t="str">
        <f t="shared" si="118"/>
        <v>MEDIUM</v>
      </c>
      <c r="AF302" s="8">
        <f t="shared" si="119"/>
        <v>3</v>
      </c>
      <c r="AG302" s="8">
        <f t="shared" si="120"/>
        <v>3</v>
      </c>
      <c r="AH302" s="8">
        <f t="shared" si="121"/>
        <v>3</v>
      </c>
      <c r="AI302" s="23">
        <f t="shared" si="105"/>
        <v>136</v>
      </c>
      <c r="AJ302" s="23">
        <f t="shared" si="106"/>
        <v>297</v>
      </c>
      <c r="AK302" s="23">
        <f t="shared" si="107"/>
        <v>547</v>
      </c>
      <c r="AL302" s="23">
        <f t="shared" si="108"/>
        <v>3</v>
      </c>
      <c r="AM302" s="21">
        <f t="shared" si="122"/>
        <v>136</v>
      </c>
      <c r="AN302" s="21">
        <f t="shared" si="123"/>
        <v>297</v>
      </c>
      <c r="AO302" s="21">
        <f t="shared" si="124"/>
        <v>547</v>
      </c>
      <c r="AP302" s="21">
        <f t="shared" si="125"/>
        <v>3</v>
      </c>
      <c r="AQ302" s="22">
        <f t="shared" si="109"/>
        <v>-0.5714285714285714</v>
      </c>
      <c r="AR302" s="22">
        <f t="shared" si="110"/>
        <v>-1</v>
      </c>
      <c r="AS302" s="22">
        <f t="shared" si="111"/>
        <v>0</v>
      </c>
      <c r="AT302" s="22">
        <f t="shared" si="112"/>
        <v>-0.66666666666666663</v>
      </c>
      <c r="AU302" s="9">
        <v>16</v>
      </c>
      <c r="AV302" s="9">
        <v>14</v>
      </c>
      <c r="AW302" s="9">
        <v>150</v>
      </c>
      <c r="AX302" s="9">
        <v>30</v>
      </c>
      <c r="AY302" s="9">
        <v>60</v>
      </c>
      <c r="AZ302" s="9">
        <v>30</v>
      </c>
      <c r="BA302" s="9">
        <v>45</v>
      </c>
      <c r="BB302" s="9">
        <v>45</v>
      </c>
      <c r="BC302">
        <v>85.604962314000005</v>
      </c>
      <c r="BD302">
        <v>9.5838055571999998</v>
      </c>
      <c r="BE302">
        <v>-22.16106126</v>
      </c>
      <c r="BF302">
        <v>-0.56746907899999999</v>
      </c>
      <c r="BG302">
        <v>-38.673677099999999</v>
      </c>
      <c r="BH302">
        <v>-6.5188862460000001</v>
      </c>
      <c r="BI302">
        <v>2.0607291963000001</v>
      </c>
      <c r="BJ302">
        <v>4.1763437519000002</v>
      </c>
      <c r="BK302">
        <v>-1.110815476</v>
      </c>
      <c r="BL302">
        <v>10.960260411</v>
      </c>
      <c r="BM302">
        <v>-2.9471979190000002</v>
      </c>
      <c r="BN302">
        <v>-6.716207603</v>
      </c>
      <c r="BO302">
        <v>0.1304496168</v>
      </c>
      <c r="BP302">
        <v>-2.8350503680000001</v>
      </c>
      <c r="BQ302">
        <v>14.278949617</v>
      </c>
      <c r="BR302" s="13">
        <v>223.09979292</v>
      </c>
      <c r="BS302" s="9">
        <v>39.613916668000002</v>
      </c>
      <c r="BT302" s="9">
        <v>-52.048733939999998</v>
      </c>
      <c r="BU302" s="9">
        <v>2.7981742856</v>
      </c>
      <c r="BV302" s="9">
        <v>-80.800582890000001</v>
      </c>
      <c r="BW302" s="9">
        <v>-18.293641780000002</v>
      </c>
      <c r="BX302" s="9">
        <v>3.1661266778999999</v>
      </c>
      <c r="BY302" s="9">
        <v>6.7144687519000001</v>
      </c>
      <c r="BZ302" s="9">
        <v>-11.79494423</v>
      </c>
      <c r="CA302" s="9">
        <v>20.869218748000002</v>
      </c>
      <c r="CB302" s="9">
        <v>-9.8551979230000004</v>
      </c>
      <c r="CC302" s="9">
        <v>-27.791864919999998</v>
      </c>
      <c r="CD302" s="9">
        <v>3.3159957375000002</v>
      </c>
      <c r="CE302" s="9">
        <v>-7.1113375620000001</v>
      </c>
      <c r="CF302" s="9">
        <v>24.209829087999999</v>
      </c>
      <c r="CG302" s="13">
        <v>401.79046720000002</v>
      </c>
      <c r="CH302" s="9">
        <v>95.066101844000002</v>
      </c>
      <c r="CI302" s="9">
        <v>-86.99491956</v>
      </c>
      <c r="CJ302" s="9">
        <v>13.964785601999999</v>
      </c>
      <c r="CK302" s="9">
        <v>-165.13959600000001</v>
      </c>
      <c r="CL302" s="9">
        <v>-23.78403029</v>
      </c>
      <c r="CM302" s="9">
        <v>8.1268211123</v>
      </c>
      <c r="CN302" s="9">
        <v>14.574385413</v>
      </c>
      <c r="CO302" s="9">
        <v>-41.665592109999999</v>
      </c>
      <c r="CP302" s="9">
        <v>32.228968762000001</v>
      </c>
      <c r="CQ302" s="9">
        <v>-31.812322909999999</v>
      </c>
      <c r="CR302" s="9">
        <v>-53.473723819999996</v>
      </c>
      <c r="CS302" s="9">
        <v>0.54320384970000002</v>
      </c>
      <c r="CT302" s="9">
        <v>-6.8031294500000001</v>
      </c>
      <c r="CU302" s="9">
        <v>60.296370549999999</v>
      </c>
      <c r="CV302" s="13">
        <v>12.981614618</v>
      </c>
      <c r="CW302" s="9">
        <v>-5.8333006579999997</v>
      </c>
      <c r="CX302" s="9">
        <v>8.0024463149000002</v>
      </c>
      <c r="CY302" s="9">
        <v>0.34762834929999997</v>
      </c>
      <c r="CZ302" s="9">
        <v>14.193920816</v>
      </c>
      <c r="DA302" s="9">
        <v>-1.900799785</v>
      </c>
      <c r="DB302" s="9">
        <v>0.37019112209999999</v>
      </c>
      <c r="DC302" s="9">
        <v>-0.43663369699999999</v>
      </c>
      <c r="DD302" s="9">
        <v>-5.623381137</v>
      </c>
      <c r="DE302" s="9">
        <v>4.3428516351999997</v>
      </c>
      <c r="DF302" s="9">
        <v>1.2063513018000001</v>
      </c>
      <c r="DG302" s="9">
        <v>3.4956393491000002</v>
      </c>
      <c r="DH302" s="9">
        <v>2.0858292933000002</v>
      </c>
      <c r="DI302" s="9">
        <v>0.85852162679999999</v>
      </c>
      <c r="DJ302" s="9">
        <v>2.6107221267999998</v>
      </c>
    </row>
    <row r="303" spans="19:114" x14ac:dyDescent="0.15">
      <c r="S303" s="11" t="s">
        <v>47</v>
      </c>
      <c r="T303" s="9" t="s">
        <v>92</v>
      </c>
      <c r="U303" s="11">
        <v>8</v>
      </c>
      <c r="V303" s="2">
        <v>30</v>
      </c>
      <c r="W303" s="9">
        <v>0.118101</v>
      </c>
      <c r="X303" s="9">
        <v>0.5616622</v>
      </c>
      <c r="Y303" s="9">
        <f t="shared" si="114"/>
        <v>1.1775352537627612</v>
      </c>
      <c r="Z303" s="9">
        <f t="shared" si="115"/>
        <v>44</v>
      </c>
      <c r="AA303" s="8">
        <f t="shared" si="116"/>
        <v>60</v>
      </c>
      <c r="AB303" s="8" t="b">
        <f t="shared" si="113"/>
        <v>0</v>
      </c>
      <c r="AC303" s="23" t="str">
        <f t="shared" si="104"/>
        <v>NO</v>
      </c>
      <c r="AD303" s="21" t="str">
        <f t="shared" si="117"/>
        <v>YES</v>
      </c>
      <c r="AE303" s="8" t="str">
        <f t="shared" si="118"/>
        <v>MEDIUM</v>
      </c>
      <c r="AF303" s="8">
        <f t="shared" si="119"/>
        <v>3</v>
      </c>
      <c r="AG303" s="8">
        <f t="shared" si="120"/>
        <v>3</v>
      </c>
      <c r="AH303" s="8">
        <f t="shared" si="121"/>
        <v>3</v>
      </c>
      <c r="AI303" s="23">
        <f t="shared" si="105"/>
        <v>115</v>
      </c>
      <c r="AJ303" s="23">
        <f t="shared" si="106"/>
        <v>264</v>
      </c>
      <c r="AK303" s="23">
        <f t="shared" si="107"/>
        <v>469</v>
      </c>
      <c r="AL303" s="23">
        <f t="shared" si="108"/>
        <v>6.3999999999999995</v>
      </c>
      <c r="AM303" s="21">
        <f t="shared" si="122"/>
        <v>115</v>
      </c>
      <c r="AN303" s="21">
        <f t="shared" si="123"/>
        <v>264</v>
      </c>
      <c r="AO303" s="21">
        <f t="shared" si="124"/>
        <v>469</v>
      </c>
      <c r="AP303" s="21">
        <f t="shared" si="125"/>
        <v>6.3999999999999995</v>
      </c>
      <c r="AQ303" s="22">
        <f t="shared" si="109"/>
        <v>-0.5714285714285714</v>
      </c>
      <c r="AR303" s="22">
        <f t="shared" si="110"/>
        <v>-1</v>
      </c>
      <c r="AS303" s="22">
        <f t="shared" si="111"/>
        <v>0</v>
      </c>
      <c r="AT303" s="22">
        <f t="shared" si="112"/>
        <v>-0.33333333333333331</v>
      </c>
      <c r="AU303" s="9">
        <v>16</v>
      </c>
      <c r="AV303" s="9">
        <v>14</v>
      </c>
      <c r="AW303" s="9">
        <v>150</v>
      </c>
      <c r="AX303" s="9">
        <v>30</v>
      </c>
      <c r="AY303" s="9">
        <v>60</v>
      </c>
      <c r="AZ303" s="9">
        <v>30</v>
      </c>
      <c r="BA303" s="9">
        <v>45</v>
      </c>
      <c r="BB303" s="9">
        <v>45</v>
      </c>
      <c r="BC303">
        <v>85.604962314000005</v>
      </c>
      <c r="BD303">
        <v>9.5838055571999998</v>
      </c>
      <c r="BE303">
        <v>-22.16106126</v>
      </c>
      <c r="BF303">
        <v>-0.56746907899999999</v>
      </c>
      <c r="BG303">
        <v>-38.673677099999999</v>
      </c>
      <c r="BH303">
        <v>-6.5188862460000001</v>
      </c>
      <c r="BI303">
        <v>2.0607291963000001</v>
      </c>
      <c r="BJ303">
        <v>4.1763437519000002</v>
      </c>
      <c r="BK303">
        <v>-1.110815476</v>
      </c>
      <c r="BL303">
        <v>10.960260411</v>
      </c>
      <c r="BM303">
        <v>-2.9471979190000002</v>
      </c>
      <c r="BN303">
        <v>-6.716207603</v>
      </c>
      <c r="BO303">
        <v>0.1304496168</v>
      </c>
      <c r="BP303">
        <v>-2.8350503680000001</v>
      </c>
      <c r="BQ303">
        <v>14.278949617</v>
      </c>
      <c r="BR303" s="13">
        <v>223.09979292</v>
      </c>
      <c r="BS303" s="9">
        <v>39.613916668000002</v>
      </c>
      <c r="BT303" s="9">
        <v>-52.048733939999998</v>
      </c>
      <c r="BU303" s="9">
        <v>2.7981742856</v>
      </c>
      <c r="BV303" s="9">
        <v>-80.800582890000001</v>
      </c>
      <c r="BW303" s="9">
        <v>-18.293641780000002</v>
      </c>
      <c r="BX303" s="9">
        <v>3.1661266778999999</v>
      </c>
      <c r="BY303" s="9">
        <v>6.7144687519000001</v>
      </c>
      <c r="BZ303" s="9">
        <v>-11.79494423</v>
      </c>
      <c r="CA303" s="9">
        <v>20.869218748000002</v>
      </c>
      <c r="CB303" s="9">
        <v>-9.8551979230000004</v>
      </c>
      <c r="CC303" s="9">
        <v>-27.791864919999998</v>
      </c>
      <c r="CD303" s="9">
        <v>3.3159957375000002</v>
      </c>
      <c r="CE303" s="9">
        <v>-7.1113375620000001</v>
      </c>
      <c r="CF303" s="9">
        <v>24.209829087999999</v>
      </c>
      <c r="CG303" s="13">
        <v>401.79046720000002</v>
      </c>
      <c r="CH303" s="9">
        <v>95.066101844000002</v>
      </c>
      <c r="CI303" s="9">
        <v>-86.99491956</v>
      </c>
      <c r="CJ303" s="9">
        <v>13.964785601999999</v>
      </c>
      <c r="CK303" s="9">
        <v>-165.13959600000001</v>
      </c>
      <c r="CL303" s="9">
        <v>-23.78403029</v>
      </c>
      <c r="CM303" s="9">
        <v>8.1268211123</v>
      </c>
      <c r="CN303" s="9">
        <v>14.574385413</v>
      </c>
      <c r="CO303" s="9">
        <v>-41.665592109999999</v>
      </c>
      <c r="CP303" s="9">
        <v>32.228968762000001</v>
      </c>
      <c r="CQ303" s="9">
        <v>-31.812322909999999</v>
      </c>
      <c r="CR303" s="9">
        <v>-53.473723819999996</v>
      </c>
      <c r="CS303" s="9">
        <v>0.54320384970000002</v>
      </c>
      <c r="CT303" s="9">
        <v>-6.8031294500000001</v>
      </c>
      <c r="CU303" s="9">
        <v>60.296370549999999</v>
      </c>
      <c r="CV303" s="13">
        <v>12.981614618</v>
      </c>
      <c r="CW303" s="9">
        <v>-5.8333006579999997</v>
      </c>
      <c r="CX303" s="9">
        <v>8.0024463149000002</v>
      </c>
      <c r="CY303" s="9">
        <v>0.34762834929999997</v>
      </c>
      <c r="CZ303" s="9">
        <v>14.193920816</v>
      </c>
      <c r="DA303" s="9">
        <v>-1.900799785</v>
      </c>
      <c r="DB303" s="9">
        <v>0.37019112209999999</v>
      </c>
      <c r="DC303" s="9">
        <v>-0.43663369699999999</v>
      </c>
      <c r="DD303" s="9">
        <v>-5.623381137</v>
      </c>
      <c r="DE303" s="9">
        <v>4.3428516351999997</v>
      </c>
      <c r="DF303" s="9">
        <v>1.2063513018000001</v>
      </c>
      <c r="DG303" s="9">
        <v>3.4956393491000002</v>
      </c>
      <c r="DH303" s="9">
        <v>2.0858292933000002</v>
      </c>
      <c r="DI303" s="9">
        <v>0.85852162679999999</v>
      </c>
      <c r="DJ303" s="9">
        <v>2.6107221267999998</v>
      </c>
    </row>
    <row r="304" spans="19:114" x14ac:dyDescent="0.15">
      <c r="S304" s="11" t="s">
        <v>47</v>
      </c>
      <c r="T304" s="9" t="s">
        <v>92</v>
      </c>
      <c r="U304" s="11">
        <v>8</v>
      </c>
      <c r="V304" s="2">
        <v>45</v>
      </c>
      <c r="W304" s="9">
        <v>0.118101</v>
      </c>
      <c r="X304" s="9">
        <v>0.5616622</v>
      </c>
      <c r="Y304" s="9">
        <f t="shared" si="114"/>
        <v>1.1775352537627612</v>
      </c>
      <c r="Z304" s="9">
        <f t="shared" si="115"/>
        <v>44</v>
      </c>
      <c r="AA304" s="8">
        <f t="shared" si="116"/>
        <v>60</v>
      </c>
      <c r="AB304" s="8" t="b">
        <f t="shared" si="113"/>
        <v>0</v>
      </c>
      <c r="AC304" s="23" t="str">
        <f t="shared" si="104"/>
        <v>NO</v>
      </c>
      <c r="AD304" s="21" t="str">
        <f t="shared" si="117"/>
        <v>YES</v>
      </c>
      <c r="AE304" s="8" t="str">
        <f t="shared" si="118"/>
        <v>FINE</v>
      </c>
      <c r="AF304" s="8">
        <f t="shared" si="119"/>
        <v>2</v>
      </c>
      <c r="AG304" s="8">
        <f t="shared" si="120"/>
        <v>2</v>
      </c>
      <c r="AH304" s="8">
        <f t="shared" si="121"/>
        <v>2</v>
      </c>
      <c r="AI304" s="23">
        <f t="shared" si="105"/>
        <v>97</v>
      </c>
      <c r="AJ304" s="23">
        <f t="shared" si="106"/>
        <v>237</v>
      </c>
      <c r="AK304" s="23">
        <f t="shared" si="107"/>
        <v>404</v>
      </c>
      <c r="AL304" s="23">
        <f t="shared" si="108"/>
        <v>10.5</v>
      </c>
      <c r="AM304" s="21">
        <f t="shared" si="122"/>
        <v>97</v>
      </c>
      <c r="AN304" s="21">
        <f t="shared" si="123"/>
        <v>237</v>
      </c>
      <c r="AO304" s="21">
        <f t="shared" si="124"/>
        <v>404</v>
      </c>
      <c r="AP304" s="21">
        <f t="shared" si="125"/>
        <v>10.5</v>
      </c>
      <c r="AQ304" s="22">
        <f t="shared" si="109"/>
        <v>-0.5714285714285714</v>
      </c>
      <c r="AR304" s="22">
        <f t="shared" si="110"/>
        <v>-1</v>
      </c>
      <c r="AS304" s="22">
        <f t="shared" si="111"/>
        <v>0</v>
      </c>
      <c r="AT304" s="22">
        <f t="shared" si="112"/>
        <v>0</v>
      </c>
      <c r="AU304" s="9">
        <v>16</v>
      </c>
      <c r="AV304" s="9">
        <v>14</v>
      </c>
      <c r="AW304" s="9">
        <v>150</v>
      </c>
      <c r="AX304" s="9">
        <v>30</v>
      </c>
      <c r="AY304" s="9">
        <v>60</v>
      </c>
      <c r="AZ304" s="9">
        <v>30</v>
      </c>
      <c r="BA304" s="9">
        <v>45</v>
      </c>
      <c r="BB304" s="9">
        <v>45</v>
      </c>
      <c r="BC304">
        <v>85.604962314000005</v>
      </c>
      <c r="BD304">
        <v>9.5838055571999998</v>
      </c>
      <c r="BE304">
        <v>-22.16106126</v>
      </c>
      <c r="BF304">
        <v>-0.56746907899999999</v>
      </c>
      <c r="BG304">
        <v>-38.673677099999999</v>
      </c>
      <c r="BH304">
        <v>-6.5188862460000001</v>
      </c>
      <c r="BI304">
        <v>2.0607291963000001</v>
      </c>
      <c r="BJ304">
        <v>4.1763437519000002</v>
      </c>
      <c r="BK304">
        <v>-1.110815476</v>
      </c>
      <c r="BL304">
        <v>10.960260411</v>
      </c>
      <c r="BM304">
        <v>-2.9471979190000002</v>
      </c>
      <c r="BN304">
        <v>-6.716207603</v>
      </c>
      <c r="BO304">
        <v>0.1304496168</v>
      </c>
      <c r="BP304">
        <v>-2.8350503680000001</v>
      </c>
      <c r="BQ304">
        <v>14.278949617</v>
      </c>
      <c r="BR304" s="13">
        <v>223.09979292</v>
      </c>
      <c r="BS304" s="9">
        <v>39.613916668000002</v>
      </c>
      <c r="BT304" s="9">
        <v>-52.048733939999998</v>
      </c>
      <c r="BU304" s="9">
        <v>2.7981742856</v>
      </c>
      <c r="BV304" s="9">
        <v>-80.800582890000001</v>
      </c>
      <c r="BW304" s="9">
        <v>-18.293641780000002</v>
      </c>
      <c r="BX304" s="9">
        <v>3.1661266778999999</v>
      </c>
      <c r="BY304" s="9">
        <v>6.7144687519000001</v>
      </c>
      <c r="BZ304" s="9">
        <v>-11.79494423</v>
      </c>
      <c r="CA304" s="9">
        <v>20.869218748000002</v>
      </c>
      <c r="CB304" s="9">
        <v>-9.8551979230000004</v>
      </c>
      <c r="CC304" s="9">
        <v>-27.791864919999998</v>
      </c>
      <c r="CD304" s="9">
        <v>3.3159957375000002</v>
      </c>
      <c r="CE304" s="9">
        <v>-7.1113375620000001</v>
      </c>
      <c r="CF304" s="9">
        <v>24.209829087999999</v>
      </c>
      <c r="CG304" s="13">
        <v>401.79046720000002</v>
      </c>
      <c r="CH304" s="9">
        <v>95.066101844000002</v>
      </c>
      <c r="CI304" s="9">
        <v>-86.99491956</v>
      </c>
      <c r="CJ304" s="9">
        <v>13.964785601999999</v>
      </c>
      <c r="CK304" s="9">
        <v>-165.13959600000001</v>
      </c>
      <c r="CL304" s="9">
        <v>-23.78403029</v>
      </c>
      <c r="CM304" s="9">
        <v>8.1268211123</v>
      </c>
      <c r="CN304" s="9">
        <v>14.574385413</v>
      </c>
      <c r="CO304" s="9">
        <v>-41.665592109999999</v>
      </c>
      <c r="CP304" s="9">
        <v>32.228968762000001</v>
      </c>
      <c r="CQ304" s="9">
        <v>-31.812322909999999</v>
      </c>
      <c r="CR304" s="9">
        <v>-53.473723819999996</v>
      </c>
      <c r="CS304" s="9">
        <v>0.54320384970000002</v>
      </c>
      <c r="CT304" s="9">
        <v>-6.8031294500000001</v>
      </c>
      <c r="CU304" s="9">
        <v>60.296370549999999</v>
      </c>
      <c r="CV304" s="13">
        <v>12.981614618</v>
      </c>
      <c r="CW304" s="9">
        <v>-5.8333006579999997</v>
      </c>
      <c r="CX304" s="9">
        <v>8.0024463149000002</v>
      </c>
      <c r="CY304" s="9">
        <v>0.34762834929999997</v>
      </c>
      <c r="CZ304" s="9">
        <v>14.193920816</v>
      </c>
      <c r="DA304" s="9">
        <v>-1.900799785</v>
      </c>
      <c r="DB304" s="9">
        <v>0.37019112209999999</v>
      </c>
      <c r="DC304" s="9">
        <v>-0.43663369699999999</v>
      </c>
      <c r="DD304" s="9">
        <v>-5.623381137</v>
      </c>
      <c r="DE304" s="9">
        <v>4.3428516351999997</v>
      </c>
      <c r="DF304" s="9">
        <v>1.2063513018000001</v>
      </c>
      <c r="DG304" s="9">
        <v>3.4956393491000002</v>
      </c>
      <c r="DH304" s="9">
        <v>2.0858292933000002</v>
      </c>
      <c r="DI304" s="9">
        <v>0.85852162679999999</v>
      </c>
      <c r="DJ304" s="9">
        <v>2.6107221267999998</v>
      </c>
    </row>
    <row r="305" spans="19:114" x14ac:dyDescent="0.15">
      <c r="S305" s="11" t="s">
        <v>47</v>
      </c>
      <c r="T305" s="9" t="s">
        <v>92</v>
      </c>
      <c r="U305" s="11">
        <v>8</v>
      </c>
      <c r="V305" s="2">
        <v>60</v>
      </c>
      <c r="W305" s="9">
        <v>0.118101</v>
      </c>
      <c r="X305" s="9">
        <v>0.5616622</v>
      </c>
      <c r="Y305" s="9">
        <f t="shared" si="114"/>
        <v>1.1775352537627612</v>
      </c>
      <c r="Z305" s="9">
        <f t="shared" si="115"/>
        <v>44</v>
      </c>
      <c r="AA305" s="8">
        <f t="shared" si="116"/>
        <v>60</v>
      </c>
      <c r="AB305" s="8" t="b">
        <f t="shared" si="113"/>
        <v>0</v>
      </c>
      <c r="AC305" s="23" t="str">
        <f t="shared" si="104"/>
        <v>NO</v>
      </c>
      <c r="AD305" s="21" t="str">
        <f t="shared" si="117"/>
        <v>YES</v>
      </c>
      <c r="AE305" s="8" t="str">
        <f t="shared" si="118"/>
        <v>FINE</v>
      </c>
      <c r="AF305" s="8">
        <f t="shared" si="119"/>
        <v>2</v>
      </c>
      <c r="AG305" s="8">
        <f t="shared" si="120"/>
        <v>2</v>
      </c>
      <c r="AH305" s="8">
        <f t="shared" si="121"/>
        <v>2</v>
      </c>
      <c r="AI305" s="23">
        <f t="shared" si="105"/>
        <v>82</v>
      </c>
      <c r="AJ305" s="23">
        <f t="shared" si="106"/>
        <v>215</v>
      </c>
      <c r="AK305" s="23">
        <f t="shared" si="107"/>
        <v>353</v>
      </c>
      <c r="AL305" s="23">
        <f t="shared" si="108"/>
        <v>15.1</v>
      </c>
      <c r="AM305" s="21">
        <f t="shared" si="122"/>
        <v>82</v>
      </c>
      <c r="AN305" s="21">
        <f t="shared" si="123"/>
        <v>215</v>
      </c>
      <c r="AO305" s="21">
        <f t="shared" si="124"/>
        <v>353</v>
      </c>
      <c r="AP305" s="21">
        <f t="shared" si="125"/>
        <v>15.1</v>
      </c>
      <c r="AQ305" s="22">
        <f t="shared" si="109"/>
        <v>-0.5714285714285714</v>
      </c>
      <c r="AR305" s="22">
        <f t="shared" si="110"/>
        <v>-1</v>
      </c>
      <c r="AS305" s="22">
        <f t="shared" si="111"/>
        <v>0</v>
      </c>
      <c r="AT305" s="22">
        <f t="shared" si="112"/>
        <v>0.33333333333333331</v>
      </c>
      <c r="AU305" s="9">
        <v>16</v>
      </c>
      <c r="AV305" s="9">
        <v>14</v>
      </c>
      <c r="AW305" s="9">
        <v>150</v>
      </c>
      <c r="AX305" s="9">
        <v>30</v>
      </c>
      <c r="AY305" s="9">
        <v>60</v>
      </c>
      <c r="AZ305" s="9">
        <v>30</v>
      </c>
      <c r="BA305" s="9">
        <v>45</v>
      </c>
      <c r="BB305" s="9">
        <v>45</v>
      </c>
      <c r="BC305">
        <v>85.604962314000005</v>
      </c>
      <c r="BD305">
        <v>9.5838055571999998</v>
      </c>
      <c r="BE305">
        <v>-22.16106126</v>
      </c>
      <c r="BF305">
        <v>-0.56746907899999999</v>
      </c>
      <c r="BG305">
        <v>-38.673677099999999</v>
      </c>
      <c r="BH305">
        <v>-6.5188862460000001</v>
      </c>
      <c r="BI305">
        <v>2.0607291963000001</v>
      </c>
      <c r="BJ305">
        <v>4.1763437519000002</v>
      </c>
      <c r="BK305">
        <v>-1.110815476</v>
      </c>
      <c r="BL305">
        <v>10.960260411</v>
      </c>
      <c r="BM305">
        <v>-2.9471979190000002</v>
      </c>
      <c r="BN305">
        <v>-6.716207603</v>
      </c>
      <c r="BO305">
        <v>0.1304496168</v>
      </c>
      <c r="BP305">
        <v>-2.8350503680000001</v>
      </c>
      <c r="BQ305">
        <v>14.278949617</v>
      </c>
      <c r="BR305" s="13">
        <v>223.09979292</v>
      </c>
      <c r="BS305" s="9">
        <v>39.613916668000002</v>
      </c>
      <c r="BT305" s="9">
        <v>-52.048733939999998</v>
      </c>
      <c r="BU305" s="9">
        <v>2.7981742856</v>
      </c>
      <c r="BV305" s="9">
        <v>-80.800582890000001</v>
      </c>
      <c r="BW305" s="9">
        <v>-18.293641780000002</v>
      </c>
      <c r="BX305" s="9">
        <v>3.1661266778999999</v>
      </c>
      <c r="BY305" s="9">
        <v>6.7144687519000001</v>
      </c>
      <c r="BZ305" s="9">
        <v>-11.79494423</v>
      </c>
      <c r="CA305" s="9">
        <v>20.869218748000002</v>
      </c>
      <c r="CB305" s="9">
        <v>-9.8551979230000004</v>
      </c>
      <c r="CC305" s="9">
        <v>-27.791864919999998</v>
      </c>
      <c r="CD305" s="9">
        <v>3.3159957375000002</v>
      </c>
      <c r="CE305" s="9">
        <v>-7.1113375620000001</v>
      </c>
      <c r="CF305" s="9">
        <v>24.209829087999999</v>
      </c>
      <c r="CG305" s="13">
        <v>401.79046720000002</v>
      </c>
      <c r="CH305" s="9">
        <v>95.066101844000002</v>
      </c>
      <c r="CI305" s="9">
        <v>-86.99491956</v>
      </c>
      <c r="CJ305" s="9">
        <v>13.964785601999999</v>
      </c>
      <c r="CK305" s="9">
        <v>-165.13959600000001</v>
      </c>
      <c r="CL305" s="9">
        <v>-23.78403029</v>
      </c>
      <c r="CM305" s="9">
        <v>8.1268211123</v>
      </c>
      <c r="CN305" s="9">
        <v>14.574385413</v>
      </c>
      <c r="CO305" s="9">
        <v>-41.665592109999999</v>
      </c>
      <c r="CP305" s="9">
        <v>32.228968762000001</v>
      </c>
      <c r="CQ305" s="9">
        <v>-31.812322909999999</v>
      </c>
      <c r="CR305" s="9">
        <v>-53.473723819999996</v>
      </c>
      <c r="CS305" s="9">
        <v>0.54320384970000002</v>
      </c>
      <c r="CT305" s="9">
        <v>-6.8031294500000001</v>
      </c>
      <c r="CU305" s="9">
        <v>60.296370549999999</v>
      </c>
      <c r="CV305" s="13">
        <v>12.981614618</v>
      </c>
      <c r="CW305" s="9">
        <v>-5.8333006579999997</v>
      </c>
      <c r="CX305" s="9">
        <v>8.0024463149000002</v>
      </c>
      <c r="CY305" s="9">
        <v>0.34762834929999997</v>
      </c>
      <c r="CZ305" s="9">
        <v>14.193920816</v>
      </c>
      <c r="DA305" s="9">
        <v>-1.900799785</v>
      </c>
      <c r="DB305" s="9">
        <v>0.37019112209999999</v>
      </c>
      <c r="DC305" s="9">
        <v>-0.43663369699999999</v>
      </c>
      <c r="DD305" s="9">
        <v>-5.623381137</v>
      </c>
      <c r="DE305" s="9">
        <v>4.3428516351999997</v>
      </c>
      <c r="DF305" s="9">
        <v>1.2063513018000001</v>
      </c>
      <c r="DG305" s="9">
        <v>3.4956393491000002</v>
      </c>
      <c r="DH305" s="9">
        <v>2.0858292933000002</v>
      </c>
      <c r="DI305" s="9">
        <v>0.85852162679999999</v>
      </c>
      <c r="DJ305" s="9">
        <v>2.6107221267999998</v>
      </c>
    </row>
    <row r="306" spans="19:114" x14ac:dyDescent="0.15">
      <c r="S306" s="11" t="s">
        <v>47</v>
      </c>
      <c r="T306" s="9" t="s">
        <v>92</v>
      </c>
      <c r="U306" s="11">
        <v>8</v>
      </c>
      <c r="V306" s="2">
        <v>75</v>
      </c>
      <c r="W306" s="9">
        <v>0.118101</v>
      </c>
      <c r="X306" s="9">
        <v>0.5616622</v>
      </c>
      <c r="Y306" s="9">
        <f t="shared" si="114"/>
        <v>1.1775352537627612</v>
      </c>
      <c r="Z306" s="9">
        <f t="shared" si="115"/>
        <v>44</v>
      </c>
      <c r="AA306" s="8">
        <f t="shared" si="116"/>
        <v>60</v>
      </c>
      <c r="AB306" s="8" t="b">
        <f t="shared" si="113"/>
        <v>0</v>
      </c>
      <c r="AC306" s="23" t="str">
        <f t="shared" si="104"/>
        <v>NO</v>
      </c>
      <c r="AD306" s="21" t="str">
        <f t="shared" si="117"/>
        <v>YES</v>
      </c>
      <c r="AE306" s="8" t="str">
        <f t="shared" si="118"/>
        <v>FINE</v>
      </c>
      <c r="AF306" s="8">
        <f t="shared" si="119"/>
        <v>2</v>
      </c>
      <c r="AG306" s="8">
        <f t="shared" si="120"/>
        <v>2</v>
      </c>
      <c r="AH306" s="8">
        <f t="shared" si="121"/>
        <v>2</v>
      </c>
      <c r="AI306" s="23">
        <f t="shared" si="105"/>
        <v>71</v>
      </c>
      <c r="AJ306" s="23">
        <f t="shared" si="106"/>
        <v>198</v>
      </c>
      <c r="AK306" s="23">
        <f t="shared" si="107"/>
        <v>316</v>
      </c>
      <c r="AL306" s="23">
        <f t="shared" si="108"/>
        <v>20.400000000000002</v>
      </c>
      <c r="AM306" s="21">
        <f t="shared" si="122"/>
        <v>71</v>
      </c>
      <c r="AN306" s="21">
        <f t="shared" si="123"/>
        <v>198</v>
      </c>
      <c r="AO306" s="21">
        <f t="shared" si="124"/>
        <v>316</v>
      </c>
      <c r="AP306" s="21">
        <f t="shared" si="125"/>
        <v>20.400000000000002</v>
      </c>
      <c r="AQ306" s="22">
        <f t="shared" si="109"/>
        <v>-0.5714285714285714</v>
      </c>
      <c r="AR306" s="22">
        <f t="shared" si="110"/>
        <v>-1</v>
      </c>
      <c r="AS306" s="22">
        <f t="shared" si="111"/>
        <v>0</v>
      </c>
      <c r="AT306" s="22">
        <f t="shared" si="112"/>
        <v>0.66666666666666663</v>
      </c>
      <c r="AU306" s="9">
        <v>16</v>
      </c>
      <c r="AV306" s="9">
        <v>14</v>
      </c>
      <c r="AW306" s="9">
        <v>150</v>
      </c>
      <c r="AX306" s="9">
        <v>30</v>
      </c>
      <c r="AY306" s="9">
        <v>60</v>
      </c>
      <c r="AZ306" s="9">
        <v>30</v>
      </c>
      <c r="BA306" s="9">
        <v>45</v>
      </c>
      <c r="BB306" s="9">
        <v>45</v>
      </c>
      <c r="BC306">
        <v>85.604962314000005</v>
      </c>
      <c r="BD306">
        <v>9.5838055571999998</v>
      </c>
      <c r="BE306">
        <v>-22.16106126</v>
      </c>
      <c r="BF306">
        <v>-0.56746907899999999</v>
      </c>
      <c r="BG306">
        <v>-38.673677099999999</v>
      </c>
      <c r="BH306">
        <v>-6.5188862460000001</v>
      </c>
      <c r="BI306">
        <v>2.0607291963000001</v>
      </c>
      <c r="BJ306">
        <v>4.1763437519000002</v>
      </c>
      <c r="BK306">
        <v>-1.110815476</v>
      </c>
      <c r="BL306">
        <v>10.960260411</v>
      </c>
      <c r="BM306">
        <v>-2.9471979190000002</v>
      </c>
      <c r="BN306">
        <v>-6.716207603</v>
      </c>
      <c r="BO306">
        <v>0.1304496168</v>
      </c>
      <c r="BP306">
        <v>-2.8350503680000001</v>
      </c>
      <c r="BQ306">
        <v>14.278949617</v>
      </c>
      <c r="BR306" s="13">
        <v>223.09979292</v>
      </c>
      <c r="BS306" s="9">
        <v>39.613916668000002</v>
      </c>
      <c r="BT306" s="9">
        <v>-52.048733939999998</v>
      </c>
      <c r="BU306" s="9">
        <v>2.7981742856</v>
      </c>
      <c r="BV306" s="9">
        <v>-80.800582890000001</v>
      </c>
      <c r="BW306" s="9">
        <v>-18.293641780000002</v>
      </c>
      <c r="BX306" s="9">
        <v>3.1661266778999999</v>
      </c>
      <c r="BY306" s="9">
        <v>6.7144687519000001</v>
      </c>
      <c r="BZ306" s="9">
        <v>-11.79494423</v>
      </c>
      <c r="CA306" s="9">
        <v>20.869218748000002</v>
      </c>
      <c r="CB306" s="9">
        <v>-9.8551979230000004</v>
      </c>
      <c r="CC306" s="9">
        <v>-27.791864919999998</v>
      </c>
      <c r="CD306" s="9">
        <v>3.3159957375000002</v>
      </c>
      <c r="CE306" s="9">
        <v>-7.1113375620000001</v>
      </c>
      <c r="CF306" s="9">
        <v>24.209829087999999</v>
      </c>
      <c r="CG306" s="13">
        <v>401.79046720000002</v>
      </c>
      <c r="CH306" s="9">
        <v>95.066101844000002</v>
      </c>
      <c r="CI306" s="9">
        <v>-86.99491956</v>
      </c>
      <c r="CJ306" s="9">
        <v>13.964785601999999</v>
      </c>
      <c r="CK306" s="9">
        <v>-165.13959600000001</v>
      </c>
      <c r="CL306" s="9">
        <v>-23.78403029</v>
      </c>
      <c r="CM306" s="9">
        <v>8.1268211123</v>
      </c>
      <c r="CN306" s="9">
        <v>14.574385413</v>
      </c>
      <c r="CO306" s="9">
        <v>-41.665592109999999</v>
      </c>
      <c r="CP306" s="9">
        <v>32.228968762000001</v>
      </c>
      <c r="CQ306" s="9">
        <v>-31.812322909999999</v>
      </c>
      <c r="CR306" s="9">
        <v>-53.473723819999996</v>
      </c>
      <c r="CS306" s="9">
        <v>0.54320384970000002</v>
      </c>
      <c r="CT306" s="9">
        <v>-6.8031294500000001</v>
      </c>
      <c r="CU306" s="9">
        <v>60.296370549999999</v>
      </c>
      <c r="CV306" s="13">
        <v>12.981614618</v>
      </c>
      <c r="CW306" s="9">
        <v>-5.8333006579999997</v>
      </c>
      <c r="CX306" s="9">
        <v>8.0024463149000002</v>
      </c>
      <c r="CY306" s="9">
        <v>0.34762834929999997</v>
      </c>
      <c r="CZ306" s="9">
        <v>14.193920816</v>
      </c>
      <c r="DA306" s="9">
        <v>-1.900799785</v>
      </c>
      <c r="DB306" s="9">
        <v>0.37019112209999999</v>
      </c>
      <c r="DC306" s="9">
        <v>-0.43663369699999999</v>
      </c>
      <c r="DD306" s="9">
        <v>-5.623381137</v>
      </c>
      <c r="DE306" s="9">
        <v>4.3428516351999997</v>
      </c>
      <c r="DF306" s="9">
        <v>1.2063513018000001</v>
      </c>
      <c r="DG306" s="9">
        <v>3.4956393491000002</v>
      </c>
      <c r="DH306" s="9">
        <v>2.0858292933000002</v>
      </c>
      <c r="DI306" s="9">
        <v>0.85852162679999999</v>
      </c>
      <c r="DJ306" s="9">
        <v>2.6107221267999998</v>
      </c>
    </row>
    <row r="307" spans="19:114" x14ac:dyDescent="0.15">
      <c r="S307" s="11" t="s">
        <v>47</v>
      </c>
      <c r="T307" s="9" t="s">
        <v>92</v>
      </c>
      <c r="U307" s="11">
        <v>8</v>
      </c>
      <c r="V307" s="2">
        <v>90</v>
      </c>
      <c r="W307" s="9">
        <v>0.118101</v>
      </c>
      <c r="X307" s="9">
        <v>0.5616622</v>
      </c>
      <c r="Y307" s="9">
        <f t="shared" si="114"/>
        <v>1.1775352537627612</v>
      </c>
      <c r="Z307" s="9">
        <f t="shared" si="115"/>
        <v>44</v>
      </c>
      <c r="AA307" s="8">
        <f t="shared" si="116"/>
        <v>60</v>
      </c>
      <c r="AB307" s="8" t="b">
        <f t="shared" si="113"/>
        <v>0</v>
      </c>
      <c r="AC307" s="23" t="str">
        <f t="shared" si="104"/>
        <v>NO</v>
      </c>
      <c r="AD307" s="21" t="str">
        <f t="shared" si="117"/>
        <v>YES</v>
      </c>
      <c r="AE307" s="8" t="str">
        <f t="shared" si="118"/>
        <v>FINE</v>
      </c>
      <c r="AF307" s="8">
        <f t="shared" si="119"/>
        <v>2</v>
      </c>
      <c r="AG307" s="8">
        <f t="shared" si="120"/>
        <v>2</v>
      </c>
      <c r="AH307" s="8">
        <f t="shared" si="121"/>
        <v>2</v>
      </c>
      <c r="AI307" s="23">
        <f t="shared" si="105"/>
        <v>62</v>
      </c>
      <c r="AJ307" s="23">
        <f t="shared" si="106"/>
        <v>187</v>
      </c>
      <c r="AK307" s="23">
        <f t="shared" si="107"/>
        <v>291</v>
      </c>
      <c r="AL307" s="23">
        <f t="shared" si="108"/>
        <v>26.200000000000003</v>
      </c>
      <c r="AM307" s="21">
        <f t="shared" si="122"/>
        <v>62</v>
      </c>
      <c r="AN307" s="21">
        <f t="shared" si="123"/>
        <v>187</v>
      </c>
      <c r="AO307" s="21">
        <f t="shared" si="124"/>
        <v>291</v>
      </c>
      <c r="AP307" s="21">
        <f t="shared" si="125"/>
        <v>26.200000000000003</v>
      </c>
      <c r="AQ307" s="22">
        <f t="shared" si="109"/>
        <v>-0.5714285714285714</v>
      </c>
      <c r="AR307" s="22">
        <f t="shared" si="110"/>
        <v>-1</v>
      </c>
      <c r="AS307" s="22">
        <f t="shared" si="111"/>
        <v>0</v>
      </c>
      <c r="AT307" s="22">
        <f t="shared" si="112"/>
        <v>1</v>
      </c>
      <c r="AU307" s="9">
        <v>16</v>
      </c>
      <c r="AV307" s="9">
        <v>14</v>
      </c>
      <c r="AW307" s="9">
        <v>150</v>
      </c>
      <c r="AX307" s="9">
        <v>30</v>
      </c>
      <c r="AY307" s="9">
        <v>60</v>
      </c>
      <c r="AZ307" s="9">
        <v>30</v>
      </c>
      <c r="BA307" s="9">
        <v>45</v>
      </c>
      <c r="BB307" s="9">
        <v>45</v>
      </c>
      <c r="BC307">
        <v>85.604962314000005</v>
      </c>
      <c r="BD307">
        <v>9.5838055571999998</v>
      </c>
      <c r="BE307">
        <v>-22.16106126</v>
      </c>
      <c r="BF307">
        <v>-0.56746907899999999</v>
      </c>
      <c r="BG307">
        <v>-38.673677099999999</v>
      </c>
      <c r="BH307">
        <v>-6.5188862460000001</v>
      </c>
      <c r="BI307">
        <v>2.0607291963000001</v>
      </c>
      <c r="BJ307">
        <v>4.1763437519000002</v>
      </c>
      <c r="BK307">
        <v>-1.110815476</v>
      </c>
      <c r="BL307">
        <v>10.960260411</v>
      </c>
      <c r="BM307">
        <v>-2.9471979190000002</v>
      </c>
      <c r="BN307">
        <v>-6.716207603</v>
      </c>
      <c r="BO307">
        <v>0.1304496168</v>
      </c>
      <c r="BP307">
        <v>-2.8350503680000001</v>
      </c>
      <c r="BQ307">
        <v>14.278949617</v>
      </c>
      <c r="BR307" s="13">
        <v>223.09979292</v>
      </c>
      <c r="BS307" s="9">
        <v>39.613916668000002</v>
      </c>
      <c r="BT307" s="9">
        <v>-52.048733939999998</v>
      </c>
      <c r="BU307" s="9">
        <v>2.7981742856</v>
      </c>
      <c r="BV307" s="9">
        <v>-80.800582890000001</v>
      </c>
      <c r="BW307" s="9">
        <v>-18.293641780000002</v>
      </c>
      <c r="BX307" s="9">
        <v>3.1661266778999999</v>
      </c>
      <c r="BY307" s="9">
        <v>6.7144687519000001</v>
      </c>
      <c r="BZ307" s="9">
        <v>-11.79494423</v>
      </c>
      <c r="CA307" s="9">
        <v>20.869218748000002</v>
      </c>
      <c r="CB307" s="9">
        <v>-9.8551979230000004</v>
      </c>
      <c r="CC307" s="9">
        <v>-27.791864919999998</v>
      </c>
      <c r="CD307" s="9">
        <v>3.3159957375000002</v>
      </c>
      <c r="CE307" s="9">
        <v>-7.1113375620000001</v>
      </c>
      <c r="CF307" s="9">
        <v>24.209829087999999</v>
      </c>
      <c r="CG307" s="13">
        <v>401.79046720000002</v>
      </c>
      <c r="CH307" s="9">
        <v>95.066101844000002</v>
      </c>
      <c r="CI307" s="9">
        <v>-86.99491956</v>
      </c>
      <c r="CJ307" s="9">
        <v>13.964785601999999</v>
      </c>
      <c r="CK307" s="9">
        <v>-165.13959600000001</v>
      </c>
      <c r="CL307" s="9">
        <v>-23.78403029</v>
      </c>
      <c r="CM307" s="9">
        <v>8.1268211123</v>
      </c>
      <c r="CN307" s="9">
        <v>14.574385413</v>
      </c>
      <c r="CO307" s="9">
        <v>-41.665592109999999</v>
      </c>
      <c r="CP307" s="9">
        <v>32.228968762000001</v>
      </c>
      <c r="CQ307" s="9">
        <v>-31.812322909999999</v>
      </c>
      <c r="CR307" s="9">
        <v>-53.473723819999996</v>
      </c>
      <c r="CS307" s="9">
        <v>0.54320384970000002</v>
      </c>
      <c r="CT307" s="9">
        <v>-6.8031294500000001</v>
      </c>
      <c r="CU307" s="9">
        <v>60.296370549999999</v>
      </c>
      <c r="CV307" s="13">
        <v>12.981614618</v>
      </c>
      <c r="CW307" s="9">
        <v>-5.8333006579999997</v>
      </c>
      <c r="CX307" s="9">
        <v>8.0024463149000002</v>
      </c>
      <c r="CY307" s="9">
        <v>0.34762834929999997</v>
      </c>
      <c r="CZ307" s="9">
        <v>14.193920816</v>
      </c>
      <c r="DA307" s="9">
        <v>-1.900799785</v>
      </c>
      <c r="DB307" s="9">
        <v>0.37019112209999999</v>
      </c>
      <c r="DC307" s="9">
        <v>-0.43663369699999999</v>
      </c>
      <c r="DD307" s="9">
        <v>-5.623381137</v>
      </c>
      <c r="DE307" s="9">
        <v>4.3428516351999997</v>
      </c>
      <c r="DF307" s="9">
        <v>1.2063513018000001</v>
      </c>
      <c r="DG307" s="9">
        <v>3.4956393491000002</v>
      </c>
      <c r="DH307" s="9">
        <v>2.0858292933000002</v>
      </c>
      <c r="DI307" s="9">
        <v>0.85852162679999999</v>
      </c>
      <c r="DJ307" s="9">
        <v>2.6107221267999998</v>
      </c>
    </row>
    <row r="308" spans="19:114" x14ac:dyDescent="0.15">
      <c r="S308" s="11" t="s">
        <v>47</v>
      </c>
      <c r="T308" s="9" t="s">
        <v>92</v>
      </c>
      <c r="U308" s="11">
        <v>10</v>
      </c>
      <c r="V308" s="2">
        <v>0</v>
      </c>
      <c r="W308" s="9">
        <v>0.15286</v>
      </c>
      <c r="X308" s="9">
        <v>0.50749599999999995</v>
      </c>
      <c r="Y308" s="9">
        <f t="shared" si="114"/>
        <v>1.2209517514942323</v>
      </c>
      <c r="Z308" s="9">
        <f t="shared" si="115"/>
        <v>42</v>
      </c>
      <c r="AA308" s="8">
        <f t="shared" si="116"/>
        <v>60</v>
      </c>
      <c r="AB308" s="8" t="b">
        <f t="shared" si="113"/>
        <v>0</v>
      </c>
      <c r="AC308" s="23" t="str">
        <f t="shared" si="104"/>
        <v>NO</v>
      </c>
      <c r="AD308" s="21" t="str">
        <f t="shared" si="117"/>
        <v>YES</v>
      </c>
      <c r="AE308" s="8" t="str">
        <f t="shared" si="118"/>
        <v>MEDIUM</v>
      </c>
      <c r="AF308" s="8">
        <f t="shared" si="119"/>
        <v>3</v>
      </c>
      <c r="AG308" s="8">
        <f t="shared" si="120"/>
        <v>4</v>
      </c>
      <c r="AH308" s="8">
        <f t="shared" si="121"/>
        <v>3</v>
      </c>
      <c r="AI308" s="23">
        <f t="shared" si="105"/>
        <v>164</v>
      </c>
      <c r="AJ308" s="23">
        <f t="shared" si="106"/>
        <v>349</v>
      </c>
      <c r="AK308" s="23">
        <f t="shared" si="107"/>
        <v>669</v>
      </c>
      <c r="AL308" s="23">
        <f t="shared" si="108"/>
        <v>0</v>
      </c>
      <c r="AM308" s="21">
        <f t="shared" si="122"/>
        <v>164</v>
      </c>
      <c r="AN308" s="21">
        <f t="shared" si="123"/>
        <v>349</v>
      </c>
      <c r="AO308" s="21">
        <f t="shared" si="124"/>
        <v>669</v>
      </c>
      <c r="AP308" s="21">
        <f t="shared" si="125"/>
        <v>-0.30000000000000004</v>
      </c>
      <c r="AQ308" s="22">
        <f t="shared" si="109"/>
        <v>-0.42857142857142855</v>
      </c>
      <c r="AR308" s="22">
        <f t="shared" si="110"/>
        <v>-1</v>
      </c>
      <c r="AS308" s="22">
        <f t="shared" si="111"/>
        <v>0</v>
      </c>
      <c r="AT308" s="22">
        <f t="shared" si="112"/>
        <v>-1</v>
      </c>
      <c r="AU308" s="9">
        <v>16</v>
      </c>
      <c r="AV308" s="9">
        <v>14</v>
      </c>
      <c r="AW308" s="9">
        <v>150</v>
      </c>
      <c r="AX308" s="9">
        <v>30</v>
      </c>
      <c r="AY308" s="9">
        <v>60</v>
      </c>
      <c r="AZ308" s="9">
        <v>30</v>
      </c>
      <c r="BA308" s="9">
        <v>45</v>
      </c>
      <c r="BB308" s="9">
        <v>45</v>
      </c>
      <c r="BC308">
        <v>85.604962314000005</v>
      </c>
      <c r="BD308">
        <v>9.5838055571999998</v>
      </c>
      <c r="BE308">
        <v>-22.16106126</v>
      </c>
      <c r="BF308">
        <v>-0.56746907899999999</v>
      </c>
      <c r="BG308">
        <v>-38.673677099999999</v>
      </c>
      <c r="BH308">
        <v>-6.5188862460000001</v>
      </c>
      <c r="BI308">
        <v>2.0607291963000001</v>
      </c>
      <c r="BJ308">
        <v>4.1763437519000002</v>
      </c>
      <c r="BK308">
        <v>-1.110815476</v>
      </c>
      <c r="BL308">
        <v>10.960260411</v>
      </c>
      <c r="BM308">
        <v>-2.9471979190000002</v>
      </c>
      <c r="BN308">
        <v>-6.716207603</v>
      </c>
      <c r="BO308">
        <v>0.1304496168</v>
      </c>
      <c r="BP308">
        <v>-2.8350503680000001</v>
      </c>
      <c r="BQ308">
        <v>14.278949617</v>
      </c>
      <c r="BR308" s="13">
        <v>223.09979292</v>
      </c>
      <c r="BS308" s="9">
        <v>39.613916668000002</v>
      </c>
      <c r="BT308" s="9">
        <v>-52.048733939999998</v>
      </c>
      <c r="BU308" s="9">
        <v>2.7981742856</v>
      </c>
      <c r="BV308" s="9">
        <v>-80.800582890000001</v>
      </c>
      <c r="BW308" s="9">
        <v>-18.293641780000002</v>
      </c>
      <c r="BX308" s="9">
        <v>3.1661266778999999</v>
      </c>
      <c r="BY308" s="9">
        <v>6.7144687519000001</v>
      </c>
      <c r="BZ308" s="9">
        <v>-11.79494423</v>
      </c>
      <c r="CA308" s="9">
        <v>20.869218748000002</v>
      </c>
      <c r="CB308" s="9">
        <v>-9.8551979230000004</v>
      </c>
      <c r="CC308" s="9">
        <v>-27.791864919999998</v>
      </c>
      <c r="CD308" s="9">
        <v>3.3159957375000002</v>
      </c>
      <c r="CE308" s="9">
        <v>-7.1113375620000001</v>
      </c>
      <c r="CF308" s="9">
        <v>24.209829087999999</v>
      </c>
      <c r="CG308" s="13">
        <v>401.79046720000002</v>
      </c>
      <c r="CH308" s="9">
        <v>95.066101844000002</v>
      </c>
      <c r="CI308" s="9">
        <v>-86.99491956</v>
      </c>
      <c r="CJ308" s="9">
        <v>13.964785601999999</v>
      </c>
      <c r="CK308" s="9">
        <v>-165.13959600000001</v>
      </c>
      <c r="CL308" s="9">
        <v>-23.78403029</v>
      </c>
      <c r="CM308" s="9">
        <v>8.1268211123</v>
      </c>
      <c r="CN308" s="9">
        <v>14.574385413</v>
      </c>
      <c r="CO308" s="9">
        <v>-41.665592109999999</v>
      </c>
      <c r="CP308" s="9">
        <v>32.228968762000001</v>
      </c>
      <c r="CQ308" s="9">
        <v>-31.812322909999999</v>
      </c>
      <c r="CR308" s="9">
        <v>-53.473723819999996</v>
      </c>
      <c r="CS308" s="9">
        <v>0.54320384970000002</v>
      </c>
      <c r="CT308" s="9">
        <v>-6.8031294500000001</v>
      </c>
      <c r="CU308" s="9">
        <v>60.296370549999999</v>
      </c>
      <c r="CV308" s="13">
        <v>12.981614618</v>
      </c>
      <c r="CW308" s="9">
        <v>-5.8333006579999997</v>
      </c>
      <c r="CX308" s="9">
        <v>8.0024463149000002</v>
      </c>
      <c r="CY308" s="9">
        <v>0.34762834929999997</v>
      </c>
      <c r="CZ308" s="9">
        <v>14.193920816</v>
      </c>
      <c r="DA308" s="9">
        <v>-1.900799785</v>
      </c>
      <c r="DB308" s="9">
        <v>0.37019112209999999</v>
      </c>
      <c r="DC308" s="9">
        <v>-0.43663369699999999</v>
      </c>
      <c r="DD308" s="9">
        <v>-5.623381137</v>
      </c>
      <c r="DE308" s="9">
        <v>4.3428516351999997</v>
      </c>
      <c r="DF308" s="9">
        <v>1.2063513018000001</v>
      </c>
      <c r="DG308" s="9">
        <v>3.4956393491000002</v>
      </c>
      <c r="DH308" s="9">
        <v>2.0858292933000002</v>
      </c>
      <c r="DI308" s="9">
        <v>0.85852162679999999</v>
      </c>
      <c r="DJ308" s="9">
        <v>2.6107221267999998</v>
      </c>
    </row>
    <row r="309" spans="19:114" x14ac:dyDescent="0.15">
      <c r="S309" s="11" t="s">
        <v>47</v>
      </c>
      <c r="T309" s="9" t="s">
        <v>92</v>
      </c>
      <c r="U309" s="11">
        <v>10</v>
      </c>
      <c r="V309" s="2">
        <v>15</v>
      </c>
      <c r="W309" s="9">
        <v>0.15286</v>
      </c>
      <c r="X309" s="9">
        <v>0.50749599999999995</v>
      </c>
      <c r="Y309" s="9">
        <f t="shared" si="114"/>
        <v>1.2209517514942323</v>
      </c>
      <c r="Z309" s="9">
        <f t="shared" si="115"/>
        <v>42</v>
      </c>
      <c r="AA309" s="8">
        <f t="shared" si="116"/>
        <v>60</v>
      </c>
      <c r="AB309" s="8" t="b">
        <f t="shared" si="113"/>
        <v>0</v>
      </c>
      <c r="AC309" s="23" t="str">
        <f t="shared" si="104"/>
        <v>NO</v>
      </c>
      <c r="AD309" s="21" t="str">
        <f t="shared" si="117"/>
        <v>YES</v>
      </c>
      <c r="AE309" s="8" t="str">
        <f t="shared" si="118"/>
        <v>MEDIUM</v>
      </c>
      <c r="AF309" s="8">
        <f t="shared" si="119"/>
        <v>3</v>
      </c>
      <c r="AG309" s="8">
        <f t="shared" si="120"/>
        <v>3</v>
      </c>
      <c r="AH309" s="8">
        <f t="shared" si="121"/>
        <v>3</v>
      </c>
      <c r="AI309" s="23">
        <f t="shared" si="105"/>
        <v>139</v>
      </c>
      <c r="AJ309" s="23">
        <f t="shared" si="106"/>
        <v>310</v>
      </c>
      <c r="AK309" s="23">
        <f t="shared" si="107"/>
        <v>576</v>
      </c>
      <c r="AL309" s="23">
        <f t="shared" si="108"/>
        <v>2.4</v>
      </c>
      <c r="AM309" s="21">
        <f t="shared" si="122"/>
        <v>139</v>
      </c>
      <c r="AN309" s="21">
        <f t="shared" si="123"/>
        <v>310</v>
      </c>
      <c r="AO309" s="21">
        <f t="shared" si="124"/>
        <v>576</v>
      </c>
      <c r="AP309" s="21">
        <f t="shared" si="125"/>
        <v>2.4</v>
      </c>
      <c r="AQ309" s="22">
        <f t="shared" si="109"/>
        <v>-0.42857142857142855</v>
      </c>
      <c r="AR309" s="22">
        <f t="shared" si="110"/>
        <v>-1</v>
      </c>
      <c r="AS309" s="22">
        <f t="shared" si="111"/>
        <v>0</v>
      </c>
      <c r="AT309" s="22">
        <f t="shared" si="112"/>
        <v>-0.66666666666666663</v>
      </c>
      <c r="AU309" s="9">
        <v>16</v>
      </c>
      <c r="AV309" s="9">
        <v>14</v>
      </c>
      <c r="AW309" s="9">
        <v>150</v>
      </c>
      <c r="AX309" s="9">
        <v>30</v>
      </c>
      <c r="AY309" s="9">
        <v>60</v>
      </c>
      <c r="AZ309" s="9">
        <v>30</v>
      </c>
      <c r="BA309" s="9">
        <v>45</v>
      </c>
      <c r="BB309" s="9">
        <v>45</v>
      </c>
      <c r="BC309">
        <v>85.604962314000005</v>
      </c>
      <c r="BD309">
        <v>9.5838055571999998</v>
      </c>
      <c r="BE309">
        <v>-22.16106126</v>
      </c>
      <c r="BF309">
        <v>-0.56746907899999999</v>
      </c>
      <c r="BG309">
        <v>-38.673677099999999</v>
      </c>
      <c r="BH309">
        <v>-6.5188862460000001</v>
      </c>
      <c r="BI309">
        <v>2.0607291963000001</v>
      </c>
      <c r="BJ309">
        <v>4.1763437519000002</v>
      </c>
      <c r="BK309">
        <v>-1.110815476</v>
      </c>
      <c r="BL309">
        <v>10.960260411</v>
      </c>
      <c r="BM309">
        <v>-2.9471979190000002</v>
      </c>
      <c r="BN309">
        <v>-6.716207603</v>
      </c>
      <c r="BO309">
        <v>0.1304496168</v>
      </c>
      <c r="BP309">
        <v>-2.8350503680000001</v>
      </c>
      <c r="BQ309">
        <v>14.278949617</v>
      </c>
      <c r="BR309" s="13">
        <v>223.09979292</v>
      </c>
      <c r="BS309" s="9">
        <v>39.613916668000002</v>
      </c>
      <c r="BT309" s="9">
        <v>-52.048733939999998</v>
      </c>
      <c r="BU309" s="9">
        <v>2.7981742856</v>
      </c>
      <c r="BV309" s="9">
        <v>-80.800582890000001</v>
      </c>
      <c r="BW309" s="9">
        <v>-18.293641780000002</v>
      </c>
      <c r="BX309" s="9">
        <v>3.1661266778999999</v>
      </c>
      <c r="BY309" s="9">
        <v>6.7144687519000001</v>
      </c>
      <c r="BZ309" s="9">
        <v>-11.79494423</v>
      </c>
      <c r="CA309" s="9">
        <v>20.869218748000002</v>
      </c>
      <c r="CB309" s="9">
        <v>-9.8551979230000004</v>
      </c>
      <c r="CC309" s="9">
        <v>-27.791864919999998</v>
      </c>
      <c r="CD309" s="9">
        <v>3.3159957375000002</v>
      </c>
      <c r="CE309" s="9">
        <v>-7.1113375620000001</v>
      </c>
      <c r="CF309" s="9">
        <v>24.209829087999999</v>
      </c>
      <c r="CG309" s="13">
        <v>401.79046720000002</v>
      </c>
      <c r="CH309" s="9">
        <v>95.066101844000002</v>
      </c>
      <c r="CI309" s="9">
        <v>-86.99491956</v>
      </c>
      <c r="CJ309" s="9">
        <v>13.964785601999999</v>
      </c>
      <c r="CK309" s="9">
        <v>-165.13959600000001</v>
      </c>
      <c r="CL309" s="9">
        <v>-23.78403029</v>
      </c>
      <c r="CM309" s="9">
        <v>8.1268211123</v>
      </c>
      <c r="CN309" s="9">
        <v>14.574385413</v>
      </c>
      <c r="CO309" s="9">
        <v>-41.665592109999999</v>
      </c>
      <c r="CP309" s="9">
        <v>32.228968762000001</v>
      </c>
      <c r="CQ309" s="9">
        <v>-31.812322909999999</v>
      </c>
      <c r="CR309" s="9">
        <v>-53.473723819999996</v>
      </c>
      <c r="CS309" s="9">
        <v>0.54320384970000002</v>
      </c>
      <c r="CT309" s="9">
        <v>-6.8031294500000001</v>
      </c>
      <c r="CU309" s="9">
        <v>60.296370549999999</v>
      </c>
      <c r="CV309" s="13">
        <v>12.981614618</v>
      </c>
      <c r="CW309" s="9">
        <v>-5.8333006579999997</v>
      </c>
      <c r="CX309" s="9">
        <v>8.0024463149000002</v>
      </c>
      <c r="CY309" s="9">
        <v>0.34762834929999997</v>
      </c>
      <c r="CZ309" s="9">
        <v>14.193920816</v>
      </c>
      <c r="DA309" s="9">
        <v>-1.900799785</v>
      </c>
      <c r="DB309" s="9">
        <v>0.37019112209999999</v>
      </c>
      <c r="DC309" s="9">
        <v>-0.43663369699999999</v>
      </c>
      <c r="DD309" s="9">
        <v>-5.623381137</v>
      </c>
      <c r="DE309" s="9">
        <v>4.3428516351999997</v>
      </c>
      <c r="DF309" s="9">
        <v>1.2063513018000001</v>
      </c>
      <c r="DG309" s="9">
        <v>3.4956393491000002</v>
      </c>
      <c r="DH309" s="9">
        <v>2.0858292933000002</v>
      </c>
      <c r="DI309" s="9">
        <v>0.85852162679999999</v>
      </c>
      <c r="DJ309" s="9">
        <v>2.6107221267999998</v>
      </c>
    </row>
    <row r="310" spans="19:114" x14ac:dyDescent="0.15">
      <c r="S310" s="11" t="s">
        <v>47</v>
      </c>
      <c r="T310" s="9" t="s">
        <v>92</v>
      </c>
      <c r="U310" s="11">
        <v>10</v>
      </c>
      <c r="V310" s="2">
        <v>30</v>
      </c>
      <c r="W310" s="9">
        <v>0.15286</v>
      </c>
      <c r="X310" s="9">
        <v>0.50749599999999995</v>
      </c>
      <c r="Y310" s="9">
        <f t="shared" si="114"/>
        <v>1.2209517514942323</v>
      </c>
      <c r="Z310" s="9">
        <f t="shared" si="115"/>
        <v>42</v>
      </c>
      <c r="AA310" s="8">
        <f t="shared" si="116"/>
        <v>60</v>
      </c>
      <c r="AB310" s="8" t="b">
        <f t="shared" si="113"/>
        <v>0</v>
      </c>
      <c r="AC310" s="23" t="str">
        <f t="shared" si="104"/>
        <v>NO</v>
      </c>
      <c r="AD310" s="21" t="str">
        <f t="shared" si="117"/>
        <v>YES</v>
      </c>
      <c r="AE310" s="8" t="str">
        <f t="shared" si="118"/>
        <v>MEDIUM</v>
      </c>
      <c r="AF310" s="8">
        <f t="shared" si="119"/>
        <v>3</v>
      </c>
      <c r="AG310" s="8">
        <f t="shared" si="120"/>
        <v>3</v>
      </c>
      <c r="AH310" s="8">
        <f t="shared" si="121"/>
        <v>3</v>
      </c>
      <c r="AI310" s="23">
        <f t="shared" si="105"/>
        <v>118</v>
      </c>
      <c r="AJ310" s="23">
        <f t="shared" si="106"/>
        <v>277</v>
      </c>
      <c r="AK310" s="23">
        <f t="shared" si="107"/>
        <v>496</v>
      </c>
      <c r="AL310" s="23">
        <f t="shared" si="108"/>
        <v>5.6</v>
      </c>
      <c r="AM310" s="21">
        <f t="shared" si="122"/>
        <v>118</v>
      </c>
      <c r="AN310" s="21">
        <f t="shared" si="123"/>
        <v>277</v>
      </c>
      <c r="AO310" s="21">
        <f t="shared" si="124"/>
        <v>496</v>
      </c>
      <c r="AP310" s="21">
        <f t="shared" si="125"/>
        <v>5.6</v>
      </c>
      <c r="AQ310" s="22">
        <f t="shared" si="109"/>
        <v>-0.42857142857142855</v>
      </c>
      <c r="AR310" s="22">
        <f t="shared" si="110"/>
        <v>-1</v>
      </c>
      <c r="AS310" s="22">
        <f t="shared" si="111"/>
        <v>0</v>
      </c>
      <c r="AT310" s="22">
        <f t="shared" si="112"/>
        <v>-0.33333333333333331</v>
      </c>
      <c r="AU310" s="9">
        <v>16</v>
      </c>
      <c r="AV310" s="9">
        <v>14</v>
      </c>
      <c r="AW310" s="9">
        <v>150</v>
      </c>
      <c r="AX310" s="9">
        <v>30</v>
      </c>
      <c r="AY310" s="9">
        <v>60</v>
      </c>
      <c r="AZ310" s="9">
        <v>30</v>
      </c>
      <c r="BA310" s="9">
        <v>45</v>
      </c>
      <c r="BB310" s="9">
        <v>45</v>
      </c>
      <c r="BC310">
        <v>85.604962314000005</v>
      </c>
      <c r="BD310">
        <v>9.5838055571999998</v>
      </c>
      <c r="BE310">
        <v>-22.16106126</v>
      </c>
      <c r="BF310">
        <v>-0.56746907899999999</v>
      </c>
      <c r="BG310">
        <v>-38.673677099999999</v>
      </c>
      <c r="BH310">
        <v>-6.5188862460000001</v>
      </c>
      <c r="BI310">
        <v>2.0607291963000001</v>
      </c>
      <c r="BJ310">
        <v>4.1763437519000002</v>
      </c>
      <c r="BK310">
        <v>-1.110815476</v>
      </c>
      <c r="BL310">
        <v>10.960260411</v>
      </c>
      <c r="BM310">
        <v>-2.9471979190000002</v>
      </c>
      <c r="BN310">
        <v>-6.716207603</v>
      </c>
      <c r="BO310">
        <v>0.1304496168</v>
      </c>
      <c r="BP310">
        <v>-2.8350503680000001</v>
      </c>
      <c r="BQ310">
        <v>14.278949617</v>
      </c>
      <c r="BR310" s="13">
        <v>223.09979292</v>
      </c>
      <c r="BS310" s="9">
        <v>39.613916668000002</v>
      </c>
      <c r="BT310" s="9">
        <v>-52.048733939999998</v>
      </c>
      <c r="BU310" s="9">
        <v>2.7981742856</v>
      </c>
      <c r="BV310" s="9">
        <v>-80.800582890000001</v>
      </c>
      <c r="BW310" s="9">
        <v>-18.293641780000002</v>
      </c>
      <c r="BX310" s="9">
        <v>3.1661266778999999</v>
      </c>
      <c r="BY310" s="9">
        <v>6.7144687519000001</v>
      </c>
      <c r="BZ310" s="9">
        <v>-11.79494423</v>
      </c>
      <c r="CA310" s="9">
        <v>20.869218748000002</v>
      </c>
      <c r="CB310" s="9">
        <v>-9.8551979230000004</v>
      </c>
      <c r="CC310" s="9">
        <v>-27.791864919999998</v>
      </c>
      <c r="CD310" s="9">
        <v>3.3159957375000002</v>
      </c>
      <c r="CE310" s="9">
        <v>-7.1113375620000001</v>
      </c>
      <c r="CF310" s="9">
        <v>24.209829087999999</v>
      </c>
      <c r="CG310" s="13">
        <v>401.79046720000002</v>
      </c>
      <c r="CH310" s="9">
        <v>95.066101844000002</v>
      </c>
      <c r="CI310" s="9">
        <v>-86.99491956</v>
      </c>
      <c r="CJ310" s="9">
        <v>13.964785601999999</v>
      </c>
      <c r="CK310" s="9">
        <v>-165.13959600000001</v>
      </c>
      <c r="CL310" s="9">
        <v>-23.78403029</v>
      </c>
      <c r="CM310" s="9">
        <v>8.1268211123</v>
      </c>
      <c r="CN310" s="9">
        <v>14.574385413</v>
      </c>
      <c r="CO310" s="9">
        <v>-41.665592109999999</v>
      </c>
      <c r="CP310" s="9">
        <v>32.228968762000001</v>
      </c>
      <c r="CQ310" s="9">
        <v>-31.812322909999999</v>
      </c>
      <c r="CR310" s="9">
        <v>-53.473723819999996</v>
      </c>
      <c r="CS310" s="9">
        <v>0.54320384970000002</v>
      </c>
      <c r="CT310" s="9">
        <v>-6.8031294500000001</v>
      </c>
      <c r="CU310" s="9">
        <v>60.296370549999999</v>
      </c>
      <c r="CV310" s="13">
        <v>12.981614618</v>
      </c>
      <c r="CW310" s="9">
        <v>-5.8333006579999997</v>
      </c>
      <c r="CX310" s="9">
        <v>8.0024463149000002</v>
      </c>
      <c r="CY310" s="9">
        <v>0.34762834929999997</v>
      </c>
      <c r="CZ310" s="9">
        <v>14.193920816</v>
      </c>
      <c r="DA310" s="9">
        <v>-1.900799785</v>
      </c>
      <c r="DB310" s="9">
        <v>0.37019112209999999</v>
      </c>
      <c r="DC310" s="9">
        <v>-0.43663369699999999</v>
      </c>
      <c r="DD310" s="9">
        <v>-5.623381137</v>
      </c>
      <c r="DE310" s="9">
        <v>4.3428516351999997</v>
      </c>
      <c r="DF310" s="9">
        <v>1.2063513018000001</v>
      </c>
      <c r="DG310" s="9">
        <v>3.4956393491000002</v>
      </c>
      <c r="DH310" s="9">
        <v>2.0858292933000002</v>
      </c>
      <c r="DI310" s="9">
        <v>0.85852162679999999</v>
      </c>
      <c r="DJ310" s="9">
        <v>2.6107221267999998</v>
      </c>
    </row>
    <row r="311" spans="19:114" x14ac:dyDescent="0.15">
      <c r="S311" s="11" t="s">
        <v>47</v>
      </c>
      <c r="T311" s="9" t="s">
        <v>92</v>
      </c>
      <c r="U311" s="11">
        <v>10</v>
      </c>
      <c r="V311" s="2">
        <v>45</v>
      </c>
      <c r="W311" s="9">
        <v>0.15286</v>
      </c>
      <c r="X311" s="9">
        <v>0.50749599999999995</v>
      </c>
      <c r="Y311" s="9">
        <f t="shared" si="114"/>
        <v>1.2209517514942323</v>
      </c>
      <c r="Z311" s="9">
        <f t="shared" si="115"/>
        <v>42</v>
      </c>
      <c r="AA311" s="8">
        <f t="shared" si="116"/>
        <v>60</v>
      </c>
      <c r="AB311" s="8" t="b">
        <f t="shared" si="113"/>
        <v>0</v>
      </c>
      <c r="AC311" s="23" t="str">
        <f t="shared" si="104"/>
        <v>NO</v>
      </c>
      <c r="AD311" s="21" t="str">
        <f t="shared" si="117"/>
        <v>YES</v>
      </c>
      <c r="AE311" s="8" t="str">
        <f t="shared" si="118"/>
        <v>FINE</v>
      </c>
      <c r="AF311" s="8">
        <f t="shared" si="119"/>
        <v>2</v>
      </c>
      <c r="AG311" s="8">
        <f t="shared" si="120"/>
        <v>2</v>
      </c>
      <c r="AH311" s="8">
        <f t="shared" si="121"/>
        <v>3</v>
      </c>
      <c r="AI311" s="23">
        <f t="shared" si="105"/>
        <v>100</v>
      </c>
      <c r="AJ311" s="23">
        <f t="shared" si="106"/>
        <v>249</v>
      </c>
      <c r="AK311" s="23">
        <f t="shared" si="107"/>
        <v>429</v>
      </c>
      <c r="AL311" s="23">
        <f t="shared" si="108"/>
        <v>9.4</v>
      </c>
      <c r="AM311" s="21">
        <f t="shared" si="122"/>
        <v>100</v>
      </c>
      <c r="AN311" s="21">
        <f t="shared" si="123"/>
        <v>249</v>
      </c>
      <c r="AO311" s="21">
        <f t="shared" si="124"/>
        <v>429</v>
      </c>
      <c r="AP311" s="21">
        <f t="shared" si="125"/>
        <v>9.4</v>
      </c>
      <c r="AQ311" s="22">
        <f t="shared" si="109"/>
        <v>-0.42857142857142855</v>
      </c>
      <c r="AR311" s="22">
        <f t="shared" si="110"/>
        <v>-1</v>
      </c>
      <c r="AS311" s="22">
        <f t="shared" si="111"/>
        <v>0</v>
      </c>
      <c r="AT311" s="22">
        <f t="shared" si="112"/>
        <v>0</v>
      </c>
      <c r="AU311" s="9">
        <v>16</v>
      </c>
      <c r="AV311" s="9">
        <v>14</v>
      </c>
      <c r="AW311" s="9">
        <v>150</v>
      </c>
      <c r="AX311" s="9">
        <v>30</v>
      </c>
      <c r="AY311" s="9">
        <v>60</v>
      </c>
      <c r="AZ311" s="9">
        <v>30</v>
      </c>
      <c r="BA311" s="9">
        <v>45</v>
      </c>
      <c r="BB311" s="9">
        <v>45</v>
      </c>
      <c r="BC311">
        <v>85.604962314000005</v>
      </c>
      <c r="BD311">
        <v>9.5838055571999998</v>
      </c>
      <c r="BE311">
        <v>-22.16106126</v>
      </c>
      <c r="BF311">
        <v>-0.56746907899999999</v>
      </c>
      <c r="BG311">
        <v>-38.673677099999999</v>
      </c>
      <c r="BH311">
        <v>-6.5188862460000001</v>
      </c>
      <c r="BI311">
        <v>2.0607291963000001</v>
      </c>
      <c r="BJ311">
        <v>4.1763437519000002</v>
      </c>
      <c r="BK311">
        <v>-1.110815476</v>
      </c>
      <c r="BL311">
        <v>10.960260411</v>
      </c>
      <c r="BM311">
        <v>-2.9471979190000002</v>
      </c>
      <c r="BN311">
        <v>-6.716207603</v>
      </c>
      <c r="BO311">
        <v>0.1304496168</v>
      </c>
      <c r="BP311">
        <v>-2.8350503680000001</v>
      </c>
      <c r="BQ311">
        <v>14.278949617</v>
      </c>
      <c r="BR311" s="13">
        <v>223.09979292</v>
      </c>
      <c r="BS311" s="9">
        <v>39.613916668000002</v>
      </c>
      <c r="BT311" s="9">
        <v>-52.048733939999998</v>
      </c>
      <c r="BU311" s="9">
        <v>2.7981742856</v>
      </c>
      <c r="BV311" s="9">
        <v>-80.800582890000001</v>
      </c>
      <c r="BW311" s="9">
        <v>-18.293641780000002</v>
      </c>
      <c r="BX311" s="9">
        <v>3.1661266778999999</v>
      </c>
      <c r="BY311" s="9">
        <v>6.7144687519000001</v>
      </c>
      <c r="BZ311" s="9">
        <v>-11.79494423</v>
      </c>
      <c r="CA311" s="9">
        <v>20.869218748000002</v>
      </c>
      <c r="CB311" s="9">
        <v>-9.8551979230000004</v>
      </c>
      <c r="CC311" s="9">
        <v>-27.791864919999998</v>
      </c>
      <c r="CD311" s="9">
        <v>3.3159957375000002</v>
      </c>
      <c r="CE311" s="9">
        <v>-7.1113375620000001</v>
      </c>
      <c r="CF311" s="9">
        <v>24.209829087999999</v>
      </c>
      <c r="CG311" s="13">
        <v>401.79046720000002</v>
      </c>
      <c r="CH311" s="9">
        <v>95.066101844000002</v>
      </c>
      <c r="CI311" s="9">
        <v>-86.99491956</v>
      </c>
      <c r="CJ311" s="9">
        <v>13.964785601999999</v>
      </c>
      <c r="CK311" s="9">
        <v>-165.13959600000001</v>
      </c>
      <c r="CL311" s="9">
        <v>-23.78403029</v>
      </c>
      <c r="CM311" s="9">
        <v>8.1268211123</v>
      </c>
      <c r="CN311" s="9">
        <v>14.574385413</v>
      </c>
      <c r="CO311" s="9">
        <v>-41.665592109999999</v>
      </c>
      <c r="CP311" s="9">
        <v>32.228968762000001</v>
      </c>
      <c r="CQ311" s="9">
        <v>-31.812322909999999</v>
      </c>
      <c r="CR311" s="9">
        <v>-53.473723819999996</v>
      </c>
      <c r="CS311" s="9">
        <v>0.54320384970000002</v>
      </c>
      <c r="CT311" s="9">
        <v>-6.8031294500000001</v>
      </c>
      <c r="CU311" s="9">
        <v>60.296370549999999</v>
      </c>
      <c r="CV311" s="13">
        <v>12.981614618</v>
      </c>
      <c r="CW311" s="9">
        <v>-5.8333006579999997</v>
      </c>
      <c r="CX311" s="9">
        <v>8.0024463149000002</v>
      </c>
      <c r="CY311" s="9">
        <v>0.34762834929999997</v>
      </c>
      <c r="CZ311" s="9">
        <v>14.193920816</v>
      </c>
      <c r="DA311" s="9">
        <v>-1.900799785</v>
      </c>
      <c r="DB311" s="9">
        <v>0.37019112209999999</v>
      </c>
      <c r="DC311" s="9">
        <v>-0.43663369699999999</v>
      </c>
      <c r="DD311" s="9">
        <v>-5.623381137</v>
      </c>
      <c r="DE311" s="9">
        <v>4.3428516351999997</v>
      </c>
      <c r="DF311" s="9">
        <v>1.2063513018000001</v>
      </c>
      <c r="DG311" s="9">
        <v>3.4956393491000002</v>
      </c>
      <c r="DH311" s="9">
        <v>2.0858292933000002</v>
      </c>
      <c r="DI311" s="9">
        <v>0.85852162679999999</v>
      </c>
      <c r="DJ311" s="9">
        <v>2.6107221267999998</v>
      </c>
    </row>
    <row r="312" spans="19:114" x14ac:dyDescent="0.15">
      <c r="S312" s="11" t="s">
        <v>47</v>
      </c>
      <c r="T312" s="9" t="s">
        <v>92</v>
      </c>
      <c r="U312" s="11">
        <v>10</v>
      </c>
      <c r="V312" s="2">
        <v>60</v>
      </c>
      <c r="W312" s="9">
        <v>0.15286</v>
      </c>
      <c r="X312" s="9">
        <v>0.50749599999999995</v>
      </c>
      <c r="Y312" s="9">
        <f t="shared" si="114"/>
        <v>1.2209517514942323</v>
      </c>
      <c r="Z312" s="9">
        <f t="shared" si="115"/>
        <v>42</v>
      </c>
      <c r="AA312" s="8">
        <f t="shared" si="116"/>
        <v>60</v>
      </c>
      <c r="AB312" s="8" t="b">
        <f t="shared" si="113"/>
        <v>0</v>
      </c>
      <c r="AC312" s="23" t="str">
        <f t="shared" si="104"/>
        <v>NO</v>
      </c>
      <c r="AD312" s="21" t="str">
        <f t="shared" si="117"/>
        <v>YES</v>
      </c>
      <c r="AE312" s="8" t="str">
        <f t="shared" si="118"/>
        <v>FINE</v>
      </c>
      <c r="AF312" s="8">
        <f t="shared" si="119"/>
        <v>2</v>
      </c>
      <c r="AG312" s="8">
        <f t="shared" si="120"/>
        <v>2</v>
      </c>
      <c r="AH312" s="8">
        <f t="shared" si="121"/>
        <v>2</v>
      </c>
      <c r="AI312" s="23">
        <f t="shared" si="105"/>
        <v>85</v>
      </c>
      <c r="AJ312" s="23">
        <f t="shared" si="106"/>
        <v>226</v>
      </c>
      <c r="AK312" s="23">
        <f t="shared" si="107"/>
        <v>376</v>
      </c>
      <c r="AL312" s="23">
        <f t="shared" si="108"/>
        <v>13.799999999999999</v>
      </c>
      <c r="AM312" s="21">
        <f t="shared" si="122"/>
        <v>85</v>
      </c>
      <c r="AN312" s="21">
        <f t="shared" si="123"/>
        <v>226</v>
      </c>
      <c r="AO312" s="21">
        <f t="shared" si="124"/>
        <v>376</v>
      </c>
      <c r="AP312" s="21">
        <f t="shared" si="125"/>
        <v>13.799999999999999</v>
      </c>
      <c r="AQ312" s="22">
        <f t="shared" si="109"/>
        <v>-0.42857142857142855</v>
      </c>
      <c r="AR312" s="22">
        <f t="shared" si="110"/>
        <v>-1</v>
      </c>
      <c r="AS312" s="22">
        <f t="shared" si="111"/>
        <v>0</v>
      </c>
      <c r="AT312" s="22">
        <f t="shared" si="112"/>
        <v>0.33333333333333331</v>
      </c>
      <c r="AU312" s="9">
        <v>16</v>
      </c>
      <c r="AV312" s="9">
        <v>14</v>
      </c>
      <c r="AW312" s="9">
        <v>150</v>
      </c>
      <c r="AX312" s="9">
        <v>30</v>
      </c>
      <c r="AY312" s="9">
        <v>60</v>
      </c>
      <c r="AZ312" s="9">
        <v>30</v>
      </c>
      <c r="BA312" s="9">
        <v>45</v>
      </c>
      <c r="BB312" s="9">
        <v>45</v>
      </c>
      <c r="BC312">
        <v>85.604962314000005</v>
      </c>
      <c r="BD312">
        <v>9.5838055571999998</v>
      </c>
      <c r="BE312">
        <v>-22.16106126</v>
      </c>
      <c r="BF312">
        <v>-0.56746907899999999</v>
      </c>
      <c r="BG312">
        <v>-38.673677099999999</v>
      </c>
      <c r="BH312">
        <v>-6.5188862460000001</v>
      </c>
      <c r="BI312">
        <v>2.0607291963000001</v>
      </c>
      <c r="BJ312">
        <v>4.1763437519000002</v>
      </c>
      <c r="BK312">
        <v>-1.110815476</v>
      </c>
      <c r="BL312">
        <v>10.960260411</v>
      </c>
      <c r="BM312">
        <v>-2.9471979190000002</v>
      </c>
      <c r="BN312">
        <v>-6.716207603</v>
      </c>
      <c r="BO312">
        <v>0.1304496168</v>
      </c>
      <c r="BP312">
        <v>-2.8350503680000001</v>
      </c>
      <c r="BQ312">
        <v>14.278949617</v>
      </c>
      <c r="BR312" s="13">
        <v>223.09979292</v>
      </c>
      <c r="BS312" s="9">
        <v>39.613916668000002</v>
      </c>
      <c r="BT312" s="9">
        <v>-52.048733939999998</v>
      </c>
      <c r="BU312" s="9">
        <v>2.7981742856</v>
      </c>
      <c r="BV312" s="9">
        <v>-80.800582890000001</v>
      </c>
      <c r="BW312" s="9">
        <v>-18.293641780000002</v>
      </c>
      <c r="BX312" s="9">
        <v>3.1661266778999999</v>
      </c>
      <c r="BY312" s="9">
        <v>6.7144687519000001</v>
      </c>
      <c r="BZ312" s="9">
        <v>-11.79494423</v>
      </c>
      <c r="CA312" s="9">
        <v>20.869218748000002</v>
      </c>
      <c r="CB312" s="9">
        <v>-9.8551979230000004</v>
      </c>
      <c r="CC312" s="9">
        <v>-27.791864919999998</v>
      </c>
      <c r="CD312" s="9">
        <v>3.3159957375000002</v>
      </c>
      <c r="CE312" s="9">
        <v>-7.1113375620000001</v>
      </c>
      <c r="CF312" s="9">
        <v>24.209829087999999</v>
      </c>
      <c r="CG312" s="13">
        <v>401.79046720000002</v>
      </c>
      <c r="CH312" s="9">
        <v>95.066101844000002</v>
      </c>
      <c r="CI312" s="9">
        <v>-86.99491956</v>
      </c>
      <c r="CJ312" s="9">
        <v>13.964785601999999</v>
      </c>
      <c r="CK312" s="9">
        <v>-165.13959600000001</v>
      </c>
      <c r="CL312" s="9">
        <v>-23.78403029</v>
      </c>
      <c r="CM312" s="9">
        <v>8.1268211123</v>
      </c>
      <c r="CN312" s="9">
        <v>14.574385413</v>
      </c>
      <c r="CO312" s="9">
        <v>-41.665592109999999</v>
      </c>
      <c r="CP312" s="9">
        <v>32.228968762000001</v>
      </c>
      <c r="CQ312" s="9">
        <v>-31.812322909999999</v>
      </c>
      <c r="CR312" s="9">
        <v>-53.473723819999996</v>
      </c>
      <c r="CS312" s="9">
        <v>0.54320384970000002</v>
      </c>
      <c r="CT312" s="9">
        <v>-6.8031294500000001</v>
      </c>
      <c r="CU312" s="9">
        <v>60.296370549999999</v>
      </c>
      <c r="CV312" s="13">
        <v>12.981614618</v>
      </c>
      <c r="CW312" s="9">
        <v>-5.8333006579999997</v>
      </c>
      <c r="CX312" s="9">
        <v>8.0024463149000002</v>
      </c>
      <c r="CY312" s="9">
        <v>0.34762834929999997</v>
      </c>
      <c r="CZ312" s="9">
        <v>14.193920816</v>
      </c>
      <c r="DA312" s="9">
        <v>-1.900799785</v>
      </c>
      <c r="DB312" s="9">
        <v>0.37019112209999999</v>
      </c>
      <c r="DC312" s="9">
        <v>-0.43663369699999999</v>
      </c>
      <c r="DD312" s="9">
        <v>-5.623381137</v>
      </c>
      <c r="DE312" s="9">
        <v>4.3428516351999997</v>
      </c>
      <c r="DF312" s="9">
        <v>1.2063513018000001</v>
      </c>
      <c r="DG312" s="9">
        <v>3.4956393491000002</v>
      </c>
      <c r="DH312" s="9">
        <v>2.0858292933000002</v>
      </c>
      <c r="DI312" s="9">
        <v>0.85852162679999999</v>
      </c>
      <c r="DJ312" s="9">
        <v>2.6107221267999998</v>
      </c>
    </row>
    <row r="313" spans="19:114" x14ac:dyDescent="0.15">
      <c r="S313" s="11" t="s">
        <v>47</v>
      </c>
      <c r="T313" s="9" t="s">
        <v>92</v>
      </c>
      <c r="U313" s="11">
        <v>10</v>
      </c>
      <c r="V313" s="2">
        <v>75</v>
      </c>
      <c r="W313" s="9">
        <v>0.15286</v>
      </c>
      <c r="X313" s="9">
        <v>0.50749599999999995</v>
      </c>
      <c r="Y313" s="9">
        <f t="shared" si="114"/>
        <v>1.2209517514942323</v>
      </c>
      <c r="Z313" s="9">
        <f t="shared" si="115"/>
        <v>42</v>
      </c>
      <c r="AA313" s="8">
        <f t="shared" si="116"/>
        <v>60</v>
      </c>
      <c r="AB313" s="8" t="b">
        <f t="shared" si="113"/>
        <v>0</v>
      </c>
      <c r="AC313" s="23" t="str">
        <f t="shared" si="104"/>
        <v>NO</v>
      </c>
      <c r="AD313" s="21" t="str">
        <f t="shared" si="117"/>
        <v>YES</v>
      </c>
      <c r="AE313" s="8" t="str">
        <f t="shared" si="118"/>
        <v>FINE</v>
      </c>
      <c r="AF313" s="8">
        <f t="shared" si="119"/>
        <v>2</v>
      </c>
      <c r="AG313" s="8">
        <f t="shared" si="120"/>
        <v>2</v>
      </c>
      <c r="AH313" s="8">
        <f t="shared" si="121"/>
        <v>2</v>
      </c>
      <c r="AI313" s="23">
        <f t="shared" si="105"/>
        <v>74</v>
      </c>
      <c r="AJ313" s="23">
        <f t="shared" si="106"/>
        <v>209</v>
      </c>
      <c r="AK313" s="23">
        <f t="shared" si="107"/>
        <v>336</v>
      </c>
      <c r="AL313" s="23">
        <f t="shared" si="108"/>
        <v>18.8</v>
      </c>
      <c r="AM313" s="21">
        <f t="shared" si="122"/>
        <v>74</v>
      </c>
      <c r="AN313" s="21">
        <f t="shared" si="123"/>
        <v>209</v>
      </c>
      <c r="AO313" s="21">
        <f t="shared" si="124"/>
        <v>336</v>
      </c>
      <c r="AP313" s="21">
        <f t="shared" si="125"/>
        <v>18.8</v>
      </c>
      <c r="AQ313" s="22">
        <f t="shared" si="109"/>
        <v>-0.42857142857142855</v>
      </c>
      <c r="AR313" s="22">
        <f t="shared" si="110"/>
        <v>-1</v>
      </c>
      <c r="AS313" s="22">
        <f t="shared" si="111"/>
        <v>0</v>
      </c>
      <c r="AT313" s="22">
        <f t="shared" si="112"/>
        <v>0.66666666666666663</v>
      </c>
      <c r="AU313" s="9">
        <v>16</v>
      </c>
      <c r="AV313" s="9">
        <v>14</v>
      </c>
      <c r="AW313" s="9">
        <v>150</v>
      </c>
      <c r="AX313" s="9">
        <v>30</v>
      </c>
      <c r="AY313" s="9">
        <v>60</v>
      </c>
      <c r="AZ313" s="9">
        <v>30</v>
      </c>
      <c r="BA313" s="9">
        <v>45</v>
      </c>
      <c r="BB313" s="9">
        <v>45</v>
      </c>
      <c r="BC313">
        <v>85.604962314000005</v>
      </c>
      <c r="BD313">
        <v>9.5838055571999998</v>
      </c>
      <c r="BE313">
        <v>-22.16106126</v>
      </c>
      <c r="BF313">
        <v>-0.56746907899999999</v>
      </c>
      <c r="BG313">
        <v>-38.673677099999999</v>
      </c>
      <c r="BH313">
        <v>-6.5188862460000001</v>
      </c>
      <c r="BI313">
        <v>2.0607291963000001</v>
      </c>
      <c r="BJ313">
        <v>4.1763437519000002</v>
      </c>
      <c r="BK313">
        <v>-1.110815476</v>
      </c>
      <c r="BL313">
        <v>10.960260411</v>
      </c>
      <c r="BM313">
        <v>-2.9471979190000002</v>
      </c>
      <c r="BN313">
        <v>-6.716207603</v>
      </c>
      <c r="BO313">
        <v>0.1304496168</v>
      </c>
      <c r="BP313">
        <v>-2.8350503680000001</v>
      </c>
      <c r="BQ313">
        <v>14.278949617</v>
      </c>
      <c r="BR313" s="13">
        <v>223.09979292</v>
      </c>
      <c r="BS313" s="9">
        <v>39.613916668000002</v>
      </c>
      <c r="BT313" s="9">
        <v>-52.048733939999998</v>
      </c>
      <c r="BU313" s="9">
        <v>2.7981742856</v>
      </c>
      <c r="BV313" s="9">
        <v>-80.800582890000001</v>
      </c>
      <c r="BW313" s="9">
        <v>-18.293641780000002</v>
      </c>
      <c r="BX313" s="9">
        <v>3.1661266778999999</v>
      </c>
      <c r="BY313" s="9">
        <v>6.7144687519000001</v>
      </c>
      <c r="BZ313" s="9">
        <v>-11.79494423</v>
      </c>
      <c r="CA313" s="9">
        <v>20.869218748000002</v>
      </c>
      <c r="CB313" s="9">
        <v>-9.8551979230000004</v>
      </c>
      <c r="CC313" s="9">
        <v>-27.791864919999998</v>
      </c>
      <c r="CD313" s="9">
        <v>3.3159957375000002</v>
      </c>
      <c r="CE313" s="9">
        <v>-7.1113375620000001</v>
      </c>
      <c r="CF313" s="9">
        <v>24.209829087999999</v>
      </c>
      <c r="CG313" s="13">
        <v>401.79046720000002</v>
      </c>
      <c r="CH313" s="9">
        <v>95.066101844000002</v>
      </c>
      <c r="CI313" s="9">
        <v>-86.99491956</v>
      </c>
      <c r="CJ313" s="9">
        <v>13.964785601999999</v>
      </c>
      <c r="CK313" s="9">
        <v>-165.13959600000001</v>
      </c>
      <c r="CL313" s="9">
        <v>-23.78403029</v>
      </c>
      <c r="CM313" s="9">
        <v>8.1268211123</v>
      </c>
      <c r="CN313" s="9">
        <v>14.574385413</v>
      </c>
      <c r="CO313" s="9">
        <v>-41.665592109999999</v>
      </c>
      <c r="CP313" s="9">
        <v>32.228968762000001</v>
      </c>
      <c r="CQ313" s="9">
        <v>-31.812322909999999</v>
      </c>
      <c r="CR313" s="9">
        <v>-53.473723819999996</v>
      </c>
      <c r="CS313" s="9">
        <v>0.54320384970000002</v>
      </c>
      <c r="CT313" s="9">
        <v>-6.8031294500000001</v>
      </c>
      <c r="CU313" s="9">
        <v>60.296370549999999</v>
      </c>
      <c r="CV313" s="13">
        <v>12.981614618</v>
      </c>
      <c r="CW313" s="9">
        <v>-5.8333006579999997</v>
      </c>
      <c r="CX313" s="9">
        <v>8.0024463149000002</v>
      </c>
      <c r="CY313" s="9">
        <v>0.34762834929999997</v>
      </c>
      <c r="CZ313" s="9">
        <v>14.193920816</v>
      </c>
      <c r="DA313" s="9">
        <v>-1.900799785</v>
      </c>
      <c r="DB313" s="9">
        <v>0.37019112209999999</v>
      </c>
      <c r="DC313" s="9">
        <v>-0.43663369699999999</v>
      </c>
      <c r="DD313" s="9">
        <v>-5.623381137</v>
      </c>
      <c r="DE313" s="9">
        <v>4.3428516351999997</v>
      </c>
      <c r="DF313" s="9">
        <v>1.2063513018000001</v>
      </c>
      <c r="DG313" s="9">
        <v>3.4956393491000002</v>
      </c>
      <c r="DH313" s="9">
        <v>2.0858292933000002</v>
      </c>
      <c r="DI313" s="9">
        <v>0.85852162679999999</v>
      </c>
      <c r="DJ313" s="9">
        <v>2.6107221267999998</v>
      </c>
    </row>
    <row r="314" spans="19:114" x14ac:dyDescent="0.15">
      <c r="S314" s="11" t="s">
        <v>47</v>
      </c>
      <c r="T314" s="9" t="s">
        <v>92</v>
      </c>
      <c r="U314" s="11">
        <v>10</v>
      </c>
      <c r="V314" s="2">
        <v>90</v>
      </c>
      <c r="W314" s="9">
        <v>0.15286</v>
      </c>
      <c r="X314" s="9">
        <v>0.50749599999999995</v>
      </c>
      <c r="Y314" s="9">
        <f t="shared" si="114"/>
        <v>1.2209517514942323</v>
      </c>
      <c r="Z314" s="9">
        <f t="shared" si="115"/>
        <v>42</v>
      </c>
      <c r="AA314" s="8">
        <f t="shared" si="116"/>
        <v>60</v>
      </c>
      <c r="AB314" s="8" t="b">
        <f t="shared" si="113"/>
        <v>0</v>
      </c>
      <c r="AC314" s="23" t="str">
        <f t="shared" si="104"/>
        <v>NO</v>
      </c>
      <c r="AD314" s="21" t="str">
        <f t="shared" si="117"/>
        <v>YES</v>
      </c>
      <c r="AE314" s="8" t="str">
        <f t="shared" si="118"/>
        <v>FINE</v>
      </c>
      <c r="AF314" s="8">
        <f t="shared" si="119"/>
        <v>2</v>
      </c>
      <c r="AG314" s="8">
        <f t="shared" si="120"/>
        <v>2</v>
      </c>
      <c r="AH314" s="8">
        <f t="shared" si="121"/>
        <v>2</v>
      </c>
      <c r="AI314" s="23">
        <f t="shared" si="105"/>
        <v>65</v>
      </c>
      <c r="AJ314" s="23">
        <f t="shared" si="106"/>
        <v>198</v>
      </c>
      <c r="AK314" s="23">
        <f t="shared" si="107"/>
        <v>310</v>
      </c>
      <c r="AL314" s="23">
        <f t="shared" si="108"/>
        <v>24.3</v>
      </c>
      <c r="AM314" s="21">
        <f t="shared" si="122"/>
        <v>65</v>
      </c>
      <c r="AN314" s="21">
        <f t="shared" si="123"/>
        <v>198</v>
      </c>
      <c r="AO314" s="21">
        <f t="shared" si="124"/>
        <v>310</v>
      </c>
      <c r="AP314" s="21">
        <f t="shared" si="125"/>
        <v>24.3</v>
      </c>
      <c r="AQ314" s="22">
        <f t="shared" si="109"/>
        <v>-0.42857142857142855</v>
      </c>
      <c r="AR314" s="22">
        <f t="shared" si="110"/>
        <v>-1</v>
      </c>
      <c r="AS314" s="22">
        <f t="shared" si="111"/>
        <v>0</v>
      </c>
      <c r="AT314" s="22">
        <f t="shared" si="112"/>
        <v>1</v>
      </c>
      <c r="AU314" s="9">
        <v>16</v>
      </c>
      <c r="AV314" s="9">
        <v>14</v>
      </c>
      <c r="AW314" s="9">
        <v>150</v>
      </c>
      <c r="AX314" s="9">
        <v>30</v>
      </c>
      <c r="AY314" s="9">
        <v>60</v>
      </c>
      <c r="AZ314" s="9">
        <v>30</v>
      </c>
      <c r="BA314" s="9">
        <v>45</v>
      </c>
      <c r="BB314" s="9">
        <v>45</v>
      </c>
      <c r="BC314">
        <v>85.604962314000005</v>
      </c>
      <c r="BD314">
        <v>9.5838055571999998</v>
      </c>
      <c r="BE314">
        <v>-22.16106126</v>
      </c>
      <c r="BF314">
        <v>-0.56746907899999999</v>
      </c>
      <c r="BG314">
        <v>-38.673677099999999</v>
      </c>
      <c r="BH314">
        <v>-6.5188862460000001</v>
      </c>
      <c r="BI314">
        <v>2.0607291963000001</v>
      </c>
      <c r="BJ314">
        <v>4.1763437519000002</v>
      </c>
      <c r="BK314">
        <v>-1.110815476</v>
      </c>
      <c r="BL314">
        <v>10.960260411</v>
      </c>
      <c r="BM314">
        <v>-2.9471979190000002</v>
      </c>
      <c r="BN314">
        <v>-6.716207603</v>
      </c>
      <c r="BO314">
        <v>0.1304496168</v>
      </c>
      <c r="BP314">
        <v>-2.8350503680000001</v>
      </c>
      <c r="BQ314">
        <v>14.278949617</v>
      </c>
      <c r="BR314" s="13">
        <v>223.09979292</v>
      </c>
      <c r="BS314" s="9">
        <v>39.613916668000002</v>
      </c>
      <c r="BT314" s="9">
        <v>-52.048733939999998</v>
      </c>
      <c r="BU314" s="9">
        <v>2.7981742856</v>
      </c>
      <c r="BV314" s="9">
        <v>-80.800582890000001</v>
      </c>
      <c r="BW314" s="9">
        <v>-18.293641780000002</v>
      </c>
      <c r="BX314" s="9">
        <v>3.1661266778999999</v>
      </c>
      <c r="BY314" s="9">
        <v>6.7144687519000001</v>
      </c>
      <c r="BZ314" s="9">
        <v>-11.79494423</v>
      </c>
      <c r="CA314" s="9">
        <v>20.869218748000002</v>
      </c>
      <c r="CB314" s="9">
        <v>-9.8551979230000004</v>
      </c>
      <c r="CC314" s="9">
        <v>-27.791864919999998</v>
      </c>
      <c r="CD314" s="9">
        <v>3.3159957375000002</v>
      </c>
      <c r="CE314" s="9">
        <v>-7.1113375620000001</v>
      </c>
      <c r="CF314" s="9">
        <v>24.209829087999999</v>
      </c>
      <c r="CG314" s="13">
        <v>401.79046720000002</v>
      </c>
      <c r="CH314" s="9">
        <v>95.066101844000002</v>
      </c>
      <c r="CI314" s="9">
        <v>-86.99491956</v>
      </c>
      <c r="CJ314" s="9">
        <v>13.964785601999999</v>
      </c>
      <c r="CK314" s="9">
        <v>-165.13959600000001</v>
      </c>
      <c r="CL314" s="9">
        <v>-23.78403029</v>
      </c>
      <c r="CM314" s="9">
        <v>8.1268211123</v>
      </c>
      <c r="CN314" s="9">
        <v>14.574385413</v>
      </c>
      <c r="CO314" s="9">
        <v>-41.665592109999999</v>
      </c>
      <c r="CP314" s="9">
        <v>32.228968762000001</v>
      </c>
      <c r="CQ314" s="9">
        <v>-31.812322909999999</v>
      </c>
      <c r="CR314" s="9">
        <v>-53.473723819999996</v>
      </c>
      <c r="CS314" s="9">
        <v>0.54320384970000002</v>
      </c>
      <c r="CT314" s="9">
        <v>-6.8031294500000001</v>
      </c>
      <c r="CU314" s="9">
        <v>60.296370549999999</v>
      </c>
      <c r="CV314" s="13">
        <v>12.981614618</v>
      </c>
      <c r="CW314" s="9">
        <v>-5.8333006579999997</v>
      </c>
      <c r="CX314" s="9">
        <v>8.0024463149000002</v>
      </c>
      <c r="CY314" s="9">
        <v>0.34762834929999997</v>
      </c>
      <c r="CZ314" s="9">
        <v>14.193920816</v>
      </c>
      <c r="DA314" s="9">
        <v>-1.900799785</v>
      </c>
      <c r="DB314" s="9">
        <v>0.37019112209999999</v>
      </c>
      <c r="DC314" s="9">
        <v>-0.43663369699999999</v>
      </c>
      <c r="DD314" s="9">
        <v>-5.623381137</v>
      </c>
      <c r="DE314" s="9">
        <v>4.3428516351999997</v>
      </c>
      <c r="DF314" s="9">
        <v>1.2063513018000001</v>
      </c>
      <c r="DG314" s="9">
        <v>3.4956393491000002</v>
      </c>
      <c r="DH314" s="9">
        <v>2.0858292933000002</v>
      </c>
      <c r="DI314" s="9">
        <v>0.85852162679999999</v>
      </c>
      <c r="DJ314" s="9">
        <v>2.6107221267999998</v>
      </c>
    </row>
    <row r="315" spans="19:114" x14ac:dyDescent="0.15">
      <c r="S315" s="11" t="s">
        <v>47</v>
      </c>
      <c r="T315" s="9" t="s">
        <v>92</v>
      </c>
      <c r="U315" s="11">
        <v>12</v>
      </c>
      <c r="V315" s="2">
        <v>0</v>
      </c>
      <c r="W315" s="9">
        <v>0.17675399999999999</v>
      </c>
      <c r="X315" s="9">
        <v>0.51710999999999996</v>
      </c>
      <c r="Y315" s="9">
        <f t="shared" si="114"/>
        <v>1.4684834079338647</v>
      </c>
      <c r="Z315" s="9">
        <f t="shared" si="115"/>
        <v>35</v>
      </c>
      <c r="AA315" s="8">
        <f t="shared" si="116"/>
        <v>60</v>
      </c>
      <c r="AB315" s="8" t="b">
        <f t="shared" si="113"/>
        <v>1</v>
      </c>
      <c r="AC315" s="23" t="str">
        <f t="shared" si="104"/>
        <v>YES</v>
      </c>
      <c r="AD315" s="21" t="str">
        <f t="shared" si="117"/>
        <v>YES</v>
      </c>
      <c r="AE315" s="8" t="str">
        <f t="shared" si="118"/>
        <v>COARSE</v>
      </c>
      <c r="AF315" s="8">
        <f t="shared" si="119"/>
        <v>4</v>
      </c>
      <c r="AG315" s="8">
        <f t="shared" si="120"/>
        <v>4</v>
      </c>
      <c r="AH315" s="8">
        <f t="shared" si="121"/>
        <v>4</v>
      </c>
      <c r="AI315" s="23">
        <f t="shared" si="105"/>
        <v>167</v>
      </c>
      <c r="AJ315" s="23">
        <f t="shared" si="106"/>
        <v>362</v>
      </c>
      <c r="AK315" s="23">
        <f t="shared" si="107"/>
        <v>697</v>
      </c>
      <c r="AL315" s="23">
        <f t="shared" si="108"/>
        <v>0</v>
      </c>
      <c r="AM315" s="21">
        <f t="shared" si="122"/>
        <v>167</v>
      </c>
      <c r="AN315" s="21">
        <f t="shared" si="123"/>
        <v>362</v>
      </c>
      <c r="AO315" s="21">
        <f t="shared" si="124"/>
        <v>697</v>
      </c>
      <c r="AP315" s="21">
        <f t="shared" si="125"/>
        <v>-0.4</v>
      </c>
      <c r="AQ315" s="22">
        <f t="shared" si="109"/>
        <v>-0.2857142857142857</v>
      </c>
      <c r="AR315" s="22">
        <f t="shared" si="110"/>
        <v>-1</v>
      </c>
      <c r="AS315" s="22">
        <f t="shared" si="111"/>
        <v>0</v>
      </c>
      <c r="AT315" s="22">
        <f t="shared" si="112"/>
        <v>-1</v>
      </c>
      <c r="AU315" s="9">
        <v>16</v>
      </c>
      <c r="AV315" s="9">
        <v>14</v>
      </c>
      <c r="AW315" s="9">
        <v>150</v>
      </c>
      <c r="AX315" s="9">
        <v>30</v>
      </c>
      <c r="AY315" s="9">
        <v>60</v>
      </c>
      <c r="AZ315" s="9">
        <v>30</v>
      </c>
      <c r="BA315" s="9">
        <v>45</v>
      </c>
      <c r="BB315" s="9">
        <v>45</v>
      </c>
      <c r="BC315">
        <v>85.604962314000005</v>
      </c>
      <c r="BD315">
        <v>9.5838055571999998</v>
      </c>
      <c r="BE315">
        <v>-22.16106126</v>
      </c>
      <c r="BF315">
        <v>-0.56746907899999999</v>
      </c>
      <c r="BG315">
        <v>-38.673677099999999</v>
      </c>
      <c r="BH315">
        <v>-6.5188862460000001</v>
      </c>
      <c r="BI315">
        <v>2.0607291963000001</v>
      </c>
      <c r="BJ315">
        <v>4.1763437519000002</v>
      </c>
      <c r="BK315">
        <v>-1.110815476</v>
      </c>
      <c r="BL315">
        <v>10.960260411</v>
      </c>
      <c r="BM315">
        <v>-2.9471979190000002</v>
      </c>
      <c r="BN315">
        <v>-6.716207603</v>
      </c>
      <c r="BO315">
        <v>0.1304496168</v>
      </c>
      <c r="BP315">
        <v>-2.8350503680000001</v>
      </c>
      <c r="BQ315">
        <v>14.278949617</v>
      </c>
      <c r="BR315" s="13">
        <v>223.09979292</v>
      </c>
      <c r="BS315" s="9">
        <v>39.613916668000002</v>
      </c>
      <c r="BT315" s="9">
        <v>-52.048733939999998</v>
      </c>
      <c r="BU315" s="9">
        <v>2.7981742856</v>
      </c>
      <c r="BV315" s="9">
        <v>-80.800582890000001</v>
      </c>
      <c r="BW315" s="9">
        <v>-18.293641780000002</v>
      </c>
      <c r="BX315" s="9">
        <v>3.1661266778999999</v>
      </c>
      <c r="BY315" s="9">
        <v>6.7144687519000001</v>
      </c>
      <c r="BZ315" s="9">
        <v>-11.79494423</v>
      </c>
      <c r="CA315" s="9">
        <v>20.869218748000002</v>
      </c>
      <c r="CB315" s="9">
        <v>-9.8551979230000004</v>
      </c>
      <c r="CC315" s="9">
        <v>-27.791864919999998</v>
      </c>
      <c r="CD315" s="9">
        <v>3.3159957375000002</v>
      </c>
      <c r="CE315" s="9">
        <v>-7.1113375620000001</v>
      </c>
      <c r="CF315" s="9">
        <v>24.209829087999999</v>
      </c>
      <c r="CG315" s="13">
        <v>401.79046720000002</v>
      </c>
      <c r="CH315" s="9">
        <v>95.066101844000002</v>
      </c>
      <c r="CI315" s="9">
        <v>-86.99491956</v>
      </c>
      <c r="CJ315" s="9">
        <v>13.964785601999999</v>
      </c>
      <c r="CK315" s="9">
        <v>-165.13959600000001</v>
      </c>
      <c r="CL315" s="9">
        <v>-23.78403029</v>
      </c>
      <c r="CM315" s="9">
        <v>8.1268211123</v>
      </c>
      <c r="CN315" s="9">
        <v>14.574385413</v>
      </c>
      <c r="CO315" s="9">
        <v>-41.665592109999999</v>
      </c>
      <c r="CP315" s="9">
        <v>32.228968762000001</v>
      </c>
      <c r="CQ315" s="9">
        <v>-31.812322909999999</v>
      </c>
      <c r="CR315" s="9">
        <v>-53.473723819999996</v>
      </c>
      <c r="CS315" s="9">
        <v>0.54320384970000002</v>
      </c>
      <c r="CT315" s="9">
        <v>-6.8031294500000001</v>
      </c>
      <c r="CU315" s="9">
        <v>60.296370549999999</v>
      </c>
      <c r="CV315" s="13">
        <v>12.981614618</v>
      </c>
      <c r="CW315" s="9">
        <v>-5.8333006579999997</v>
      </c>
      <c r="CX315" s="9">
        <v>8.0024463149000002</v>
      </c>
      <c r="CY315" s="9">
        <v>0.34762834929999997</v>
      </c>
      <c r="CZ315" s="9">
        <v>14.193920816</v>
      </c>
      <c r="DA315" s="9">
        <v>-1.900799785</v>
      </c>
      <c r="DB315" s="9">
        <v>0.37019112209999999</v>
      </c>
      <c r="DC315" s="9">
        <v>-0.43663369699999999</v>
      </c>
      <c r="DD315" s="9">
        <v>-5.623381137</v>
      </c>
      <c r="DE315" s="9">
        <v>4.3428516351999997</v>
      </c>
      <c r="DF315" s="9">
        <v>1.2063513018000001</v>
      </c>
      <c r="DG315" s="9">
        <v>3.4956393491000002</v>
      </c>
      <c r="DH315" s="9">
        <v>2.0858292933000002</v>
      </c>
      <c r="DI315" s="9">
        <v>0.85852162679999999</v>
      </c>
      <c r="DJ315" s="9">
        <v>2.6107221267999998</v>
      </c>
    </row>
    <row r="316" spans="19:114" x14ac:dyDescent="0.15">
      <c r="S316" s="11" t="s">
        <v>47</v>
      </c>
      <c r="T316" s="9" t="s">
        <v>92</v>
      </c>
      <c r="U316" s="11">
        <v>12</v>
      </c>
      <c r="V316" s="2">
        <v>15</v>
      </c>
      <c r="W316" s="9">
        <v>0.17675399999999999</v>
      </c>
      <c r="X316" s="9">
        <v>0.51710999999999996</v>
      </c>
      <c r="Y316" s="9">
        <f t="shared" si="114"/>
        <v>1.4684834079338647</v>
      </c>
      <c r="Z316" s="9">
        <f t="shared" si="115"/>
        <v>35</v>
      </c>
      <c r="AA316" s="8">
        <f t="shared" si="116"/>
        <v>60</v>
      </c>
      <c r="AB316" s="8" t="b">
        <f t="shared" si="113"/>
        <v>0</v>
      </c>
      <c r="AC316" s="23" t="str">
        <f t="shared" si="104"/>
        <v>NO</v>
      </c>
      <c r="AD316" s="21" t="str">
        <f t="shared" si="117"/>
        <v>YES</v>
      </c>
      <c r="AE316" s="8" t="str">
        <f t="shared" si="118"/>
        <v>MEDIUM</v>
      </c>
      <c r="AF316" s="8">
        <f t="shared" si="119"/>
        <v>3</v>
      </c>
      <c r="AG316" s="8">
        <f t="shared" si="120"/>
        <v>3</v>
      </c>
      <c r="AH316" s="8">
        <f t="shared" si="121"/>
        <v>3</v>
      </c>
      <c r="AI316" s="23">
        <f t="shared" si="105"/>
        <v>142</v>
      </c>
      <c r="AJ316" s="23">
        <f t="shared" si="106"/>
        <v>323</v>
      </c>
      <c r="AK316" s="23">
        <f t="shared" si="107"/>
        <v>602</v>
      </c>
      <c r="AL316" s="23">
        <f t="shared" si="108"/>
        <v>2</v>
      </c>
      <c r="AM316" s="21">
        <f t="shared" si="122"/>
        <v>142</v>
      </c>
      <c r="AN316" s="21">
        <f t="shared" si="123"/>
        <v>323</v>
      </c>
      <c r="AO316" s="21">
        <f t="shared" si="124"/>
        <v>602</v>
      </c>
      <c r="AP316" s="21">
        <f t="shared" si="125"/>
        <v>2</v>
      </c>
      <c r="AQ316" s="22">
        <f t="shared" si="109"/>
        <v>-0.2857142857142857</v>
      </c>
      <c r="AR316" s="22">
        <f t="shared" si="110"/>
        <v>-1</v>
      </c>
      <c r="AS316" s="22">
        <f t="shared" si="111"/>
        <v>0</v>
      </c>
      <c r="AT316" s="22">
        <f t="shared" si="112"/>
        <v>-0.66666666666666663</v>
      </c>
      <c r="AU316" s="9">
        <v>16</v>
      </c>
      <c r="AV316" s="9">
        <v>14</v>
      </c>
      <c r="AW316" s="9">
        <v>150</v>
      </c>
      <c r="AX316" s="9">
        <v>30</v>
      </c>
      <c r="AY316" s="9">
        <v>60</v>
      </c>
      <c r="AZ316" s="9">
        <v>30</v>
      </c>
      <c r="BA316" s="9">
        <v>45</v>
      </c>
      <c r="BB316" s="9">
        <v>45</v>
      </c>
      <c r="BC316">
        <v>85.604962314000005</v>
      </c>
      <c r="BD316">
        <v>9.5838055571999998</v>
      </c>
      <c r="BE316">
        <v>-22.16106126</v>
      </c>
      <c r="BF316">
        <v>-0.56746907899999999</v>
      </c>
      <c r="BG316">
        <v>-38.673677099999999</v>
      </c>
      <c r="BH316">
        <v>-6.5188862460000001</v>
      </c>
      <c r="BI316">
        <v>2.0607291963000001</v>
      </c>
      <c r="BJ316">
        <v>4.1763437519000002</v>
      </c>
      <c r="BK316">
        <v>-1.110815476</v>
      </c>
      <c r="BL316">
        <v>10.960260411</v>
      </c>
      <c r="BM316">
        <v>-2.9471979190000002</v>
      </c>
      <c r="BN316">
        <v>-6.716207603</v>
      </c>
      <c r="BO316">
        <v>0.1304496168</v>
      </c>
      <c r="BP316">
        <v>-2.8350503680000001</v>
      </c>
      <c r="BQ316">
        <v>14.278949617</v>
      </c>
      <c r="BR316" s="13">
        <v>223.09979292</v>
      </c>
      <c r="BS316" s="9">
        <v>39.613916668000002</v>
      </c>
      <c r="BT316" s="9">
        <v>-52.048733939999998</v>
      </c>
      <c r="BU316" s="9">
        <v>2.7981742856</v>
      </c>
      <c r="BV316" s="9">
        <v>-80.800582890000001</v>
      </c>
      <c r="BW316" s="9">
        <v>-18.293641780000002</v>
      </c>
      <c r="BX316" s="9">
        <v>3.1661266778999999</v>
      </c>
      <c r="BY316" s="9">
        <v>6.7144687519000001</v>
      </c>
      <c r="BZ316" s="9">
        <v>-11.79494423</v>
      </c>
      <c r="CA316" s="9">
        <v>20.869218748000002</v>
      </c>
      <c r="CB316" s="9">
        <v>-9.8551979230000004</v>
      </c>
      <c r="CC316" s="9">
        <v>-27.791864919999998</v>
      </c>
      <c r="CD316" s="9">
        <v>3.3159957375000002</v>
      </c>
      <c r="CE316" s="9">
        <v>-7.1113375620000001</v>
      </c>
      <c r="CF316" s="9">
        <v>24.209829087999999</v>
      </c>
      <c r="CG316" s="13">
        <v>401.79046720000002</v>
      </c>
      <c r="CH316" s="9">
        <v>95.066101844000002</v>
      </c>
      <c r="CI316" s="9">
        <v>-86.99491956</v>
      </c>
      <c r="CJ316" s="9">
        <v>13.964785601999999</v>
      </c>
      <c r="CK316" s="9">
        <v>-165.13959600000001</v>
      </c>
      <c r="CL316" s="9">
        <v>-23.78403029</v>
      </c>
      <c r="CM316" s="9">
        <v>8.1268211123</v>
      </c>
      <c r="CN316" s="9">
        <v>14.574385413</v>
      </c>
      <c r="CO316" s="9">
        <v>-41.665592109999999</v>
      </c>
      <c r="CP316" s="9">
        <v>32.228968762000001</v>
      </c>
      <c r="CQ316" s="9">
        <v>-31.812322909999999</v>
      </c>
      <c r="CR316" s="9">
        <v>-53.473723819999996</v>
      </c>
      <c r="CS316" s="9">
        <v>0.54320384970000002</v>
      </c>
      <c r="CT316" s="9">
        <v>-6.8031294500000001</v>
      </c>
      <c r="CU316" s="9">
        <v>60.296370549999999</v>
      </c>
      <c r="CV316" s="13">
        <v>12.981614618</v>
      </c>
      <c r="CW316" s="9">
        <v>-5.8333006579999997</v>
      </c>
      <c r="CX316" s="9">
        <v>8.0024463149000002</v>
      </c>
      <c r="CY316" s="9">
        <v>0.34762834929999997</v>
      </c>
      <c r="CZ316" s="9">
        <v>14.193920816</v>
      </c>
      <c r="DA316" s="9">
        <v>-1.900799785</v>
      </c>
      <c r="DB316" s="9">
        <v>0.37019112209999999</v>
      </c>
      <c r="DC316" s="9">
        <v>-0.43663369699999999</v>
      </c>
      <c r="DD316" s="9">
        <v>-5.623381137</v>
      </c>
      <c r="DE316" s="9">
        <v>4.3428516351999997</v>
      </c>
      <c r="DF316" s="9">
        <v>1.2063513018000001</v>
      </c>
      <c r="DG316" s="9">
        <v>3.4956393491000002</v>
      </c>
      <c r="DH316" s="9">
        <v>2.0858292933000002</v>
      </c>
      <c r="DI316" s="9">
        <v>0.85852162679999999</v>
      </c>
      <c r="DJ316" s="9">
        <v>2.6107221267999998</v>
      </c>
    </row>
    <row r="317" spans="19:114" x14ac:dyDescent="0.15">
      <c r="S317" s="11" t="s">
        <v>47</v>
      </c>
      <c r="T317" s="9" t="s">
        <v>92</v>
      </c>
      <c r="U317" s="11">
        <v>12</v>
      </c>
      <c r="V317" s="2">
        <v>30</v>
      </c>
      <c r="W317" s="9">
        <v>0.17675399999999999</v>
      </c>
      <c r="X317" s="9">
        <v>0.51710999999999996</v>
      </c>
      <c r="Y317" s="9">
        <f t="shared" si="114"/>
        <v>1.4684834079338647</v>
      </c>
      <c r="Z317" s="9">
        <f t="shared" si="115"/>
        <v>35</v>
      </c>
      <c r="AA317" s="8">
        <f t="shared" si="116"/>
        <v>60</v>
      </c>
      <c r="AB317" s="8" t="b">
        <f t="shared" si="113"/>
        <v>0</v>
      </c>
      <c r="AC317" s="23" t="str">
        <f t="shared" ref="AC317:AC380" si="126">IF($C$7=AF317,"YES","NO")</f>
        <v>NO</v>
      </c>
      <c r="AD317" s="21" t="str">
        <f t="shared" si="117"/>
        <v>YES</v>
      </c>
      <c r="AE317" s="8" t="str">
        <f t="shared" si="118"/>
        <v>MEDIUM</v>
      </c>
      <c r="AF317" s="8">
        <f t="shared" si="119"/>
        <v>3</v>
      </c>
      <c r="AG317" s="8">
        <f t="shared" si="120"/>
        <v>3</v>
      </c>
      <c r="AH317" s="8">
        <f t="shared" si="121"/>
        <v>3</v>
      </c>
      <c r="AI317" s="23">
        <f t="shared" ref="AI317:AI380" si="127">IF(AM317&lt;0,0,AM317)</f>
        <v>121</v>
      </c>
      <c r="AJ317" s="23">
        <f t="shared" ref="AJ317:AJ380" si="128">IF(AN317&lt;0,0,AN317)</f>
        <v>289</v>
      </c>
      <c r="AK317" s="23">
        <f t="shared" ref="AK317:AK380" si="129">IF(AO317&lt;0,0,AO317)</f>
        <v>520</v>
      </c>
      <c r="AL317" s="23">
        <f t="shared" ref="AL317:AL380" si="130">IF(AP317&lt;0,0,AP317)</f>
        <v>5</v>
      </c>
      <c r="AM317" s="21">
        <f t="shared" si="122"/>
        <v>121</v>
      </c>
      <c r="AN317" s="21">
        <f t="shared" si="123"/>
        <v>289</v>
      </c>
      <c r="AO317" s="21">
        <f t="shared" si="124"/>
        <v>520</v>
      </c>
      <c r="AP317" s="21">
        <f t="shared" si="125"/>
        <v>5</v>
      </c>
      <c r="AQ317" s="22">
        <f t="shared" ref="AQ317:AQ380" si="131">(U317-AU317)/AV317</f>
        <v>-0.2857142857142857</v>
      </c>
      <c r="AR317" s="22">
        <f t="shared" ref="AR317:AR380" si="132">($B$3-AW317)/AX317</f>
        <v>-1</v>
      </c>
      <c r="AS317" s="22">
        <f t="shared" ref="AS317:AS380" si="133">(AA317-AY317)/AZ317</f>
        <v>0</v>
      </c>
      <c r="AT317" s="22">
        <f t="shared" ref="AT317:AT380" si="134">(V317-BA317)/BB317</f>
        <v>-0.33333333333333331</v>
      </c>
      <c r="AU317" s="9">
        <v>16</v>
      </c>
      <c r="AV317" s="9">
        <v>14</v>
      </c>
      <c r="AW317" s="9">
        <v>150</v>
      </c>
      <c r="AX317" s="9">
        <v>30</v>
      </c>
      <c r="AY317" s="9">
        <v>60</v>
      </c>
      <c r="AZ317" s="9">
        <v>30</v>
      </c>
      <c r="BA317" s="9">
        <v>45</v>
      </c>
      <c r="BB317" s="9">
        <v>45</v>
      </c>
      <c r="BC317">
        <v>85.604962314000005</v>
      </c>
      <c r="BD317">
        <v>9.5838055571999998</v>
      </c>
      <c r="BE317">
        <v>-22.16106126</v>
      </c>
      <c r="BF317">
        <v>-0.56746907899999999</v>
      </c>
      <c r="BG317">
        <v>-38.673677099999999</v>
      </c>
      <c r="BH317">
        <v>-6.5188862460000001</v>
      </c>
      <c r="BI317">
        <v>2.0607291963000001</v>
      </c>
      <c r="BJ317">
        <v>4.1763437519000002</v>
      </c>
      <c r="BK317">
        <v>-1.110815476</v>
      </c>
      <c r="BL317">
        <v>10.960260411</v>
      </c>
      <c r="BM317">
        <v>-2.9471979190000002</v>
      </c>
      <c r="BN317">
        <v>-6.716207603</v>
      </c>
      <c r="BO317">
        <v>0.1304496168</v>
      </c>
      <c r="BP317">
        <v>-2.8350503680000001</v>
      </c>
      <c r="BQ317">
        <v>14.278949617</v>
      </c>
      <c r="BR317" s="13">
        <v>223.09979292</v>
      </c>
      <c r="BS317" s="9">
        <v>39.613916668000002</v>
      </c>
      <c r="BT317" s="9">
        <v>-52.048733939999998</v>
      </c>
      <c r="BU317" s="9">
        <v>2.7981742856</v>
      </c>
      <c r="BV317" s="9">
        <v>-80.800582890000001</v>
      </c>
      <c r="BW317" s="9">
        <v>-18.293641780000002</v>
      </c>
      <c r="BX317" s="9">
        <v>3.1661266778999999</v>
      </c>
      <c r="BY317" s="9">
        <v>6.7144687519000001</v>
      </c>
      <c r="BZ317" s="9">
        <v>-11.79494423</v>
      </c>
      <c r="CA317" s="9">
        <v>20.869218748000002</v>
      </c>
      <c r="CB317" s="9">
        <v>-9.8551979230000004</v>
      </c>
      <c r="CC317" s="9">
        <v>-27.791864919999998</v>
      </c>
      <c r="CD317" s="9">
        <v>3.3159957375000002</v>
      </c>
      <c r="CE317" s="9">
        <v>-7.1113375620000001</v>
      </c>
      <c r="CF317" s="9">
        <v>24.209829087999999</v>
      </c>
      <c r="CG317" s="13">
        <v>401.79046720000002</v>
      </c>
      <c r="CH317" s="9">
        <v>95.066101844000002</v>
      </c>
      <c r="CI317" s="9">
        <v>-86.99491956</v>
      </c>
      <c r="CJ317" s="9">
        <v>13.964785601999999</v>
      </c>
      <c r="CK317" s="9">
        <v>-165.13959600000001</v>
      </c>
      <c r="CL317" s="9">
        <v>-23.78403029</v>
      </c>
      <c r="CM317" s="9">
        <v>8.1268211123</v>
      </c>
      <c r="CN317" s="9">
        <v>14.574385413</v>
      </c>
      <c r="CO317" s="9">
        <v>-41.665592109999999</v>
      </c>
      <c r="CP317" s="9">
        <v>32.228968762000001</v>
      </c>
      <c r="CQ317" s="9">
        <v>-31.812322909999999</v>
      </c>
      <c r="CR317" s="9">
        <v>-53.473723819999996</v>
      </c>
      <c r="CS317" s="9">
        <v>0.54320384970000002</v>
      </c>
      <c r="CT317" s="9">
        <v>-6.8031294500000001</v>
      </c>
      <c r="CU317" s="9">
        <v>60.296370549999999</v>
      </c>
      <c r="CV317" s="13">
        <v>12.981614618</v>
      </c>
      <c r="CW317" s="9">
        <v>-5.8333006579999997</v>
      </c>
      <c r="CX317" s="9">
        <v>8.0024463149000002</v>
      </c>
      <c r="CY317" s="9">
        <v>0.34762834929999997</v>
      </c>
      <c r="CZ317" s="9">
        <v>14.193920816</v>
      </c>
      <c r="DA317" s="9">
        <v>-1.900799785</v>
      </c>
      <c r="DB317" s="9">
        <v>0.37019112209999999</v>
      </c>
      <c r="DC317" s="9">
        <v>-0.43663369699999999</v>
      </c>
      <c r="DD317" s="9">
        <v>-5.623381137</v>
      </c>
      <c r="DE317" s="9">
        <v>4.3428516351999997</v>
      </c>
      <c r="DF317" s="9">
        <v>1.2063513018000001</v>
      </c>
      <c r="DG317" s="9">
        <v>3.4956393491000002</v>
      </c>
      <c r="DH317" s="9">
        <v>2.0858292933000002</v>
      </c>
      <c r="DI317" s="9">
        <v>0.85852162679999999</v>
      </c>
      <c r="DJ317" s="9">
        <v>2.6107221267999998</v>
      </c>
    </row>
    <row r="318" spans="19:114" x14ac:dyDescent="0.15">
      <c r="S318" s="11" t="s">
        <v>47</v>
      </c>
      <c r="T318" s="9" t="s">
        <v>92</v>
      </c>
      <c r="U318" s="11">
        <v>12</v>
      </c>
      <c r="V318" s="2">
        <v>45</v>
      </c>
      <c r="W318" s="9">
        <v>0.17675399999999999</v>
      </c>
      <c r="X318" s="9">
        <v>0.51710999999999996</v>
      </c>
      <c r="Y318" s="9">
        <f t="shared" si="114"/>
        <v>1.4684834079338647</v>
      </c>
      <c r="Z318" s="9">
        <f t="shared" si="115"/>
        <v>35</v>
      </c>
      <c r="AA318" s="8">
        <f t="shared" si="116"/>
        <v>60</v>
      </c>
      <c r="AB318" s="8" t="b">
        <f t="shared" si="113"/>
        <v>0</v>
      </c>
      <c r="AC318" s="23" t="str">
        <f t="shared" si="126"/>
        <v>NO</v>
      </c>
      <c r="AD318" s="21" t="str">
        <f t="shared" si="117"/>
        <v>YES</v>
      </c>
      <c r="AE318" s="8" t="str">
        <f t="shared" si="118"/>
        <v>FINE</v>
      </c>
      <c r="AF318" s="8">
        <f t="shared" si="119"/>
        <v>2</v>
      </c>
      <c r="AG318" s="8">
        <f t="shared" si="120"/>
        <v>2</v>
      </c>
      <c r="AH318" s="8">
        <f t="shared" si="121"/>
        <v>3</v>
      </c>
      <c r="AI318" s="23">
        <f t="shared" si="127"/>
        <v>103</v>
      </c>
      <c r="AJ318" s="23">
        <f t="shared" si="128"/>
        <v>260</v>
      </c>
      <c r="AK318" s="23">
        <f t="shared" si="129"/>
        <v>452</v>
      </c>
      <c r="AL318" s="23">
        <f t="shared" si="130"/>
        <v>8.5</v>
      </c>
      <c r="AM318" s="21">
        <f t="shared" si="122"/>
        <v>103</v>
      </c>
      <c r="AN318" s="21">
        <f t="shared" si="123"/>
        <v>260</v>
      </c>
      <c r="AO318" s="21">
        <f t="shared" si="124"/>
        <v>452</v>
      </c>
      <c r="AP318" s="21">
        <f t="shared" si="125"/>
        <v>8.5</v>
      </c>
      <c r="AQ318" s="22">
        <f t="shared" si="131"/>
        <v>-0.2857142857142857</v>
      </c>
      <c r="AR318" s="22">
        <f t="shared" si="132"/>
        <v>-1</v>
      </c>
      <c r="AS318" s="22">
        <f t="shared" si="133"/>
        <v>0</v>
      </c>
      <c r="AT318" s="22">
        <f t="shared" si="134"/>
        <v>0</v>
      </c>
      <c r="AU318" s="9">
        <v>16</v>
      </c>
      <c r="AV318" s="9">
        <v>14</v>
      </c>
      <c r="AW318" s="9">
        <v>150</v>
      </c>
      <c r="AX318" s="9">
        <v>30</v>
      </c>
      <c r="AY318" s="9">
        <v>60</v>
      </c>
      <c r="AZ318" s="9">
        <v>30</v>
      </c>
      <c r="BA318" s="9">
        <v>45</v>
      </c>
      <c r="BB318" s="9">
        <v>45</v>
      </c>
      <c r="BC318">
        <v>85.604962314000005</v>
      </c>
      <c r="BD318">
        <v>9.5838055571999998</v>
      </c>
      <c r="BE318">
        <v>-22.16106126</v>
      </c>
      <c r="BF318">
        <v>-0.56746907899999999</v>
      </c>
      <c r="BG318">
        <v>-38.673677099999999</v>
      </c>
      <c r="BH318">
        <v>-6.5188862460000001</v>
      </c>
      <c r="BI318">
        <v>2.0607291963000001</v>
      </c>
      <c r="BJ318">
        <v>4.1763437519000002</v>
      </c>
      <c r="BK318">
        <v>-1.110815476</v>
      </c>
      <c r="BL318">
        <v>10.960260411</v>
      </c>
      <c r="BM318">
        <v>-2.9471979190000002</v>
      </c>
      <c r="BN318">
        <v>-6.716207603</v>
      </c>
      <c r="BO318">
        <v>0.1304496168</v>
      </c>
      <c r="BP318">
        <v>-2.8350503680000001</v>
      </c>
      <c r="BQ318">
        <v>14.278949617</v>
      </c>
      <c r="BR318" s="13">
        <v>223.09979292</v>
      </c>
      <c r="BS318" s="9">
        <v>39.613916668000002</v>
      </c>
      <c r="BT318" s="9">
        <v>-52.048733939999998</v>
      </c>
      <c r="BU318" s="9">
        <v>2.7981742856</v>
      </c>
      <c r="BV318" s="9">
        <v>-80.800582890000001</v>
      </c>
      <c r="BW318" s="9">
        <v>-18.293641780000002</v>
      </c>
      <c r="BX318" s="9">
        <v>3.1661266778999999</v>
      </c>
      <c r="BY318" s="9">
        <v>6.7144687519000001</v>
      </c>
      <c r="BZ318" s="9">
        <v>-11.79494423</v>
      </c>
      <c r="CA318" s="9">
        <v>20.869218748000002</v>
      </c>
      <c r="CB318" s="9">
        <v>-9.8551979230000004</v>
      </c>
      <c r="CC318" s="9">
        <v>-27.791864919999998</v>
      </c>
      <c r="CD318" s="9">
        <v>3.3159957375000002</v>
      </c>
      <c r="CE318" s="9">
        <v>-7.1113375620000001</v>
      </c>
      <c r="CF318" s="9">
        <v>24.209829087999999</v>
      </c>
      <c r="CG318" s="13">
        <v>401.79046720000002</v>
      </c>
      <c r="CH318" s="9">
        <v>95.066101844000002</v>
      </c>
      <c r="CI318" s="9">
        <v>-86.99491956</v>
      </c>
      <c r="CJ318" s="9">
        <v>13.964785601999999</v>
      </c>
      <c r="CK318" s="9">
        <v>-165.13959600000001</v>
      </c>
      <c r="CL318" s="9">
        <v>-23.78403029</v>
      </c>
      <c r="CM318" s="9">
        <v>8.1268211123</v>
      </c>
      <c r="CN318" s="9">
        <v>14.574385413</v>
      </c>
      <c r="CO318" s="9">
        <v>-41.665592109999999</v>
      </c>
      <c r="CP318" s="9">
        <v>32.228968762000001</v>
      </c>
      <c r="CQ318" s="9">
        <v>-31.812322909999999</v>
      </c>
      <c r="CR318" s="9">
        <v>-53.473723819999996</v>
      </c>
      <c r="CS318" s="9">
        <v>0.54320384970000002</v>
      </c>
      <c r="CT318" s="9">
        <v>-6.8031294500000001</v>
      </c>
      <c r="CU318" s="9">
        <v>60.296370549999999</v>
      </c>
      <c r="CV318" s="13">
        <v>12.981614618</v>
      </c>
      <c r="CW318" s="9">
        <v>-5.8333006579999997</v>
      </c>
      <c r="CX318" s="9">
        <v>8.0024463149000002</v>
      </c>
      <c r="CY318" s="9">
        <v>0.34762834929999997</v>
      </c>
      <c r="CZ318" s="9">
        <v>14.193920816</v>
      </c>
      <c r="DA318" s="9">
        <v>-1.900799785</v>
      </c>
      <c r="DB318" s="9">
        <v>0.37019112209999999</v>
      </c>
      <c r="DC318" s="9">
        <v>-0.43663369699999999</v>
      </c>
      <c r="DD318" s="9">
        <v>-5.623381137</v>
      </c>
      <c r="DE318" s="9">
        <v>4.3428516351999997</v>
      </c>
      <c r="DF318" s="9">
        <v>1.2063513018000001</v>
      </c>
      <c r="DG318" s="9">
        <v>3.4956393491000002</v>
      </c>
      <c r="DH318" s="9">
        <v>2.0858292933000002</v>
      </c>
      <c r="DI318" s="9">
        <v>0.85852162679999999</v>
      </c>
      <c r="DJ318" s="9">
        <v>2.6107221267999998</v>
      </c>
    </row>
    <row r="319" spans="19:114" x14ac:dyDescent="0.15">
      <c r="S319" s="11" t="s">
        <v>47</v>
      </c>
      <c r="T319" s="9" t="s">
        <v>92</v>
      </c>
      <c r="U319" s="11">
        <v>12</v>
      </c>
      <c r="V319" s="2">
        <v>60</v>
      </c>
      <c r="W319" s="9">
        <v>0.17675399999999999</v>
      </c>
      <c r="X319" s="9">
        <v>0.51710999999999996</v>
      </c>
      <c r="Y319" s="9">
        <f t="shared" si="114"/>
        <v>1.4684834079338647</v>
      </c>
      <c r="Z319" s="9">
        <f t="shared" si="115"/>
        <v>35</v>
      </c>
      <c r="AA319" s="8">
        <f t="shared" si="116"/>
        <v>60</v>
      </c>
      <c r="AB319" s="8" t="b">
        <f t="shared" si="113"/>
        <v>0</v>
      </c>
      <c r="AC319" s="23" t="str">
        <f t="shared" si="126"/>
        <v>NO</v>
      </c>
      <c r="AD319" s="21" t="str">
        <f t="shared" si="117"/>
        <v>YES</v>
      </c>
      <c r="AE319" s="8" t="str">
        <f t="shared" si="118"/>
        <v>FINE</v>
      </c>
      <c r="AF319" s="8">
        <f t="shared" si="119"/>
        <v>2</v>
      </c>
      <c r="AG319" s="8">
        <f t="shared" si="120"/>
        <v>2</v>
      </c>
      <c r="AH319" s="8">
        <f t="shared" si="121"/>
        <v>2</v>
      </c>
      <c r="AI319" s="23">
        <f t="shared" si="127"/>
        <v>88</v>
      </c>
      <c r="AJ319" s="23">
        <f t="shared" si="128"/>
        <v>237</v>
      </c>
      <c r="AK319" s="23">
        <f t="shared" si="129"/>
        <v>396</v>
      </c>
      <c r="AL319" s="23">
        <f t="shared" si="130"/>
        <v>12.6</v>
      </c>
      <c r="AM319" s="21">
        <f t="shared" si="122"/>
        <v>88</v>
      </c>
      <c r="AN319" s="21">
        <f t="shared" si="123"/>
        <v>237</v>
      </c>
      <c r="AO319" s="21">
        <f t="shared" si="124"/>
        <v>396</v>
      </c>
      <c r="AP319" s="21">
        <f t="shared" si="125"/>
        <v>12.6</v>
      </c>
      <c r="AQ319" s="22">
        <f t="shared" si="131"/>
        <v>-0.2857142857142857</v>
      </c>
      <c r="AR319" s="22">
        <f t="shared" si="132"/>
        <v>-1</v>
      </c>
      <c r="AS319" s="22">
        <f t="shared" si="133"/>
        <v>0</v>
      </c>
      <c r="AT319" s="22">
        <f t="shared" si="134"/>
        <v>0.33333333333333331</v>
      </c>
      <c r="AU319" s="9">
        <v>16</v>
      </c>
      <c r="AV319" s="9">
        <v>14</v>
      </c>
      <c r="AW319" s="9">
        <v>150</v>
      </c>
      <c r="AX319" s="9">
        <v>30</v>
      </c>
      <c r="AY319" s="9">
        <v>60</v>
      </c>
      <c r="AZ319" s="9">
        <v>30</v>
      </c>
      <c r="BA319" s="9">
        <v>45</v>
      </c>
      <c r="BB319" s="9">
        <v>45</v>
      </c>
      <c r="BC319">
        <v>85.604962314000005</v>
      </c>
      <c r="BD319">
        <v>9.5838055571999998</v>
      </c>
      <c r="BE319">
        <v>-22.16106126</v>
      </c>
      <c r="BF319">
        <v>-0.56746907899999999</v>
      </c>
      <c r="BG319">
        <v>-38.673677099999999</v>
      </c>
      <c r="BH319">
        <v>-6.5188862460000001</v>
      </c>
      <c r="BI319">
        <v>2.0607291963000001</v>
      </c>
      <c r="BJ319">
        <v>4.1763437519000002</v>
      </c>
      <c r="BK319">
        <v>-1.110815476</v>
      </c>
      <c r="BL319">
        <v>10.960260411</v>
      </c>
      <c r="BM319">
        <v>-2.9471979190000002</v>
      </c>
      <c r="BN319">
        <v>-6.716207603</v>
      </c>
      <c r="BO319">
        <v>0.1304496168</v>
      </c>
      <c r="BP319">
        <v>-2.8350503680000001</v>
      </c>
      <c r="BQ319">
        <v>14.278949617</v>
      </c>
      <c r="BR319" s="13">
        <v>223.09979292</v>
      </c>
      <c r="BS319" s="9">
        <v>39.613916668000002</v>
      </c>
      <c r="BT319" s="9">
        <v>-52.048733939999998</v>
      </c>
      <c r="BU319" s="9">
        <v>2.7981742856</v>
      </c>
      <c r="BV319" s="9">
        <v>-80.800582890000001</v>
      </c>
      <c r="BW319" s="9">
        <v>-18.293641780000002</v>
      </c>
      <c r="BX319" s="9">
        <v>3.1661266778999999</v>
      </c>
      <c r="BY319" s="9">
        <v>6.7144687519000001</v>
      </c>
      <c r="BZ319" s="9">
        <v>-11.79494423</v>
      </c>
      <c r="CA319" s="9">
        <v>20.869218748000002</v>
      </c>
      <c r="CB319" s="9">
        <v>-9.8551979230000004</v>
      </c>
      <c r="CC319" s="9">
        <v>-27.791864919999998</v>
      </c>
      <c r="CD319" s="9">
        <v>3.3159957375000002</v>
      </c>
      <c r="CE319" s="9">
        <v>-7.1113375620000001</v>
      </c>
      <c r="CF319" s="9">
        <v>24.209829087999999</v>
      </c>
      <c r="CG319" s="13">
        <v>401.79046720000002</v>
      </c>
      <c r="CH319" s="9">
        <v>95.066101844000002</v>
      </c>
      <c r="CI319" s="9">
        <v>-86.99491956</v>
      </c>
      <c r="CJ319" s="9">
        <v>13.964785601999999</v>
      </c>
      <c r="CK319" s="9">
        <v>-165.13959600000001</v>
      </c>
      <c r="CL319" s="9">
        <v>-23.78403029</v>
      </c>
      <c r="CM319" s="9">
        <v>8.1268211123</v>
      </c>
      <c r="CN319" s="9">
        <v>14.574385413</v>
      </c>
      <c r="CO319" s="9">
        <v>-41.665592109999999</v>
      </c>
      <c r="CP319" s="9">
        <v>32.228968762000001</v>
      </c>
      <c r="CQ319" s="9">
        <v>-31.812322909999999</v>
      </c>
      <c r="CR319" s="9">
        <v>-53.473723819999996</v>
      </c>
      <c r="CS319" s="9">
        <v>0.54320384970000002</v>
      </c>
      <c r="CT319" s="9">
        <v>-6.8031294500000001</v>
      </c>
      <c r="CU319" s="9">
        <v>60.296370549999999</v>
      </c>
      <c r="CV319" s="13">
        <v>12.981614618</v>
      </c>
      <c r="CW319" s="9">
        <v>-5.8333006579999997</v>
      </c>
      <c r="CX319" s="9">
        <v>8.0024463149000002</v>
      </c>
      <c r="CY319" s="9">
        <v>0.34762834929999997</v>
      </c>
      <c r="CZ319" s="9">
        <v>14.193920816</v>
      </c>
      <c r="DA319" s="9">
        <v>-1.900799785</v>
      </c>
      <c r="DB319" s="9">
        <v>0.37019112209999999</v>
      </c>
      <c r="DC319" s="9">
        <v>-0.43663369699999999</v>
      </c>
      <c r="DD319" s="9">
        <v>-5.623381137</v>
      </c>
      <c r="DE319" s="9">
        <v>4.3428516351999997</v>
      </c>
      <c r="DF319" s="9">
        <v>1.2063513018000001</v>
      </c>
      <c r="DG319" s="9">
        <v>3.4956393491000002</v>
      </c>
      <c r="DH319" s="9">
        <v>2.0858292933000002</v>
      </c>
      <c r="DI319" s="9">
        <v>0.85852162679999999</v>
      </c>
      <c r="DJ319" s="9">
        <v>2.6107221267999998</v>
      </c>
    </row>
    <row r="320" spans="19:114" x14ac:dyDescent="0.15">
      <c r="S320" s="11" t="s">
        <v>47</v>
      </c>
      <c r="T320" s="9" t="s">
        <v>92</v>
      </c>
      <c r="U320" s="11">
        <v>12</v>
      </c>
      <c r="V320" s="2">
        <v>75</v>
      </c>
      <c r="W320" s="9">
        <v>0.17675399999999999</v>
      </c>
      <c r="X320" s="9">
        <v>0.51710999999999996</v>
      </c>
      <c r="Y320" s="9">
        <f t="shared" si="114"/>
        <v>1.4684834079338647</v>
      </c>
      <c r="Z320" s="9">
        <f t="shared" si="115"/>
        <v>35</v>
      </c>
      <c r="AA320" s="8">
        <f t="shared" si="116"/>
        <v>60</v>
      </c>
      <c r="AB320" s="8" t="b">
        <f t="shared" si="113"/>
        <v>0</v>
      </c>
      <c r="AC320" s="23" t="str">
        <f t="shared" si="126"/>
        <v>NO</v>
      </c>
      <c r="AD320" s="21" t="str">
        <f t="shared" si="117"/>
        <v>YES</v>
      </c>
      <c r="AE320" s="8" t="str">
        <f t="shared" si="118"/>
        <v>FINE</v>
      </c>
      <c r="AF320" s="8">
        <f t="shared" si="119"/>
        <v>2</v>
      </c>
      <c r="AG320" s="8">
        <f t="shared" si="120"/>
        <v>2</v>
      </c>
      <c r="AH320" s="8">
        <f t="shared" si="121"/>
        <v>2</v>
      </c>
      <c r="AI320" s="23">
        <f t="shared" si="127"/>
        <v>77</v>
      </c>
      <c r="AJ320" s="23">
        <f t="shared" si="128"/>
        <v>219</v>
      </c>
      <c r="AK320" s="23">
        <f t="shared" si="129"/>
        <v>355</v>
      </c>
      <c r="AL320" s="23">
        <f t="shared" si="130"/>
        <v>17.3</v>
      </c>
      <c r="AM320" s="21">
        <f t="shared" si="122"/>
        <v>77</v>
      </c>
      <c r="AN320" s="21">
        <f t="shared" si="123"/>
        <v>219</v>
      </c>
      <c r="AO320" s="21">
        <f t="shared" si="124"/>
        <v>355</v>
      </c>
      <c r="AP320" s="21">
        <f t="shared" si="125"/>
        <v>17.3</v>
      </c>
      <c r="AQ320" s="22">
        <f t="shared" si="131"/>
        <v>-0.2857142857142857</v>
      </c>
      <c r="AR320" s="22">
        <f t="shared" si="132"/>
        <v>-1</v>
      </c>
      <c r="AS320" s="22">
        <f t="shared" si="133"/>
        <v>0</v>
      </c>
      <c r="AT320" s="22">
        <f t="shared" si="134"/>
        <v>0.66666666666666663</v>
      </c>
      <c r="AU320" s="9">
        <v>16</v>
      </c>
      <c r="AV320" s="9">
        <v>14</v>
      </c>
      <c r="AW320" s="9">
        <v>150</v>
      </c>
      <c r="AX320" s="9">
        <v>30</v>
      </c>
      <c r="AY320" s="9">
        <v>60</v>
      </c>
      <c r="AZ320" s="9">
        <v>30</v>
      </c>
      <c r="BA320" s="9">
        <v>45</v>
      </c>
      <c r="BB320" s="9">
        <v>45</v>
      </c>
      <c r="BC320">
        <v>85.604962314000005</v>
      </c>
      <c r="BD320">
        <v>9.5838055571999998</v>
      </c>
      <c r="BE320">
        <v>-22.16106126</v>
      </c>
      <c r="BF320">
        <v>-0.56746907899999999</v>
      </c>
      <c r="BG320">
        <v>-38.673677099999999</v>
      </c>
      <c r="BH320">
        <v>-6.5188862460000001</v>
      </c>
      <c r="BI320">
        <v>2.0607291963000001</v>
      </c>
      <c r="BJ320">
        <v>4.1763437519000002</v>
      </c>
      <c r="BK320">
        <v>-1.110815476</v>
      </c>
      <c r="BL320">
        <v>10.960260411</v>
      </c>
      <c r="BM320">
        <v>-2.9471979190000002</v>
      </c>
      <c r="BN320">
        <v>-6.716207603</v>
      </c>
      <c r="BO320">
        <v>0.1304496168</v>
      </c>
      <c r="BP320">
        <v>-2.8350503680000001</v>
      </c>
      <c r="BQ320">
        <v>14.278949617</v>
      </c>
      <c r="BR320" s="13">
        <v>223.09979292</v>
      </c>
      <c r="BS320" s="9">
        <v>39.613916668000002</v>
      </c>
      <c r="BT320" s="9">
        <v>-52.048733939999998</v>
      </c>
      <c r="BU320" s="9">
        <v>2.7981742856</v>
      </c>
      <c r="BV320" s="9">
        <v>-80.800582890000001</v>
      </c>
      <c r="BW320" s="9">
        <v>-18.293641780000002</v>
      </c>
      <c r="BX320" s="9">
        <v>3.1661266778999999</v>
      </c>
      <c r="BY320" s="9">
        <v>6.7144687519000001</v>
      </c>
      <c r="BZ320" s="9">
        <v>-11.79494423</v>
      </c>
      <c r="CA320" s="9">
        <v>20.869218748000002</v>
      </c>
      <c r="CB320" s="9">
        <v>-9.8551979230000004</v>
      </c>
      <c r="CC320" s="9">
        <v>-27.791864919999998</v>
      </c>
      <c r="CD320" s="9">
        <v>3.3159957375000002</v>
      </c>
      <c r="CE320" s="9">
        <v>-7.1113375620000001</v>
      </c>
      <c r="CF320" s="9">
        <v>24.209829087999999</v>
      </c>
      <c r="CG320" s="13">
        <v>401.79046720000002</v>
      </c>
      <c r="CH320" s="9">
        <v>95.066101844000002</v>
      </c>
      <c r="CI320" s="9">
        <v>-86.99491956</v>
      </c>
      <c r="CJ320" s="9">
        <v>13.964785601999999</v>
      </c>
      <c r="CK320" s="9">
        <v>-165.13959600000001</v>
      </c>
      <c r="CL320" s="9">
        <v>-23.78403029</v>
      </c>
      <c r="CM320" s="9">
        <v>8.1268211123</v>
      </c>
      <c r="CN320" s="9">
        <v>14.574385413</v>
      </c>
      <c r="CO320" s="9">
        <v>-41.665592109999999</v>
      </c>
      <c r="CP320" s="9">
        <v>32.228968762000001</v>
      </c>
      <c r="CQ320" s="9">
        <v>-31.812322909999999</v>
      </c>
      <c r="CR320" s="9">
        <v>-53.473723819999996</v>
      </c>
      <c r="CS320" s="9">
        <v>0.54320384970000002</v>
      </c>
      <c r="CT320" s="9">
        <v>-6.8031294500000001</v>
      </c>
      <c r="CU320" s="9">
        <v>60.296370549999999</v>
      </c>
      <c r="CV320" s="13">
        <v>12.981614618</v>
      </c>
      <c r="CW320" s="9">
        <v>-5.8333006579999997</v>
      </c>
      <c r="CX320" s="9">
        <v>8.0024463149000002</v>
      </c>
      <c r="CY320" s="9">
        <v>0.34762834929999997</v>
      </c>
      <c r="CZ320" s="9">
        <v>14.193920816</v>
      </c>
      <c r="DA320" s="9">
        <v>-1.900799785</v>
      </c>
      <c r="DB320" s="9">
        <v>0.37019112209999999</v>
      </c>
      <c r="DC320" s="9">
        <v>-0.43663369699999999</v>
      </c>
      <c r="DD320" s="9">
        <v>-5.623381137</v>
      </c>
      <c r="DE320" s="9">
        <v>4.3428516351999997</v>
      </c>
      <c r="DF320" s="9">
        <v>1.2063513018000001</v>
      </c>
      <c r="DG320" s="9">
        <v>3.4956393491000002</v>
      </c>
      <c r="DH320" s="9">
        <v>2.0858292933000002</v>
      </c>
      <c r="DI320" s="9">
        <v>0.85852162679999999</v>
      </c>
      <c r="DJ320" s="9">
        <v>2.6107221267999998</v>
      </c>
    </row>
    <row r="321" spans="19:114" x14ac:dyDescent="0.15">
      <c r="S321" s="11" t="s">
        <v>47</v>
      </c>
      <c r="T321" s="9" t="s">
        <v>92</v>
      </c>
      <c r="U321" s="11">
        <v>12</v>
      </c>
      <c r="V321" s="2">
        <v>90</v>
      </c>
      <c r="W321" s="9">
        <v>0.17675399999999999</v>
      </c>
      <c r="X321" s="9">
        <v>0.51710999999999996</v>
      </c>
      <c r="Y321" s="9">
        <f t="shared" si="114"/>
        <v>1.4684834079338647</v>
      </c>
      <c r="Z321" s="9">
        <f t="shared" si="115"/>
        <v>35</v>
      </c>
      <c r="AA321" s="8">
        <f t="shared" si="116"/>
        <v>60</v>
      </c>
      <c r="AB321" s="8" t="b">
        <f t="shared" si="113"/>
        <v>0</v>
      </c>
      <c r="AC321" s="23" t="str">
        <f t="shared" si="126"/>
        <v>NO</v>
      </c>
      <c r="AD321" s="21" t="str">
        <f t="shared" si="117"/>
        <v>YES</v>
      </c>
      <c r="AE321" s="8" t="str">
        <f t="shared" si="118"/>
        <v>FINE</v>
      </c>
      <c r="AF321" s="8">
        <f t="shared" si="119"/>
        <v>2</v>
      </c>
      <c r="AG321" s="8">
        <f t="shared" si="120"/>
        <v>2</v>
      </c>
      <c r="AH321" s="8">
        <f t="shared" si="121"/>
        <v>2</v>
      </c>
      <c r="AI321" s="23">
        <f t="shared" si="127"/>
        <v>68</v>
      </c>
      <c r="AJ321" s="23">
        <f t="shared" si="128"/>
        <v>207</v>
      </c>
      <c r="AK321" s="23">
        <f t="shared" si="129"/>
        <v>326</v>
      </c>
      <c r="AL321" s="23">
        <f t="shared" si="130"/>
        <v>22.6</v>
      </c>
      <c r="AM321" s="21">
        <f t="shared" si="122"/>
        <v>68</v>
      </c>
      <c r="AN321" s="21">
        <f t="shared" si="123"/>
        <v>207</v>
      </c>
      <c r="AO321" s="21">
        <f t="shared" si="124"/>
        <v>326</v>
      </c>
      <c r="AP321" s="21">
        <f t="shared" si="125"/>
        <v>22.6</v>
      </c>
      <c r="AQ321" s="22">
        <f t="shared" si="131"/>
        <v>-0.2857142857142857</v>
      </c>
      <c r="AR321" s="22">
        <f t="shared" si="132"/>
        <v>-1</v>
      </c>
      <c r="AS321" s="22">
        <f t="shared" si="133"/>
        <v>0</v>
      </c>
      <c r="AT321" s="22">
        <f t="shared" si="134"/>
        <v>1</v>
      </c>
      <c r="AU321" s="9">
        <v>16</v>
      </c>
      <c r="AV321" s="9">
        <v>14</v>
      </c>
      <c r="AW321" s="9">
        <v>150</v>
      </c>
      <c r="AX321" s="9">
        <v>30</v>
      </c>
      <c r="AY321" s="9">
        <v>60</v>
      </c>
      <c r="AZ321" s="9">
        <v>30</v>
      </c>
      <c r="BA321" s="9">
        <v>45</v>
      </c>
      <c r="BB321" s="9">
        <v>45</v>
      </c>
      <c r="BC321">
        <v>85.604962314000005</v>
      </c>
      <c r="BD321">
        <v>9.5838055571999998</v>
      </c>
      <c r="BE321">
        <v>-22.16106126</v>
      </c>
      <c r="BF321">
        <v>-0.56746907899999999</v>
      </c>
      <c r="BG321">
        <v>-38.673677099999999</v>
      </c>
      <c r="BH321">
        <v>-6.5188862460000001</v>
      </c>
      <c r="BI321">
        <v>2.0607291963000001</v>
      </c>
      <c r="BJ321">
        <v>4.1763437519000002</v>
      </c>
      <c r="BK321">
        <v>-1.110815476</v>
      </c>
      <c r="BL321">
        <v>10.960260411</v>
      </c>
      <c r="BM321">
        <v>-2.9471979190000002</v>
      </c>
      <c r="BN321">
        <v>-6.716207603</v>
      </c>
      <c r="BO321">
        <v>0.1304496168</v>
      </c>
      <c r="BP321">
        <v>-2.8350503680000001</v>
      </c>
      <c r="BQ321">
        <v>14.278949617</v>
      </c>
      <c r="BR321" s="13">
        <v>223.09979292</v>
      </c>
      <c r="BS321" s="9">
        <v>39.613916668000002</v>
      </c>
      <c r="BT321" s="9">
        <v>-52.048733939999998</v>
      </c>
      <c r="BU321" s="9">
        <v>2.7981742856</v>
      </c>
      <c r="BV321" s="9">
        <v>-80.800582890000001</v>
      </c>
      <c r="BW321" s="9">
        <v>-18.293641780000002</v>
      </c>
      <c r="BX321" s="9">
        <v>3.1661266778999999</v>
      </c>
      <c r="BY321" s="9">
        <v>6.7144687519000001</v>
      </c>
      <c r="BZ321" s="9">
        <v>-11.79494423</v>
      </c>
      <c r="CA321" s="9">
        <v>20.869218748000002</v>
      </c>
      <c r="CB321" s="9">
        <v>-9.8551979230000004</v>
      </c>
      <c r="CC321" s="9">
        <v>-27.791864919999998</v>
      </c>
      <c r="CD321" s="9">
        <v>3.3159957375000002</v>
      </c>
      <c r="CE321" s="9">
        <v>-7.1113375620000001</v>
      </c>
      <c r="CF321" s="9">
        <v>24.209829087999999</v>
      </c>
      <c r="CG321" s="13">
        <v>401.79046720000002</v>
      </c>
      <c r="CH321" s="9">
        <v>95.066101844000002</v>
      </c>
      <c r="CI321" s="9">
        <v>-86.99491956</v>
      </c>
      <c r="CJ321" s="9">
        <v>13.964785601999999</v>
      </c>
      <c r="CK321" s="9">
        <v>-165.13959600000001</v>
      </c>
      <c r="CL321" s="9">
        <v>-23.78403029</v>
      </c>
      <c r="CM321" s="9">
        <v>8.1268211123</v>
      </c>
      <c r="CN321" s="9">
        <v>14.574385413</v>
      </c>
      <c r="CO321" s="9">
        <v>-41.665592109999999</v>
      </c>
      <c r="CP321" s="9">
        <v>32.228968762000001</v>
      </c>
      <c r="CQ321" s="9">
        <v>-31.812322909999999</v>
      </c>
      <c r="CR321" s="9">
        <v>-53.473723819999996</v>
      </c>
      <c r="CS321" s="9">
        <v>0.54320384970000002</v>
      </c>
      <c r="CT321" s="9">
        <v>-6.8031294500000001</v>
      </c>
      <c r="CU321" s="9">
        <v>60.296370549999999</v>
      </c>
      <c r="CV321" s="13">
        <v>12.981614618</v>
      </c>
      <c r="CW321" s="9">
        <v>-5.8333006579999997</v>
      </c>
      <c r="CX321" s="9">
        <v>8.0024463149000002</v>
      </c>
      <c r="CY321" s="9">
        <v>0.34762834929999997</v>
      </c>
      <c r="CZ321" s="9">
        <v>14.193920816</v>
      </c>
      <c r="DA321" s="9">
        <v>-1.900799785</v>
      </c>
      <c r="DB321" s="9">
        <v>0.37019112209999999</v>
      </c>
      <c r="DC321" s="9">
        <v>-0.43663369699999999</v>
      </c>
      <c r="DD321" s="9">
        <v>-5.623381137</v>
      </c>
      <c r="DE321" s="9">
        <v>4.3428516351999997</v>
      </c>
      <c r="DF321" s="9">
        <v>1.2063513018000001</v>
      </c>
      <c r="DG321" s="9">
        <v>3.4956393491000002</v>
      </c>
      <c r="DH321" s="9">
        <v>2.0858292933000002</v>
      </c>
      <c r="DI321" s="9">
        <v>0.85852162679999999</v>
      </c>
      <c r="DJ321" s="9">
        <v>2.6107221267999998</v>
      </c>
    </row>
    <row r="322" spans="19:114" x14ac:dyDescent="0.15">
      <c r="S322" s="11" t="s">
        <v>47</v>
      </c>
      <c r="T322" s="9" t="s">
        <v>92</v>
      </c>
      <c r="U322" s="11">
        <v>15</v>
      </c>
      <c r="V322" s="2">
        <v>0</v>
      </c>
      <c r="W322" s="9">
        <v>0.22733999999999999</v>
      </c>
      <c r="X322" s="9">
        <v>0.50942699999999996</v>
      </c>
      <c r="Y322" s="9">
        <f t="shared" si="114"/>
        <v>1.8302655810411805</v>
      </c>
      <c r="Z322" s="9">
        <f t="shared" si="115"/>
        <v>28</v>
      </c>
      <c r="AA322" s="8">
        <f t="shared" si="116"/>
        <v>60</v>
      </c>
      <c r="AB322" s="8" t="b">
        <f t="shared" ref="AB322:AB385" si="135">AND(AC322="YES",AD322="YES",T322=$B$2)</f>
        <v>1</v>
      </c>
      <c r="AC322" s="23" t="str">
        <f t="shared" si="126"/>
        <v>YES</v>
      </c>
      <c r="AD322" s="21" t="str">
        <f t="shared" si="117"/>
        <v>YES</v>
      </c>
      <c r="AE322" s="8" t="str">
        <f t="shared" si="118"/>
        <v>COARSE</v>
      </c>
      <c r="AF322" s="8">
        <f t="shared" si="119"/>
        <v>4</v>
      </c>
      <c r="AG322" s="8">
        <f t="shared" si="120"/>
        <v>4</v>
      </c>
      <c r="AH322" s="8">
        <f t="shared" si="121"/>
        <v>4</v>
      </c>
      <c r="AI322" s="23">
        <f t="shared" si="127"/>
        <v>171</v>
      </c>
      <c r="AJ322" s="23">
        <f t="shared" si="128"/>
        <v>379</v>
      </c>
      <c r="AK322" s="23">
        <f t="shared" si="129"/>
        <v>736</v>
      </c>
      <c r="AL322" s="23">
        <f t="shared" si="130"/>
        <v>0</v>
      </c>
      <c r="AM322" s="21">
        <f t="shared" si="122"/>
        <v>171</v>
      </c>
      <c r="AN322" s="21">
        <f t="shared" si="123"/>
        <v>379</v>
      </c>
      <c r="AO322" s="21">
        <f t="shared" si="124"/>
        <v>736</v>
      </c>
      <c r="AP322" s="21">
        <f t="shared" si="125"/>
        <v>-0.30000000000000004</v>
      </c>
      <c r="AQ322" s="22">
        <f t="shared" si="131"/>
        <v>-7.1428571428571425E-2</v>
      </c>
      <c r="AR322" s="22">
        <f t="shared" si="132"/>
        <v>-1</v>
      </c>
      <c r="AS322" s="22">
        <f t="shared" si="133"/>
        <v>0</v>
      </c>
      <c r="AT322" s="22">
        <f t="shared" si="134"/>
        <v>-1</v>
      </c>
      <c r="AU322" s="9">
        <v>16</v>
      </c>
      <c r="AV322" s="9">
        <v>14</v>
      </c>
      <c r="AW322" s="9">
        <v>150</v>
      </c>
      <c r="AX322" s="9">
        <v>30</v>
      </c>
      <c r="AY322" s="9">
        <v>60</v>
      </c>
      <c r="AZ322" s="9">
        <v>30</v>
      </c>
      <c r="BA322" s="9">
        <v>45</v>
      </c>
      <c r="BB322" s="9">
        <v>45</v>
      </c>
      <c r="BC322">
        <v>85.604962314000005</v>
      </c>
      <c r="BD322">
        <v>9.5838055571999998</v>
      </c>
      <c r="BE322">
        <v>-22.16106126</v>
      </c>
      <c r="BF322">
        <v>-0.56746907899999999</v>
      </c>
      <c r="BG322">
        <v>-38.673677099999999</v>
      </c>
      <c r="BH322">
        <v>-6.5188862460000001</v>
      </c>
      <c r="BI322">
        <v>2.0607291963000001</v>
      </c>
      <c r="BJ322">
        <v>4.1763437519000002</v>
      </c>
      <c r="BK322">
        <v>-1.110815476</v>
      </c>
      <c r="BL322">
        <v>10.960260411</v>
      </c>
      <c r="BM322">
        <v>-2.9471979190000002</v>
      </c>
      <c r="BN322">
        <v>-6.716207603</v>
      </c>
      <c r="BO322">
        <v>0.1304496168</v>
      </c>
      <c r="BP322">
        <v>-2.8350503680000001</v>
      </c>
      <c r="BQ322">
        <v>14.278949617</v>
      </c>
      <c r="BR322" s="13">
        <v>223.09979292</v>
      </c>
      <c r="BS322" s="9">
        <v>39.613916668000002</v>
      </c>
      <c r="BT322" s="9">
        <v>-52.048733939999998</v>
      </c>
      <c r="BU322" s="9">
        <v>2.7981742856</v>
      </c>
      <c r="BV322" s="9">
        <v>-80.800582890000001</v>
      </c>
      <c r="BW322" s="9">
        <v>-18.293641780000002</v>
      </c>
      <c r="BX322" s="9">
        <v>3.1661266778999999</v>
      </c>
      <c r="BY322" s="9">
        <v>6.7144687519000001</v>
      </c>
      <c r="BZ322" s="9">
        <v>-11.79494423</v>
      </c>
      <c r="CA322" s="9">
        <v>20.869218748000002</v>
      </c>
      <c r="CB322" s="9">
        <v>-9.8551979230000004</v>
      </c>
      <c r="CC322" s="9">
        <v>-27.791864919999998</v>
      </c>
      <c r="CD322" s="9">
        <v>3.3159957375000002</v>
      </c>
      <c r="CE322" s="9">
        <v>-7.1113375620000001</v>
      </c>
      <c r="CF322" s="9">
        <v>24.209829087999999</v>
      </c>
      <c r="CG322" s="13">
        <v>401.79046720000002</v>
      </c>
      <c r="CH322" s="9">
        <v>95.066101844000002</v>
      </c>
      <c r="CI322" s="9">
        <v>-86.99491956</v>
      </c>
      <c r="CJ322" s="9">
        <v>13.964785601999999</v>
      </c>
      <c r="CK322" s="9">
        <v>-165.13959600000001</v>
      </c>
      <c r="CL322" s="9">
        <v>-23.78403029</v>
      </c>
      <c r="CM322" s="9">
        <v>8.1268211123</v>
      </c>
      <c r="CN322" s="9">
        <v>14.574385413</v>
      </c>
      <c r="CO322" s="9">
        <v>-41.665592109999999</v>
      </c>
      <c r="CP322" s="9">
        <v>32.228968762000001</v>
      </c>
      <c r="CQ322" s="9">
        <v>-31.812322909999999</v>
      </c>
      <c r="CR322" s="9">
        <v>-53.473723819999996</v>
      </c>
      <c r="CS322" s="9">
        <v>0.54320384970000002</v>
      </c>
      <c r="CT322" s="9">
        <v>-6.8031294500000001</v>
      </c>
      <c r="CU322" s="9">
        <v>60.296370549999999</v>
      </c>
      <c r="CV322" s="13">
        <v>12.981614618</v>
      </c>
      <c r="CW322" s="9">
        <v>-5.8333006579999997</v>
      </c>
      <c r="CX322" s="9">
        <v>8.0024463149000002</v>
      </c>
      <c r="CY322" s="9">
        <v>0.34762834929999997</v>
      </c>
      <c r="CZ322" s="9">
        <v>14.193920816</v>
      </c>
      <c r="DA322" s="9">
        <v>-1.900799785</v>
      </c>
      <c r="DB322" s="9">
        <v>0.37019112209999999</v>
      </c>
      <c r="DC322" s="9">
        <v>-0.43663369699999999</v>
      </c>
      <c r="DD322" s="9">
        <v>-5.623381137</v>
      </c>
      <c r="DE322" s="9">
        <v>4.3428516351999997</v>
      </c>
      <c r="DF322" s="9">
        <v>1.2063513018000001</v>
      </c>
      <c r="DG322" s="9">
        <v>3.4956393491000002</v>
      </c>
      <c r="DH322" s="9">
        <v>2.0858292933000002</v>
      </c>
      <c r="DI322" s="9">
        <v>0.85852162679999999</v>
      </c>
      <c r="DJ322" s="9">
        <v>2.6107221267999998</v>
      </c>
    </row>
    <row r="323" spans="19:114" x14ac:dyDescent="0.15">
      <c r="S323" s="11" t="s">
        <v>47</v>
      </c>
      <c r="T323" s="9" t="s">
        <v>92</v>
      </c>
      <c r="U323" s="11">
        <v>15</v>
      </c>
      <c r="V323" s="2">
        <v>15</v>
      </c>
      <c r="W323" s="9">
        <v>0.22733999999999999</v>
      </c>
      <c r="X323" s="9">
        <v>0.50942699999999996</v>
      </c>
      <c r="Y323" s="9">
        <f t="shared" ref="Y323:Y386" si="136">W323*AA323^X323</f>
        <v>1.8302655810411805</v>
      </c>
      <c r="Z323" s="9">
        <f t="shared" ref="Z323:Z386" si="137">ROUNDUP($E$3/Y323,0)</f>
        <v>28</v>
      </c>
      <c r="AA323" s="8">
        <f t="shared" ref="AA323:AA386" si="138">$E$10</f>
        <v>60</v>
      </c>
      <c r="AB323" s="8" t="b">
        <f t="shared" si="135"/>
        <v>0</v>
      </c>
      <c r="AC323" s="23" t="str">
        <f t="shared" si="126"/>
        <v>NO</v>
      </c>
      <c r="AD323" s="21" t="str">
        <f t="shared" ref="AD323:AD386" si="139">IF(AND(Z323&lt;$B$14,Z323&gt;$B$13),"YES","NO")</f>
        <v>YES</v>
      </c>
      <c r="AE323" s="8" t="str">
        <f t="shared" ref="AE323:AE386" si="140">CHOOSE(MIN(AG323:AH323),"VERY FINE","FINE","MEDIUM","COARSE","VERY COARSE","EXT. COARSE","ULT. COARSE")</f>
        <v>MEDIUM</v>
      </c>
      <c r="AF323" s="8">
        <f t="shared" ref="AF323:AF386" si="141">IF(AE323="ULT. COARSE",7,IF(AE323="EXT. COARSE",6,IF(AE323="VERY COARSE",5,IF(AE323="COARSE",4,IF(AE323="MEDIUM",3,IF(AE323="FINE",2,IF(AE323="VERY FINE",1)))))))</f>
        <v>3</v>
      </c>
      <c r="AG323" s="8">
        <f t="shared" ref="AG323:AG386" si="142">IF(AI323&gt;=$M$4,7,IF(AI323&gt;=$L$4,6,IF(AI323&gt;=$K$4,5,IF(AI323&gt;=$J$4,4,IF(AI323&gt;=$I$4,3,IF(AI323&gt;=$H$4,2,IF(AI323&gt;=0,1)))))))</f>
        <v>3</v>
      </c>
      <c r="AH323" s="8">
        <f t="shared" ref="AH323:AH386" si="143">IF(AJ323&gt;=$M$5,7,IF(AJ323&gt;=$L$5,6,IF(AJ323&gt;=$K$5,5,IF(AJ323&gt;=$J$5,4,IF(AJ323&gt;=$I$5,3,IF(AJ323&gt;=$H$5,2,IF(AJ323&gt;=0,1)))))))</f>
        <v>3</v>
      </c>
      <c r="AI323" s="23">
        <f t="shared" si="127"/>
        <v>147</v>
      </c>
      <c r="AJ323" s="23">
        <f t="shared" si="128"/>
        <v>339</v>
      </c>
      <c r="AK323" s="23">
        <f t="shared" si="129"/>
        <v>637</v>
      </c>
      <c r="AL323" s="23">
        <f t="shared" si="130"/>
        <v>1.7000000000000002</v>
      </c>
      <c r="AM323" s="21">
        <f t="shared" ref="AM323:AM386" si="144">ROUNDUP(BC323+$AQ323*BD323+$AR323*BE323+BF323*$AS323+BG323*$AT323+BH323*$AQ323*$AR323+BI323*$AQ323*$AS323+BJ323*$AR323*$AS323+BK323*$AQ323*$AT323+BL323*$AR323*$AT323+BM323*$AS323*$AT323+BN323*$AQ323*$AQ323+BO323*$AR323*$AR323+BP323*$AS323*$AS323+BQ323*$AT323*$AT323,0)</f>
        <v>147</v>
      </c>
      <c r="AN323" s="21">
        <f t="shared" ref="AN323:AN386" si="145">ROUNDUP(BR323+$AQ323*BS323+$AR323*BT323+BU323*$AS323+BV323*$AT323+BW323*$AQ323*$AR323+BX323*$AQ323*$AS323+BY323*$AR323*$AS323+BZ323*$AQ323*$AT323+CA323*$AS323*$AT323+CB323*$AS323*$AT323+CC323*$AQ323*$AQ323+CD323*$AR323*$AR323+CE323*$AS323*$AS323+CF323*$AT323*$AT323,0)</f>
        <v>339</v>
      </c>
      <c r="AO323" s="21">
        <f t="shared" ref="AO323:AO386" si="146">ROUNDUP(CG323+$AQ323*CH323+$AR323*CI323+CJ323*$AS323+CK323*$AT323+CL323*$AQ323*$AR323+CM323*$AQ323*$AS323+CN323*$AR323*$AS323+CO323*$AQ323*$AT323+CP323*$AR323*$AT323+CQ323*$AS323*$AT323+CR323*$AQ323*$AQ323+CS323*$AR323*$AR323+CT323*$AS323*$AS323+CU323*$AT323*$AT323,0)</f>
        <v>637</v>
      </c>
      <c r="AP323" s="21">
        <f t="shared" ref="AP323:AP386" si="147">ROUNDUP(CV323+$AQ323*CW323+$AR323*CX323+CY323*$AS323+CZ323*$AT323+DA323*$AQ323*$AR323+DB323*$AQ323*$AS323+DC323*$AR323*$AS323+DD323*$AQ323*$AT323+DE323*$AR323*$AT323+DF323*$AS323*$AT323+DG323*$AQ323*$AQ323+DH323*$AR323*$AR323+DI323*$AS323*$AS323+DJ323*$AT323*$AT323,1)</f>
        <v>1.7000000000000002</v>
      </c>
      <c r="AQ323" s="22">
        <f t="shared" si="131"/>
        <v>-7.1428571428571425E-2</v>
      </c>
      <c r="AR323" s="22">
        <f t="shared" si="132"/>
        <v>-1</v>
      </c>
      <c r="AS323" s="22">
        <f t="shared" si="133"/>
        <v>0</v>
      </c>
      <c r="AT323" s="22">
        <f t="shared" si="134"/>
        <v>-0.66666666666666663</v>
      </c>
      <c r="AU323" s="9">
        <v>16</v>
      </c>
      <c r="AV323" s="9">
        <v>14</v>
      </c>
      <c r="AW323" s="9">
        <v>150</v>
      </c>
      <c r="AX323" s="9">
        <v>30</v>
      </c>
      <c r="AY323" s="9">
        <v>60</v>
      </c>
      <c r="AZ323" s="9">
        <v>30</v>
      </c>
      <c r="BA323" s="9">
        <v>45</v>
      </c>
      <c r="BB323" s="9">
        <v>45</v>
      </c>
      <c r="BC323">
        <v>85.604962314000005</v>
      </c>
      <c r="BD323">
        <v>9.5838055571999998</v>
      </c>
      <c r="BE323">
        <v>-22.16106126</v>
      </c>
      <c r="BF323">
        <v>-0.56746907899999999</v>
      </c>
      <c r="BG323">
        <v>-38.673677099999999</v>
      </c>
      <c r="BH323">
        <v>-6.5188862460000001</v>
      </c>
      <c r="BI323">
        <v>2.0607291963000001</v>
      </c>
      <c r="BJ323">
        <v>4.1763437519000002</v>
      </c>
      <c r="BK323">
        <v>-1.110815476</v>
      </c>
      <c r="BL323">
        <v>10.960260411</v>
      </c>
      <c r="BM323">
        <v>-2.9471979190000002</v>
      </c>
      <c r="BN323">
        <v>-6.716207603</v>
      </c>
      <c r="BO323">
        <v>0.1304496168</v>
      </c>
      <c r="BP323">
        <v>-2.8350503680000001</v>
      </c>
      <c r="BQ323">
        <v>14.278949617</v>
      </c>
      <c r="BR323" s="13">
        <v>223.09979292</v>
      </c>
      <c r="BS323" s="9">
        <v>39.613916668000002</v>
      </c>
      <c r="BT323" s="9">
        <v>-52.048733939999998</v>
      </c>
      <c r="BU323" s="9">
        <v>2.7981742856</v>
      </c>
      <c r="BV323" s="9">
        <v>-80.800582890000001</v>
      </c>
      <c r="BW323" s="9">
        <v>-18.293641780000002</v>
      </c>
      <c r="BX323" s="9">
        <v>3.1661266778999999</v>
      </c>
      <c r="BY323" s="9">
        <v>6.7144687519000001</v>
      </c>
      <c r="BZ323" s="9">
        <v>-11.79494423</v>
      </c>
      <c r="CA323" s="9">
        <v>20.869218748000002</v>
      </c>
      <c r="CB323" s="9">
        <v>-9.8551979230000004</v>
      </c>
      <c r="CC323" s="9">
        <v>-27.791864919999998</v>
      </c>
      <c r="CD323" s="9">
        <v>3.3159957375000002</v>
      </c>
      <c r="CE323" s="9">
        <v>-7.1113375620000001</v>
      </c>
      <c r="CF323" s="9">
        <v>24.209829087999999</v>
      </c>
      <c r="CG323" s="13">
        <v>401.79046720000002</v>
      </c>
      <c r="CH323" s="9">
        <v>95.066101844000002</v>
      </c>
      <c r="CI323" s="9">
        <v>-86.99491956</v>
      </c>
      <c r="CJ323" s="9">
        <v>13.964785601999999</v>
      </c>
      <c r="CK323" s="9">
        <v>-165.13959600000001</v>
      </c>
      <c r="CL323" s="9">
        <v>-23.78403029</v>
      </c>
      <c r="CM323" s="9">
        <v>8.1268211123</v>
      </c>
      <c r="CN323" s="9">
        <v>14.574385413</v>
      </c>
      <c r="CO323" s="9">
        <v>-41.665592109999999</v>
      </c>
      <c r="CP323" s="9">
        <v>32.228968762000001</v>
      </c>
      <c r="CQ323" s="9">
        <v>-31.812322909999999</v>
      </c>
      <c r="CR323" s="9">
        <v>-53.473723819999996</v>
      </c>
      <c r="CS323" s="9">
        <v>0.54320384970000002</v>
      </c>
      <c r="CT323" s="9">
        <v>-6.8031294500000001</v>
      </c>
      <c r="CU323" s="9">
        <v>60.296370549999999</v>
      </c>
      <c r="CV323" s="13">
        <v>12.981614618</v>
      </c>
      <c r="CW323" s="9">
        <v>-5.8333006579999997</v>
      </c>
      <c r="CX323" s="9">
        <v>8.0024463149000002</v>
      </c>
      <c r="CY323" s="9">
        <v>0.34762834929999997</v>
      </c>
      <c r="CZ323" s="9">
        <v>14.193920816</v>
      </c>
      <c r="DA323" s="9">
        <v>-1.900799785</v>
      </c>
      <c r="DB323" s="9">
        <v>0.37019112209999999</v>
      </c>
      <c r="DC323" s="9">
        <v>-0.43663369699999999</v>
      </c>
      <c r="DD323" s="9">
        <v>-5.623381137</v>
      </c>
      <c r="DE323" s="9">
        <v>4.3428516351999997</v>
      </c>
      <c r="DF323" s="9">
        <v>1.2063513018000001</v>
      </c>
      <c r="DG323" s="9">
        <v>3.4956393491000002</v>
      </c>
      <c r="DH323" s="9">
        <v>2.0858292933000002</v>
      </c>
      <c r="DI323" s="9">
        <v>0.85852162679999999</v>
      </c>
      <c r="DJ323" s="9">
        <v>2.6107221267999998</v>
      </c>
    </row>
    <row r="324" spans="19:114" x14ac:dyDescent="0.15">
      <c r="S324" s="11" t="s">
        <v>47</v>
      </c>
      <c r="T324" s="9" t="s">
        <v>92</v>
      </c>
      <c r="U324" s="11">
        <v>15</v>
      </c>
      <c r="V324" s="2">
        <v>30</v>
      </c>
      <c r="W324" s="9">
        <v>0.22733999999999999</v>
      </c>
      <c r="X324" s="9">
        <v>0.50942699999999996</v>
      </c>
      <c r="Y324" s="9">
        <f t="shared" si="136"/>
        <v>1.8302655810411805</v>
      </c>
      <c r="Z324" s="9">
        <f t="shared" si="137"/>
        <v>28</v>
      </c>
      <c r="AA324" s="8">
        <f t="shared" si="138"/>
        <v>60</v>
      </c>
      <c r="AB324" s="8" t="b">
        <f t="shared" si="135"/>
        <v>0</v>
      </c>
      <c r="AC324" s="23" t="str">
        <f t="shared" si="126"/>
        <v>NO</v>
      </c>
      <c r="AD324" s="21" t="str">
        <f t="shared" si="139"/>
        <v>YES</v>
      </c>
      <c r="AE324" s="8" t="str">
        <f t="shared" si="140"/>
        <v>MEDIUM</v>
      </c>
      <c r="AF324" s="8">
        <f t="shared" si="141"/>
        <v>3</v>
      </c>
      <c r="AG324" s="8">
        <f t="shared" si="142"/>
        <v>3</v>
      </c>
      <c r="AH324" s="8">
        <f t="shared" si="143"/>
        <v>3</v>
      </c>
      <c r="AI324" s="23">
        <f t="shared" si="127"/>
        <v>125</v>
      </c>
      <c r="AJ324" s="23">
        <f t="shared" si="128"/>
        <v>304</v>
      </c>
      <c r="AK324" s="23">
        <f t="shared" si="129"/>
        <v>553</v>
      </c>
      <c r="AL324" s="23">
        <f t="shared" si="130"/>
        <v>4.3</v>
      </c>
      <c r="AM324" s="21">
        <f t="shared" si="144"/>
        <v>125</v>
      </c>
      <c r="AN324" s="21">
        <f t="shared" si="145"/>
        <v>304</v>
      </c>
      <c r="AO324" s="21">
        <f t="shared" si="146"/>
        <v>553</v>
      </c>
      <c r="AP324" s="21">
        <f t="shared" si="147"/>
        <v>4.3</v>
      </c>
      <c r="AQ324" s="22">
        <f t="shared" si="131"/>
        <v>-7.1428571428571425E-2</v>
      </c>
      <c r="AR324" s="22">
        <f t="shared" si="132"/>
        <v>-1</v>
      </c>
      <c r="AS324" s="22">
        <f t="shared" si="133"/>
        <v>0</v>
      </c>
      <c r="AT324" s="22">
        <f t="shared" si="134"/>
        <v>-0.33333333333333331</v>
      </c>
      <c r="AU324" s="9">
        <v>16</v>
      </c>
      <c r="AV324" s="9">
        <v>14</v>
      </c>
      <c r="AW324" s="9">
        <v>150</v>
      </c>
      <c r="AX324" s="9">
        <v>30</v>
      </c>
      <c r="AY324" s="9">
        <v>60</v>
      </c>
      <c r="AZ324" s="9">
        <v>30</v>
      </c>
      <c r="BA324" s="9">
        <v>45</v>
      </c>
      <c r="BB324" s="9">
        <v>45</v>
      </c>
      <c r="BC324">
        <v>85.604962314000005</v>
      </c>
      <c r="BD324">
        <v>9.5838055571999998</v>
      </c>
      <c r="BE324">
        <v>-22.16106126</v>
      </c>
      <c r="BF324">
        <v>-0.56746907899999999</v>
      </c>
      <c r="BG324">
        <v>-38.673677099999999</v>
      </c>
      <c r="BH324">
        <v>-6.5188862460000001</v>
      </c>
      <c r="BI324">
        <v>2.0607291963000001</v>
      </c>
      <c r="BJ324">
        <v>4.1763437519000002</v>
      </c>
      <c r="BK324">
        <v>-1.110815476</v>
      </c>
      <c r="BL324">
        <v>10.960260411</v>
      </c>
      <c r="BM324">
        <v>-2.9471979190000002</v>
      </c>
      <c r="BN324">
        <v>-6.716207603</v>
      </c>
      <c r="BO324">
        <v>0.1304496168</v>
      </c>
      <c r="BP324">
        <v>-2.8350503680000001</v>
      </c>
      <c r="BQ324">
        <v>14.278949617</v>
      </c>
      <c r="BR324" s="13">
        <v>223.09979292</v>
      </c>
      <c r="BS324" s="9">
        <v>39.613916668000002</v>
      </c>
      <c r="BT324" s="9">
        <v>-52.048733939999998</v>
      </c>
      <c r="BU324" s="9">
        <v>2.7981742856</v>
      </c>
      <c r="BV324" s="9">
        <v>-80.800582890000001</v>
      </c>
      <c r="BW324" s="9">
        <v>-18.293641780000002</v>
      </c>
      <c r="BX324" s="9">
        <v>3.1661266778999999</v>
      </c>
      <c r="BY324" s="9">
        <v>6.7144687519000001</v>
      </c>
      <c r="BZ324" s="9">
        <v>-11.79494423</v>
      </c>
      <c r="CA324" s="9">
        <v>20.869218748000002</v>
      </c>
      <c r="CB324" s="9">
        <v>-9.8551979230000004</v>
      </c>
      <c r="CC324" s="9">
        <v>-27.791864919999998</v>
      </c>
      <c r="CD324" s="9">
        <v>3.3159957375000002</v>
      </c>
      <c r="CE324" s="9">
        <v>-7.1113375620000001</v>
      </c>
      <c r="CF324" s="9">
        <v>24.209829087999999</v>
      </c>
      <c r="CG324" s="13">
        <v>401.79046720000002</v>
      </c>
      <c r="CH324" s="9">
        <v>95.066101844000002</v>
      </c>
      <c r="CI324" s="9">
        <v>-86.99491956</v>
      </c>
      <c r="CJ324" s="9">
        <v>13.964785601999999</v>
      </c>
      <c r="CK324" s="9">
        <v>-165.13959600000001</v>
      </c>
      <c r="CL324" s="9">
        <v>-23.78403029</v>
      </c>
      <c r="CM324" s="9">
        <v>8.1268211123</v>
      </c>
      <c r="CN324" s="9">
        <v>14.574385413</v>
      </c>
      <c r="CO324" s="9">
        <v>-41.665592109999999</v>
      </c>
      <c r="CP324" s="9">
        <v>32.228968762000001</v>
      </c>
      <c r="CQ324" s="9">
        <v>-31.812322909999999</v>
      </c>
      <c r="CR324" s="9">
        <v>-53.473723819999996</v>
      </c>
      <c r="CS324" s="9">
        <v>0.54320384970000002</v>
      </c>
      <c r="CT324" s="9">
        <v>-6.8031294500000001</v>
      </c>
      <c r="CU324" s="9">
        <v>60.296370549999999</v>
      </c>
      <c r="CV324" s="13">
        <v>12.981614618</v>
      </c>
      <c r="CW324" s="9">
        <v>-5.8333006579999997</v>
      </c>
      <c r="CX324" s="9">
        <v>8.0024463149000002</v>
      </c>
      <c r="CY324" s="9">
        <v>0.34762834929999997</v>
      </c>
      <c r="CZ324" s="9">
        <v>14.193920816</v>
      </c>
      <c r="DA324" s="9">
        <v>-1.900799785</v>
      </c>
      <c r="DB324" s="9">
        <v>0.37019112209999999</v>
      </c>
      <c r="DC324" s="9">
        <v>-0.43663369699999999</v>
      </c>
      <c r="DD324" s="9">
        <v>-5.623381137</v>
      </c>
      <c r="DE324" s="9">
        <v>4.3428516351999997</v>
      </c>
      <c r="DF324" s="9">
        <v>1.2063513018000001</v>
      </c>
      <c r="DG324" s="9">
        <v>3.4956393491000002</v>
      </c>
      <c r="DH324" s="9">
        <v>2.0858292933000002</v>
      </c>
      <c r="DI324" s="9">
        <v>0.85852162679999999</v>
      </c>
      <c r="DJ324" s="9">
        <v>2.6107221267999998</v>
      </c>
    </row>
    <row r="325" spans="19:114" x14ac:dyDescent="0.15">
      <c r="S325" s="11" t="s">
        <v>47</v>
      </c>
      <c r="T325" s="9" t="s">
        <v>92</v>
      </c>
      <c r="U325" s="11">
        <v>15</v>
      </c>
      <c r="V325" s="2">
        <v>45</v>
      </c>
      <c r="W325" s="9">
        <v>0.22733999999999999</v>
      </c>
      <c r="X325" s="9">
        <v>0.50942699999999996</v>
      </c>
      <c r="Y325" s="9">
        <f t="shared" si="136"/>
        <v>1.8302655810411805</v>
      </c>
      <c r="Z325" s="9">
        <f t="shared" si="137"/>
        <v>28</v>
      </c>
      <c r="AA325" s="8">
        <f t="shared" si="138"/>
        <v>60</v>
      </c>
      <c r="AB325" s="8" t="b">
        <f t="shared" si="135"/>
        <v>0</v>
      </c>
      <c r="AC325" s="23" t="str">
        <f t="shared" si="126"/>
        <v>NO</v>
      </c>
      <c r="AD325" s="21" t="str">
        <f t="shared" si="139"/>
        <v>YES</v>
      </c>
      <c r="AE325" s="8" t="str">
        <f t="shared" si="140"/>
        <v>FINE</v>
      </c>
      <c r="AF325" s="8">
        <f t="shared" si="141"/>
        <v>2</v>
      </c>
      <c r="AG325" s="8">
        <f t="shared" si="142"/>
        <v>2</v>
      </c>
      <c r="AH325" s="8">
        <f t="shared" si="143"/>
        <v>3</v>
      </c>
      <c r="AI325" s="23">
        <f t="shared" si="127"/>
        <v>107</v>
      </c>
      <c r="AJ325" s="23">
        <f t="shared" si="128"/>
        <v>275</v>
      </c>
      <c r="AK325" s="23">
        <f t="shared" si="129"/>
        <v>481</v>
      </c>
      <c r="AL325" s="23">
        <f t="shared" si="130"/>
        <v>7.3999999999999995</v>
      </c>
      <c r="AM325" s="21">
        <f t="shared" si="144"/>
        <v>107</v>
      </c>
      <c r="AN325" s="21">
        <f t="shared" si="145"/>
        <v>275</v>
      </c>
      <c r="AO325" s="21">
        <f t="shared" si="146"/>
        <v>481</v>
      </c>
      <c r="AP325" s="21">
        <f t="shared" si="147"/>
        <v>7.3999999999999995</v>
      </c>
      <c r="AQ325" s="22">
        <f t="shared" si="131"/>
        <v>-7.1428571428571425E-2</v>
      </c>
      <c r="AR325" s="22">
        <f t="shared" si="132"/>
        <v>-1</v>
      </c>
      <c r="AS325" s="22">
        <f t="shared" si="133"/>
        <v>0</v>
      </c>
      <c r="AT325" s="22">
        <f t="shared" si="134"/>
        <v>0</v>
      </c>
      <c r="AU325" s="9">
        <v>16</v>
      </c>
      <c r="AV325" s="9">
        <v>14</v>
      </c>
      <c r="AW325" s="9">
        <v>150</v>
      </c>
      <c r="AX325" s="9">
        <v>30</v>
      </c>
      <c r="AY325" s="9">
        <v>60</v>
      </c>
      <c r="AZ325" s="9">
        <v>30</v>
      </c>
      <c r="BA325" s="9">
        <v>45</v>
      </c>
      <c r="BB325" s="9">
        <v>45</v>
      </c>
      <c r="BC325">
        <v>85.604962314000005</v>
      </c>
      <c r="BD325">
        <v>9.5838055571999998</v>
      </c>
      <c r="BE325">
        <v>-22.16106126</v>
      </c>
      <c r="BF325">
        <v>-0.56746907899999999</v>
      </c>
      <c r="BG325">
        <v>-38.673677099999999</v>
      </c>
      <c r="BH325">
        <v>-6.5188862460000001</v>
      </c>
      <c r="BI325">
        <v>2.0607291963000001</v>
      </c>
      <c r="BJ325">
        <v>4.1763437519000002</v>
      </c>
      <c r="BK325">
        <v>-1.110815476</v>
      </c>
      <c r="BL325">
        <v>10.960260411</v>
      </c>
      <c r="BM325">
        <v>-2.9471979190000002</v>
      </c>
      <c r="BN325">
        <v>-6.716207603</v>
      </c>
      <c r="BO325">
        <v>0.1304496168</v>
      </c>
      <c r="BP325">
        <v>-2.8350503680000001</v>
      </c>
      <c r="BQ325">
        <v>14.278949617</v>
      </c>
      <c r="BR325" s="13">
        <v>223.09979292</v>
      </c>
      <c r="BS325" s="9">
        <v>39.613916668000002</v>
      </c>
      <c r="BT325" s="9">
        <v>-52.048733939999998</v>
      </c>
      <c r="BU325" s="9">
        <v>2.7981742856</v>
      </c>
      <c r="BV325" s="9">
        <v>-80.800582890000001</v>
      </c>
      <c r="BW325" s="9">
        <v>-18.293641780000002</v>
      </c>
      <c r="BX325" s="9">
        <v>3.1661266778999999</v>
      </c>
      <c r="BY325" s="9">
        <v>6.7144687519000001</v>
      </c>
      <c r="BZ325" s="9">
        <v>-11.79494423</v>
      </c>
      <c r="CA325" s="9">
        <v>20.869218748000002</v>
      </c>
      <c r="CB325" s="9">
        <v>-9.8551979230000004</v>
      </c>
      <c r="CC325" s="9">
        <v>-27.791864919999998</v>
      </c>
      <c r="CD325" s="9">
        <v>3.3159957375000002</v>
      </c>
      <c r="CE325" s="9">
        <v>-7.1113375620000001</v>
      </c>
      <c r="CF325" s="9">
        <v>24.209829087999999</v>
      </c>
      <c r="CG325" s="13">
        <v>401.79046720000002</v>
      </c>
      <c r="CH325" s="9">
        <v>95.066101844000002</v>
      </c>
      <c r="CI325" s="9">
        <v>-86.99491956</v>
      </c>
      <c r="CJ325" s="9">
        <v>13.964785601999999</v>
      </c>
      <c r="CK325" s="9">
        <v>-165.13959600000001</v>
      </c>
      <c r="CL325" s="9">
        <v>-23.78403029</v>
      </c>
      <c r="CM325" s="9">
        <v>8.1268211123</v>
      </c>
      <c r="CN325" s="9">
        <v>14.574385413</v>
      </c>
      <c r="CO325" s="9">
        <v>-41.665592109999999</v>
      </c>
      <c r="CP325" s="9">
        <v>32.228968762000001</v>
      </c>
      <c r="CQ325" s="9">
        <v>-31.812322909999999</v>
      </c>
      <c r="CR325" s="9">
        <v>-53.473723819999996</v>
      </c>
      <c r="CS325" s="9">
        <v>0.54320384970000002</v>
      </c>
      <c r="CT325" s="9">
        <v>-6.8031294500000001</v>
      </c>
      <c r="CU325" s="9">
        <v>60.296370549999999</v>
      </c>
      <c r="CV325" s="13">
        <v>12.981614618</v>
      </c>
      <c r="CW325" s="9">
        <v>-5.8333006579999997</v>
      </c>
      <c r="CX325" s="9">
        <v>8.0024463149000002</v>
      </c>
      <c r="CY325" s="9">
        <v>0.34762834929999997</v>
      </c>
      <c r="CZ325" s="9">
        <v>14.193920816</v>
      </c>
      <c r="DA325" s="9">
        <v>-1.900799785</v>
      </c>
      <c r="DB325" s="9">
        <v>0.37019112209999999</v>
      </c>
      <c r="DC325" s="9">
        <v>-0.43663369699999999</v>
      </c>
      <c r="DD325" s="9">
        <v>-5.623381137</v>
      </c>
      <c r="DE325" s="9">
        <v>4.3428516351999997</v>
      </c>
      <c r="DF325" s="9">
        <v>1.2063513018000001</v>
      </c>
      <c r="DG325" s="9">
        <v>3.4956393491000002</v>
      </c>
      <c r="DH325" s="9">
        <v>2.0858292933000002</v>
      </c>
      <c r="DI325" s="9">
        <v>0.85852162679999999</v>
      </c>
      <c r="DJ325" s="9">
        <v>2.6107221267999998</v>
      </c>
    </row>
    <row r="326" spans="19:114" x14ac:dyDescent="0.15">
      <c r="S326" s="11" t="s">
        <v>47</v>
      </c>
      <c r="T326" s="9" t="s">
        <v>92</v>
      </c>
      <c r="U326" s="11">
        <v>15</v>
      </c>
      <c r="V326" s="2">
        <v>60</v>
      </c>
      <c r="W326" s="9">
        <v>0.22733999999999999</v>
      </c>
      <c r="X326" s="9">
        <v>0.50942699999999996</v>
      </c>
      <c r="Y326" s="9">
        <f t="shared" si="136"/>
        <v>1.8302655810411805</v>
      </c>
      <c r="Z326" s="9">
        <f t="shared" si="137"/>
        <v>28</v>
      </c>
      <c r="AA326" s="8">
        <f t="shared" si="138"/>
        <v>60</v>
      </c>
      <c r="AB326" s="8" t="b">
        <f t="shared" si="135"/>
        <v>0</v>
      </c>
      <c r="AC326" s="23" t="str">
        <f t="shared" si="126"/>
        <v>NO</v>
      </c>
      <c r="AD326" s="21" t="str">
        <f t="shared" si="139"/>
        <v>YES</v>
      </c>
      <c r="AE326" s="8" t="str">
        <f t="shared" si="140"/>
        <v>FINE</v>
      </c>
      <c r="AF326" s="8">
        <f t="shared" si="141"/>
        <v>2</v>
      </c>
      <c r="AG326" s="8">
        <f t="shared" si="142"/>
        <v>2</v>
      </c>
      <c r="AH326" s="8">
        <f t="shared" si="143"/>
        <v>3</v>
      </c>
      <c r="AI326" s="23">
        <f t="shared" si="127"/>
        <v>92</v>
      </c>
      <c r="AJ326" s="23">
        <f t="shared" si="128"/>
        <v>251</v>
      </c>
      <c r="AK326" s="23">
        <f t="shared" si="129"/>
        <v>423</v>
      </c>
      <c r="AL326" s="23">
        <f t="shared" si="130"/>
        <v>11.1</v>
      </c>
      <c r="AM326" s="21">
        <f t="shared" si="144"/>
        <v>92</v>
      </c>
      <c r="AN326" s="21">
        <f t="shared" si="145"/>
        <v>251</v>
      </c>
      <c r="AO326" s="21">
        <f t="shared" si="146"/>
        <v>423</v>
      </c>
      <c r="AP326" s="21">
        <f t="shared" si="147"/>
        <v>11.1</v>
      </c>
      <c r="AQ326" s="22">
        <f t="shared" si="131"/>
        <v>-7.1428571428571425E-2</v>
      </c>
      <c r="AR326" s="22">
        <f t="shared" si="132"/>
        <v>-1</v>
      </c>
      <c r="AS326" s="22">
        <f t="shared" si="133"/>
        <v>0</v>
      </c>
      <c r="AT326" s="22">
        <f t="shared" si="134"/>
        <v>0.33333333333333331</v>
      </c>
      <c r="AU326" s="9">
        <v>16</v>
      </c>
      <c r="AV326" s="9">
        <v>14</v>
      </c>
      <c r="AW326" s="9">
        <v>150</v>
      </c>
      <c r="AX326" s="9">
        <v>30</v>
      </c>
      <c r="AY326" s="9">
        <v>60</v>
      </c>
      <c r="AZ326" s="9">
        <v>30</v>
      </c>
      <c r="BA326" s="9">
        <v>45</v>
      </c>
      <c r="BB326" s="9">
        <v>45</v>
      </c>
      <c r="BC326">
        <v>85.604962314000005</v>
      </c>
      <c r="BD326">
        <v>9.5838055571999998</v>
      </c>
      <c r="BE326">
        <v>-22.16106126</v>
      </c>
      <c r="BF326">
        <v>-0.56746907899999999</v>
      </c>
      <c r="BG326">
        <v>-38.673677099999999</v>
      </c>
      <c r="BH326">
        <v>-6.5188862460000001</v>
      </c>
      <c r="BI326">
        <v>2.0607291963000001</v>
      </c>
      <c r="BJ326">
        <v>4.1763437519000002</v>
      </c>
      <c r="BK326">
        <v>-1.110815476</v>
      </c>
      <c r="BL326">
        <v>10.960260411</v>
      </c>
      <c r="BM326">
        <v>-2.9471979190000002</v>
      </c>
      <c r="BN326">
        <v>-6.716207603</v>
      </c>
      <c r="BO326">
        <v>0.1304496168</v>
      </c>
      <c r="BP326">
        <v>-2.8350503680000001</v>
      </c>
      <c r="BQ326">
        <v>14.278949617</v>
      </c>
      <c r="BR326" s="13">
        <v>223.09979292</v>
      </c>
      <c r="BS326" s="9">
        <v>39.613916668000002</v>
      </c>
      <c r="BT326" s="9">
        <v>-52.048733939999998</v>
      </c>
      <c r="BU326" s="9">
        <v>2.7981742856</v>
      </c>
      <c r="BV326" s="9">
        <v>-80.800582890000001</v>
      </c>
      <c r="BW326" s="9">
        <v>-18.293641780000002</v>
      </c>
      <c r="BX326" s="9">
        <v>3.1661266778999999</v>
      </c>
      <c r="BY326" s="9">
        <v>6.7144687519000001</v>
      </c>
      <c r="BZ326" s="9">
        <v>-11.79494423</v>
      </c>
      <c r="CA326" s="9">
        <v>20.869218748000002</v>
      </c>
      <c r="CB326" s="9">
        <v>-9.8551979230000004</v>
      </c>
      <c r="CC326" s="9">
        <v>-27.791864919999998</v>
      </c>
      <c r="CD326" s="9">
        <v>3.3159957375000002</v>
      </c>
      <c r="CE326" s="9">
        <v>-7.1113375620000001</v>
      </c>
      <c r="CF326" s="9">
        <v>24.209829087999999</v>
      </c>
      <c r="CG326" s="13">
        <v>401.79046720000002</v>
      </c>
      <c r="CH326" s="9">
        <v>95.066101844000002</v>
      </c>
      <c r="CI326" s="9">
        <v>-86.99491956</v>
      </c>
      <c r="CJ326" s="9">
        <v>13.964785601999999</v>
      </c>
      <c r="CK326" s="9">
        <v>-165.13959600000001</v>
      </c>
      <c r="CL326" s="9">
        <v>-23.78403029</v>
      </c>
      <c r="CM326" s="9">
        <v>8.1268211123</v>
      </c>
      <c r="CN326" s="9">
        <v>14.574385413</v>
      </c>
      <c r="CO326" s="9">
        <v>-41.665592109999999</v>
      </c>
      <c r="CP326" s="9">
        <v>32.228968762000001</v>
      </c>
      <c r="CQ326" s="9">
        <v>-31.812322909999999</v>
      </c>
      <c r="CR326" s="9">
        <v>-53.473723819999996</v>
      </c>
      <c r="CS326" s="9">
        <v>0.54320384970000002</v>
      </c>
      <c r="CT326" s="9">
        <v>-6.8031294500000001</v>
      </c>
      <c r="CU326" s="9">
        <v>60.296370549999999</v>
      </c>
      <c r="CV326" s="13">
        <v>12.981614618</v>
      </c>
      <c r="CW326" s="9">
        <v>-5.8333006579999997</v>
      </c>
      <c r="CX326" s="9">
        <v>8.0024463149000002</v>
      </c>
      <c r="CY326" s="9">
        <v>0.34762834929999997</v>
      </c>
      <c r="CZ326" s="9">
        <v>14.193920816</v>
      </c>
      <c r="DA326" s="9">
        <v>-1.900799785</v>
      </c>
      <c r="DB326" s="9">
        <v>0.37019112209999999</v>
      </c>
      <c r="DC326" s="9">
        <v>-0.43663369699999999</v>
      </c>
      <c r="DD326" s="9">
        <v>-5.623381137</v>
      </c>
      <c r="DE326" s="9">
        <v>4.3428516351999997</v>
      </c>
      <c r="DF326" s="9">
        <v>1.2063513018000001</v>
      </c>
      <c r="DG326" s="9">
        <v>3.4956393491000002</v>
      </c>
      <c r="DH326" s="9">
        <v>2.0858292933000002</v>
      </c>
      <c r="DI326" s="9">
        <v>0.85852162679999999</v>
      </c>
      <c r="DJ326" s="9">
        <v>2.6107221267999998</v>
      </c>
    </row>
    <row r="327" spans="19:114" x14ac:dyDescent="0.15">
      <c r="S327" s="11" t="s">
        <v>47</v>
      </c>
      <c r="T327" s="9" t="s">
        <v>92</v>
      </c>
      <c r="U327" s="11">
        <v>15</v>
      </c>
      <c r="V327" s="2">
        <v>75</v>
      </c>
      <c r="W327" s="9">
        <v>0.22733999999999999</v>
      </c>
      <c r="X327" s="9">
        <v>0.50942699999999996</v>
      </c>
      <c r="Y327" s="9">
        <f t="shared" si="136"/>
        <v>1.8302655810411805</v>
      </c>
      <c r="Z327" s="9">
        <f t="shared" si="137"/>
        <v>28</v>
      </c>
      <c r="AA327" s="8">
        <f t="shared" si="138"/>
        <v>60</v>
      </c>
      <c r="AB327" s="8" t="b">
        <f t="shared" si="135"/>
        <v>0</v>
      </c>
      <c r="AC327" s="23" t="str">
        <f t="shared" si="126"/>
        <v>NO</v>
      </c>
      <c r="AD327" s="21" t="str">
        <f t="shared" si="139"/>
        <v>YES</v>
      </c>
      <c r="AE327" s="8" t="str">
        <f t="shared" si="140"/>
        <v>FINE</v>
      </c>
      <c r="AF327" s="8">
        <f t="shared" si="141"/>
        <v>2</v>
      </c>
      <c r="AG327" s="8">
        <f t="shared" si="142"/>
        <v>2</v>
      </c>
      <c r="AH327" s="8">
        <f t="shared" si="143"/>
        <v>2</v>
      </c>
      <c r="AI327" s="23">
        <f t="shared" si="127"/>
        <v>81</v>
      </c>
      <c r="AJ327" s="23">
        <f t="shared" si="128"/>
        <v>232</v>
      </c>
      <c r="AK327" s="23">
        <f t="shared" si="129"/>
        <v>378</v>
      </c>
      <c r="AL327" s="23">
        <f t="shared" si="130"/>
        <v>15.4</v>
      </c>
      <c r="AM327" s="21">
        <f t="shared" si="144"/>
        <v>81</v>
      </c>
      <c r="AN327" s="21">
        <f t="shared" si="145"/>
        <v>232</v>
      </c>
      <c r="AO327" s="21">
        <f t="shared" si="146"/>
        <v>378</v>
      </c>
      <c r="AP327" s="21">
        <f t="shared" si="147"/>
        <v>15.4</v>
      </c>
      <c r="AQ327" s="22">
        <f t="shared" si="131"/>
        <v>-7.1428571428571425E-2</v>
      </c>
      <c r="AR327" s="22">
        <f t="shared" si="132"/>
        <v>-1</v>
      </c>
      <c r="AS327" s="22">
        <f t="shared" si="133"/>
        <v>0</v>
      </c>
      <c r="AT327" s="22">
        <f t="shared" si="134"/>
        <v>0.66666666666666663</v>
      </c>
      <c r="AU327" s="9">
        <v>16</v>
      </c>
      <c r="AV327" s="9">
        <v>14</v>
      </c>
      <c r="AW327" s="9">
        <v>150</v>
      </c>
      <c r="AX327" s="9">
        <v>30</v>
      </c>
      <c r="AY327" s="9">
        <v>60</v>
      </c>
      <c r="AZ327" s="9">
        <v>30</v>
      </c>
      <c r="BA327" s="9">
        <v>45</v>
      </c>
      <c r="BB327" s="9">
        <v>45</v>
      </c>
      <c r="BC327">
        <v>85.604962314000005</v>
      </c>
      <c r="BD327">
        <v>9.5838055571999998</v>
      </c>
      <c r="BE327">
        <v>-22.16106126</v>
      </c>
      <c r="BF327">
        <v>-0.56746907899999999</v>
      </c>
      <c r="BG327">
        <v>-38.673677099999999</v>
      </c>
      <c r="BH327">
        <v>-6.5188862460000001</v>
      </c>
      <c r="BI327">
        <v>2.0607291963000001</v>
      </c>
      <c r="BJ327">
        <v>4.1763437519000002</v>
      </c>
      <c r="BK327">
        <v>-1.110815476</v>
      </c>
      <c r="BL327">
        <v>10.960260411</v>
      </c>
      <c r="BM327">
        <v>-2.9471979190000002</v>
      </c>
      <c r="BN327">
        <v>-6.716207603</v>
      </c>
      <c r="BO327">
        <v>0.1304496168</v>
      </c>
      <c r="BP327">
        <v>-2.8350503680000001</v>
      </c>
      <c r="BQ327">
        <v>14.278949617</v>
      </c>
      <c r="BR327" s="13">
        <v>223.09979292</v>
      </c>
      <c r="BS327" s="9">
        <v>39.613916668000002</v>
      </c>
      <c r="BT327" s="9">
        <v>-52.048733939999998</v>
      </c>
      <c r="BU327" s="9">
        <v>2.7981742856</v>
      </c>
      <c r="BV327" s="9">
        <v>-80.800582890000001</v>
      </c>
      <c r="BW327" s="9">
        <v>-18.293641780000002</v>
      </c>
      <c r="BX327" s="9">
        <v>3.1661266778999999</v>
      </c>
      <c r="BY327" s="9">
        <v>6.7144687519000001</v>
      </c>
      <c r="BZ327" s="9">
        <v>-11.79494423</v>
      </c>
      <c r="CA327" s="9">
        <v>20.869218748000002</v>
      </c>
      <c r="CB327" s="9">
        <v>-9.8551979230000004</v>
      </c>
      <c r="CC327" s="9">
        <v>-27.791864919999998</v>
      </c>
      <c r="CD327" s="9">
        <v>3.3159957375000002</v>
      </c>
      <c r="CE327" s="9">
        <v>-7.1113375620000001</v>
      </c>
      <c r="CF327" s="9">
        <v>24.209829087999999</v>
      </c>
      <c r="CG327" s="13">
        <v>401.79046720000002</v>
      </c>
      <c r="CH327" s="9">
        <v>95.066101844000002</v>
      </c>
      <c r="CI327" s="9">
        <v>-86.99491956</v>
      </c>
      <c r="CJ327" s="9">
        <v>13.964785601999999</v>
      </c>
      <c r="CK327" s="9">
        <v>-165.13959600000001</v>
      </c>
      <c r="CL327" s="9">
        <v>-23.78403029</v>
      </c>
      <c r="CM327" s="9">
        <v>8.1268211123</v>
      </c>
      <c r="CN327" s="9">
        <v>14.574385413</v>
      </c>
      <c r="CO327" s="9">
        <v>-41.665592109999999</v>
      </c>
      <c r="CP327" s="9">
        <v>32.228968762000001</v>
      </c>
      <c r="CQ327" s="9">
        <v>-31.812322909999999</v>
      </c>
      <c r="CR327" s="9">
        <v>-53.473723819999996</v>
      </c>
      <c r="CS327" s="9">
        <v>0.54320384970000002</v>
      </c>
      <c r="CT327" s="9">
        <v>-6.8031294500000001</v>
      </c>
      <c r="CU327" s="9">
        <v>60.296370549999999</v>
      </c>
      <c r="CV327" s="13">
        <v>12.981614618</v>
      </c>
      <c r="CW327" s="9">
        <v>-5.8333006579999997</v>
      </c>
      <c r="CX327" s="9">
        <v>8.0024463149000002</v>
      </c>
      <c r="CY327" s="9">
        <v>0.34762834929999997</v>
      </c>
      <c r="CZ327" s="9">
        <v>14.193920816</v>
      </c>
      <c r="DA327" s="9">
        <v>-1.900799785</v>
      </c>
      <c r="DB327" s="9">
        <v>0.37019112209999999</v>
      </c>
      <c r="DC327" s="9">
        <v>-0.43663369699999999</v>
      </c>
      <c r="DD327" s="9">
        <v>-5.623381137</v>
      </c>
      <c r="DE327" s="9">
        <v>4.3428516351999997</v>
      </c>
      <c r="DF327" s="9">
        <v>1.2063513018000001</v>
      </c>
      <c r="DG327" s="9">
        <v>3.4956393491000002</v>
      </c>
      <c r="DH327" s="9">
        <v>2.0858292933000002</v>
      </c>
      <c r="DI327" s="9">
        <v>0.85852162679999999</v>
      </c>
      <c r="DJ327" s="9">
        <v>2.6107221267999998</v>
      </c>
    </row>
    <row r="328" spans="19:114" x14ac:dyDescent="0.15">
      <c r="S328" s="11" t="s">
        <v>47</v>
      </c>
      <c r="T328" s="9" t="s">
        <v>92</v>
      </c>
      <c r="U328" s="11">
        <v>15</v>
      </c>
      <c r="V328" s="2">
        <v>90</v>
      </c>
      <c r="W328" s="9">
        <v>0.22733999999999999</v>
      </c>
      <c r="X328" s="9">
        <v>0.50942699999999996</v>
      </c>
      <c r="Y328" s="9">
        <f t="shared" si="136"/>
        <v>1.8302655810411805</v>
      </c>
      <c r="Z328" s="9">
        <f t="shared" si="137"/>
        <v>28</v>
      </c>
      <c r="AA328" s="8">
        <f t="shared" si="138"/>
        <v>60</v>
      </c>
      <c r="AB328" s="8" t="b">
        <f t="shared" si="135"/>
        <v>0</v>
      </c>
      <c r="AC328" s="23" t="str">
        <f t="shared" si="126"/>
        <v>NO</v>
      </c>
      <c r="AD328" s="21" t="str">
        <f t="shared" si="139"/>
        <v>YES</v>
      </c>
      <c r="AE328" s="8" t="str">
        <f t="shared" si="140"/>
        <v>FINE</v>
      </c>
      <c r="AF328" s="8">
        <f t="shared" si="141"/>
        <v>2</v>
      </c>
      <c r="AG328" s="8">
        <f t="shared" si="142"/>
        <v>2</v>
      </c>
      <c r="AH328" s="8">
        <f t="shared" si="143"/>
        <v>2</v>
      </c>
      <c r="AI328" s="23">
        <f t="shared" si="127"/>
        <v>72</v>
      </c>
      <c r="AJ328" s="23">
        <f t="shared" si="128"/>
        <v>219</v>
      </c>
      <c r="AK328" s="23">
        <f t="shared" si="129"/>
        <v>347</v>
      </c>
      <c r="AL328" s="23">
        <f t="shared" si="130"/>
        <v>20.3</v>
      </c>
      <c r="AM328" s="21">
        <f t="shared" si="144"/>
        <v>72</v>
      </c>
      <c r="AN328" s="21">
        <f t="shared" si="145"/>
        <v>219</v>
      </c>
      <c r="AO328" s="21">
        <f t="shared" si="146"/>
        <v>347</v>
      </c>
      <c r="AP328" s="21">
        <f t="shared" si="147"/>
        <v>20.3</v>
      </c>
      <c r="AQ328" s="22">
        <f t="shared" si="131"/>
        <v>-7.1428571428571425E-2</v>
      </c>
      <c r="AR328" s="22">
        <f t="shared" si="132"/>
        <v>-1</v>
      </c>
      <c r="AS328" s="22">
        <f t="shared" si="133"/>
        <v>0</v>
      </c>
      <c r="AT328" s="22">
        <f t="shared" si="134"/>
        <v>1</v>
      </c>
      <c r="AU328" s="9">
        <v>16</v>
      </c>
      <c r="AV328" s="9">
        <v>14</v>
      </c>
      <c r="AW328" s="9">
        <v>150</v>
      </c>
      <c r="AX328" s="9">
        <v>30</v>
      </c>
      <c r="AY328" s="9">
        <v>60</v>
      </c>
      <c r="AZ328" s="9">
        <v>30</v>
      </c>
      <c r="BA328" s="9">
        <v>45</v>
      </c>
      <c r="BB328" s="9">
        <v>45</v>
      </c>
      <c r="BC328">
        <v>85.604962314000005</v>
      </c>
      <c r="BD328">
        <v>9.5838055571999998</v>
      </c>
      <c r="BE328">
        <v>-22.16106126</v>
      </c>
      <c r="BF328">
        <v>-0.56746907899999999</v>
      </c>
      <c r="BG328">
        <v>-38.673677099999999</v>
      </c>
      <c r="BH328">
        <v>-6.5188862460000001</v>
      </c>
      <c r="BI328">
        <v>2.0607291963000001</v>
      </c>
      <c r="BJ328">
        <v>4.1763437519000002</v>
      </c>
      <c r="BK328">
        <v>-1.110815476</v>
      </c>
      <c r="BL328">
        <v>10.960260411</v>
      </c>
      <c r="BM328">
        <v>-2.9471979190000002</v>
      </c>
      <c r="BN328">
        <v>-6.716207603</v>
      </c>
      <c r="BO328">
        <v>0.1304496168</v>
      </c>
      <c r="BP328">
        <v>-2.8350503680000001</v>
      </c>
      <c r="BQ328">
        <v>14.278949617</v>
      </c>
      <c r="BR328" s="13">
        <v>223.09979292</v>
      </c>
      <c r="BS328" s="9">
        <v>39.613916668000002</v>
      </c>
      <c r="BT328" s="9">
        <v>-52.048733939999998</v>
      </c>
      <c r="BU328" s="9">
        <v>2.7981742856</v>
      </c>
      <c r="BV328" s="9">
        <v>-80.800582890000001</v>
      </c>
      <c r="BW328" s="9">
        <v>-18.293641780000002</v>
      </c>
      <c r="BX328" s="9">
        <v>3.1661266778999999</v>
      </c>
      <c r="BY328" s="9">
        <v>6.7144687519000001</v>
      </c>
      <c r="BZ328" s="9">
        <v>-11.79494423</v>
      </c>
      <c r="CA328" s="9">
        <v>20.869218748000002</v>
      </c>
      <c r="CB328" s="9">
        <v>-9.8551979230000004</v>
      </c>
      <c r="CC328" s="9">
        <v>-27.791864919999998</v>
      </c>
      <c r="CD328" s="9">
        <v>3.3159957375000002</v>
      </c>
      <c r="CE328" s="9">
        <v>-7.1113375620000001</v>
      </c>
      <c r="CF328" s="9">
        <v>24.209829087999999</v>
      </c>
      <c r="CG328" s="13">
        <v>401.79046720000002</v>
      </c>
      <c r="CH328" s="9">
        <v>95.066101844000002</v>
      </c>
      <c r="CI328" s="9">
        <v>-86.99491956</v>
      </c>
      <c r="CJ328" s="9">
        <v>13.964785601999999</v>
      </c>
      <c r="CK328" s="9">
        <v>-165.13959600000001</v>
      </c>
      <c r="CL328" s="9">
        <v>-23.78403029</v>
      </c>
      <c r="CM328" s="9">
        <v>8.1268211123</v>
      </c>
      <c r="CN328" s="9">
        <v>14.574385413</v>
      </c>
      <c r="CO328" s="9">
        <v>-41.665592109999999</v>
      </c>
      <c r="CP328" s="9">
        <v>32.228968762000001</v>
      </c>
      <c r="CQ328" s="9">
        <v>-31.812322909999999</v>
      </c>
      <c r="CR328" s="9">
        <v>-53.473723819999996</v>
      </c>
      <c r="CS328" s="9">
        <v>0.54320384970000002</v>
      </c>
      <c r="CT328" s="9">
        <v>-6.8031294500000001</v>
      </c>
      <c r="CU328" s="9">
        <v>60.296370549999999</v>
      </c>
      <c r="CV328" s="13">
        <v>12.981614618</v>
      </c>
      <c r="CW328" s="9">
        <v>-5.8333006579999997</v>
      </c>
      <c r="CX328" s="9">
        <v>8.0024463149000002</v>
      </c>
      <c r="CY328" s="9">
        <v>0.34762834929999997</v>
      </c>
      <c r="CZ328" s="9">
        <v>14.193920816</v>
      </c>
      <c r="DA328" s="9">
        <v>-1.900799785</v>
      </c>
      <c r="DB328" s="9">
        <v>0.37019112209999999</v>
      </c>
      <c r="DC328" s="9">
        <v>-0.43663369699999999</v>
      </c>
      <c r="DD328" s="9">
        <v>-5.623381137</v>
      </c>
      <c r="DE328" s="9">
        <v>4.3428516351999997</v>
      </c>
      <c r="DF328" s="9">
        <v>1.2063513018000001</v>
      </c>
      <c r="DG328" s="9">
        <v>3.4956393491000002</v>
      </c>
      <c r="DH328" s="9">
        <v>2.0858292933000002</v>
      </c>
      <c r="DI328" s="9">
        <v>0.85852162679999999</v>
      </c>
      <c r="DJ328" s="9">
        <v>2.6107221267999998</v>
      </c>
    </row>
    <row r="329" spans="19:114" x14ac:dyDescent="0.15">
      <c r="S329" s="11" t="s">
        <v>47</v>
      </c>
      <c r="T329" s="9" t="s">
        <v>92</v>
      </c>
      <c r="U329" s="11">
        <v>20</v>
      </c>
      <c r="V329" s="2">
        <v>0</v>
      </c>
      <c r="W329" s="9">
        <v>0.29049000000000003</v>
      </c>
      <c r="X329" s="9">
        <v>0.51908500000000002</v>
      </c>
      <c r="Y329" s="9">
        <f t="shared" si="136"/>
        <v>2.4330040304845846</v>
      </c>
      <c r="Z329" s="9">
        <f t="shared" si="137"/>
        <v>21</v>
      </c>
      <c r="AA329" s="8">
        <f t="shared" si="138"/>
        <v>60</v>
      </c>
      <c r="AB329" s="8" t="b">
        <f t="shared" si="135"/>
        <v>1</v>
      </c>
      <c r="AC329" s="23" t="str">
        <f t="shared" si="126"/>
        <v>YES</v>
      </c>
      <c r="AD329" s="21" t="str">
        <f t="shared" si="139"/>
        <v>YES</v>
      </c>
      <c r="AE329" s="8" t="str">
        <f t="shared" si="140"/>
        <v>COARSE</v>
      </c>
      <c r="AF329" s="8">
        <f t="shared" si="141"/>
        <v>4</v>
      </c>
      <c r="AG329" s="8">
        <f t="shared" si="142"/>
        <v>4</v>
      </c>
      <c r="AH329" s="8">
        <f t="shared" si="143"/>
        <v>4</v>
      </c>
      <c r="AI329" s="23">
        <f t="shared" si="127"/>
        <v>177</v>
      </c>
      <c r="AJ329" s="23">
        <f t="shared" si="128"/>
        <v>402</v>
      </c>
      <c r="AK329" s="23">
        <f t="shared" si="129"/>
        <v>789</v>
      </c>
      <c r="AL329" s="23">
        <f t="shared" si="130"/>
        <v>0.6</v>
      </c>
      <c r="AM329" s="21">
        <f t="shared" si="144"/>
        <v>177</v>
      </c>
      <c r="AN329" s="21">
        <f t="shared" si="145"/>
        <v>402</v>
      </c>
      <c r="AO329" s="21">
        <f t="shared" si="146"/>
        <v>789</v>
      </c>
      <c r="AP329" s="21">
        <f t="shared" si="147"/>
        <v>0.6</v>
      </c>
      <c r="AQ329" s="22">
        <f t="shared" si="131"/>
        <v>0.2857142857142857</v>
      </c>
      <c r="AR329" s="22">
        <f t="shared" si="132"/>
        <v>-1</v>
      </c>
      <c r="AS329" s="22">
        <f t="shared" si="133"/>
        <v>0</v>
      </c>
      <c r="AT329" s="22">
        <f t="shared" si="134"/>
        <v>-1</v>
      </c>
      <c r="AU329" s="9">
        <v>16</v>
      </c>
      <c r="AV329" s="9">
        <v>14</v>
      </c>
      <c r="AW329" s="9">
        <v>150</v>
      </c>
      <c r="AX329" s="9">
        <v>30</v>
      </c>
      <c r="AY329" s="9">
        <v>60</v>
      </c>
      <c r="AZ329" s="9">
        <v>30</v>
      </c>
      <c r="BA329" s="9">
        <v>45</v>
      </c>
      <c r="BB329" s="9">
        <v>45</v>
      </c>
      <c r="BC329">
        <v>85.604962314000005</v>
      </c>
      <c r="BD329">
        <v>9.5838055571999998</v>
      </c>
      <c r="BE329">
        <v>-22.16106126</v>
      </c>
      <c r="BF329">
        <v>-0.56746907899999999</v>
      </c>
      <c r="BG329">
        <v>-38.673677099999999</v>
      </c>
      <c r="BH329">
        <v>-6.5188862460000001</v>
      </c>
      <c r="BI329">
        <v>2.0607291963000001</v>
      </c>
      <c r="BJ329">
        <v>4.1763437519000002</v>
      </c>
      <c r="BK329">
        <v>-1.110815476</v>
      </c>
      <c r="BL329">
        <v>10.960260411</v>
      </c>
      <c r="BM329">
        <v>-2.9471979190000002</v>
      </c>
      <c r="BN329">
        <v>-6.716207603</v>
      </c>
      <c r="BO329">
        <v>0.1304496168</v>
      </c>
      <c r="BP329">
        <v>-2.8350503680000001</v>
      </c>
      <c r="BQ329">
        <v>14.278949617</v>
      </c>
      <c r="BR329" s="13">
        <v>223.09979292</v>
      </c>
      <c r="BS329" s="9">
        <v>39.613916668000002</v>
      </c>
      <c r="BT329" s="9">
        <v>-52.048733939999998</v>
      </c>
      <c r="BU329" s="9">
        <v>2.7981742856</v>
      </c>
      <c r="BV329" s="9">
        <v>-80.800582890000001</v>
      </c>
      <c r="BW329" s="9">
        <v>-18.293641780000002</v>
      </c>
      <c r="BX329" s="9">
        <v>3.1661266778999999</v>
      </c>
      <c r="BY329" s="9">
        <v>6.7144687519000001</v>
      </c>
      <c r="BZ329" s="9">
        <v>-11.79494423</v>
      </c>
      <c r="CA329" s="9">
        <v>20.869218748000002</v>
      </c>
      <c r="CB329" s="9">
        <v>-9.8551979230000004</v>
      </c>
      <c r="CC329" s="9">
        <v>-27.791864919999998</v>
      </c>
      <c r="CD329" s="9">
        <v>3.3159957375000002</v>
      </c>
      <c r="CE329" s="9">
        <v>-7.1113375620000001</v>
      </c>
      <c r="CF329" s="9">
        <v>24.209829087999999</v>
      </c>
      <c r="CG329" s="13">
        <v>401.79046720000002</v>
      </c>
      <c r="CH329" s="9">
        <v>95.066101844000002</v>
      </c>
      <c r="CI329" s="9">
        <v>-86.99491956</v>
      </c>
      <c r="CJ329" s="9">
        <v>13.964785601999999</v>
      </c>
      <c r="CK329" s="9">
        <v>-165.13959600000001</v>
      </c>
      <c r="CL329" s="9">
        <v>-23.78403029</v>
      </c>
      <c r="CM329" s="9">
        <v>8.1268211123</v>
      </c>
      <c r="CN329" s="9">
        <v>14.574385413</v>
      </c>
      <c r="CO329" s="9">
        <v>-41.665592109999999</v>
      </c>
      <c r="CP329" s="9">
        <v>32.228968762000001</v>
      </c>
      <c r="CQ329" s="9">
        <v>-31.812322909999999</v>
      </c>
      <c r="CR329" s="9">
        <v>-53.473723819999996</v>
      </c>
      <c r="CS329" s="9">
        <v>0.54320384970000002</v>
      </c>
      <c r="CT329" s="9">
        <v>-6.8031294500000001</v>
      </c>
      <c r="CU329" s="9">
        <v>60.296370549999999</v>
      </c>
      <c r="CV329" s="13">
        <v>12.981614618</v>
      </c>
      <c r="CW329" s="9">
        <v>-5.8333006579999997</v>
      </c>
      <c r="CX329" s="9">
        <v>8.0024463149000002</v>
      </c>
      <c r="CY329" s="9">
        <v>0.34762834929999997</v>
      </c>
      <c r="CZ329" s="9">
        <v>14.193920816</v>
      </c>
      <c r="DA329" s="9">
        <v>-1.900799785</v>
      </c>
      <c r="DB329" s="9">
        <v>0.37019112209999999</v>
      </c>
      <c r="DC329" s="9">
        <v>-0.43663369699999999</v>
      </c>
      <c r="DD329" s="9">
        <v>-5.623381137</v>
      </c>
      <c r="DE329" s="9">
        <v>4.3428516351999997</v>
      </c>
      <c r="DF329" s="9">
        <v>1.2063513018000001</v>
      </c>
      <c r="DG329" s="9">
        <v>3.4956393491000002</v>
      </c>
      <c r="DH329" s="9">
        <v>2.0858292933000002</v>
      </c>
      <c r="DI329" s="9">
        <v>0.85852162679999999</v>
      </c>
      <c r="DJ329" s="9">
        <v>2.6107221267999998</v>
      </c>
    </row>
    <row r="330" spans="19:114" x14ac:dyDescent="0.15">
      <c r="S330" s="11" t="s">
        <v>47</v>
      </c>
      <c r="T330" s="9" t="s">
        <v>92</v>
      </c>
      <c r="U330" s="11">
        <v>20</v>
      </c>
      <c r="V330" s="2">
        <v>15</v>
      </c>
      <c r="W330" s="9">
        <v>0.29049000000000003</v>
      </c>
      <c r="X330" s="9">
        <v>0.51908500000000002</v>
      </c>
      <c r="Y330" s="9">
        <f t="shared" si="136"/>
        <v>2.4330040304845846</v>
      </c>
      <c r="Z330" s="9">
        <f t="shared" si="137"/>
        <v>21</v>
      </c>
      <c r="AA330" s="8">
        <f t="shared" si="138"/>
        <v>60</v>
      </c>
      <c r="AB330" s="8" t="b">
        <f t="shared" si="135"/>
        <v>0</v>
      </c>
      <c r="AC330" s="23" t="str">
        <f t="shared" si="126"/>
        <v>NO</v>
      </c>
      <c r="AD330" s="21" t="str">
        <f t="shared" si="139"/>
        <v>YES</v>
      </c>
      <c r="AE330" s="8" t="str">
        <f t="shared" si="140"/>
        <v>MEDIUM</v>
      </c>
      <c r="AF330" s="8">
        <f t="shared" si="141"/>
        <v>3</v>
      </c>
      <c r="AG330" s="8">
        <f t="shared" si="142"/>
        <v>3</v>
      </c>
      <c r="AH330" s="8">
        <f t="shared" si="143"/>
        <v>4</v>
      </c>
      <c r="AI330" s="23">
        <f t="shared" si="127"/>
        <v>152</v>
      </c>
      <c r="AJ330" s="23">
        <f t="shared" si="128"/>
        <v>360</v>
      </c>
      <c r="AK330" s="23">
        <f t="shared" si="129"/>
        <v>686</v>
      </c>
      <c r="AL330" s="23">
        <f t="shared" si="130"/>
        <v>1.9000000000000001</v>
      </c>
      <c r="AM330" s="21">
        <f t="shared" si="144"/>
        <v>152</v>
      </c>
      <c r="AN330" s="21">
        <f t="shared" si="145"/>
        <v>360</v>
      </c>
      <c r="AO330" s="21">
        <f t="shared" si="146"/>
        <v>686</v>
      </c>
      <c r="AP330" s="21">
        <f t="shared" si="147"/>
        <v>1.9000000000000001</v>
      </c>
      <c r="AQ330" s="22">
        <f t="shared" si="131"/>
        <v>0.2857142857142857</v>
      </c>
      <c r="AR330" s="22">
        <f t="shared" si="132"/>
        <v>-1</v>
      </c>
      <c r="AS330" s="22">
        <f t="shared" si="133"/>
        <v>0</v>
      </c>
      <c r="AT330" s="22">
        <f t="shared" si="134"/>
        <v>-0.66666666666666663</v>
      </c>
      <c r="AU330" s="9">
        <v>16</v>
      </c>
      <c r="AV330" s="9">
        <v>14</v>
      </c>
      <c r="AW330" s="9">
        <v>150</v>
      </c>
      <c r="AX330" s="9">
        <v>30</v>
      </c>
      <c r="AY330" s="9">
        <v>60</v>
      </c>
      <c r="AZ330" s="9">
        <v>30</v>
      </c>
      <c r="BA330" s="9">
        <v>45</v>
      </c>
      <c r="BB330" s="9">
        <v>45</v>
      </c>
      <c r="BC330">
        <v>85.604962314000005</v>
      </c>
      <c r="BD330">
        <v>9.5838055571999998</v>
      </c>
      <c r="BE330">
        <v>-22.16106126</v>
      </c>
      <c r="BF330">
        <v>-0.56746907899999999</v>
      </c>
      <c r="BG330">
        <v>-38.673677099999999</v>
      </c>
      <c r="BH330">
        <v>-6.5188862460000001</v>
      </c>
      <c r="BI330">
        <v>2.0607291963000001</v>
      </c>
      <c r="BJ330">
        <v>4.1763437519000002</v>
      </c>
      <c r="BK330">
        <v>-1.110815476</v>
      </c>
      <c r="BL330">
        <v>10.960260411</v>
      </c>
      <c r="BM330">
        <v>-2.9471979190000002</v>
      </c>
      <c r="BN330">
        <v>-6.716207603</v>
      </c>
      <c r="BO330">
        <v>0.1304496168</v>
      </c>
      <c r="BP330">
        <v>-2.8350503680000001</v>
      </c>
      <c r="BQ330">
        <v>14.278949617</v>
      </c>
      <c r="BR330" s="13">
        <v>223.09979292</v>
      </c>
      <c r="BS330" s="9">
        <v>39.613916668000002</v>
      </c>
      <c r="BT330" s="9">
        <v>-52.048733939999998</v>
      </c>
      <c r="BU330" s="9">
        <v>2.7981742856</v>
      </c>
      <c r="BV330" s="9">
        <v>-80.800582890000001</v>
      </c>
      <c r="BW330" s="9">
        <v>-18.293641780000002</v>
      </c>
      <c r="BX330" s="9">
        <v>3.1661266778999999</v>
      </c>
      <c r="BY330" s="9">
        <v>6.7144687519000001</v>
      </c>
      <c r="BZ330" s="9">
        <v>-11.79494423</v>
      </c>
      <c r="CA330" s="9">
        <v>20.869218748000002</v>
      </c>
      <c r="CB330" s="9">
        <v>-9.8551979230000004</v>
      </c>
      <c r="CC330" s="9">
        <v>-27.791864919999998</v>
      </c>
      <c r="CD330" s="9">
        <v>3.3159957375000002</v>
      </c>
      <c r="CE330" s="9">
        <v>-7.1113375620000001</v>
      </c>
      <c r="CF330" s="9">
        <v>24.209829087999999</v>
      </c>
      <c r="CG330" s="13">
        <v>401.79046720000002</v>
      </c>
      <c r="CH330" s="9">
        <v>95.066101844000002</v>
      </c>
      <c r="CI330" s="9">
        <v>-86.99491956</v>
      </c>
      <c r="CJ330" s="9">
        <v>13.964785601999999</v>
      </c>
      <c r="CK330" s="9">
        <v>-165.13959600000001</v>
      </c>
      <c r="CL330" s="9">
        <v>-23.78403029</v>
      </c>
      <c r="CM330" s="9">
        <v>8.1268211123</v>
      </c>
      <c r="CN330" s="9">
        <v>14.574385413</v>
      </c>
      <c r="CO330" s="9">
        <v>-41.665592109999999</v>
      </c>
      <c r="CP330" s="9">
        <v>32.228968762000001</v>
      </c>
      <c r="CQ330" s="9">
        <v>-31.812322909999999</v>
      </c>
      <c r="CR330" s="9">
        <v>-53.473723819999996</v>
      </c>
      <c r="CS330" s="9">
        <v>0.54320384970000002</v>
      </c>
      <c r="CT330" s="9">
        <v>-6.8031294500000001</v>
      </c>
      <c r="CU330" s="9">
        <v>60.296370549999999</v>
      </c>
      <c r="CV330" s="13">
        <v>12.981614618</v>
      </c>
      <c r="CW330" s="9">
        <v>-5.8333006579999997</v>
      </c>
      <c r="CX330" s="9">
        <v>8.0024463149000002</v>
      </c>
      <c r="CY330" s="9">
        <v>0.34762834929999997</v>
      </c>
      <c r="CZ330" s="9">
        <v>14.193920816</v>
      </c>
      <c r="DA330" s="9">
        <v>-1.900799785</v>
      </c>
      <c r="DB330" s="9">
        <v>0.37019112209999999</v>
      </c>
      <c r="DC330" s="9">
        <v>-0.43663369699999999</v>
      </c>
      <c r="DD330" s="9">
        <v>-5.623381137</v>
      </c>
      <c r="DE330" s="9">
        <v>4.3428516351999997</v>
      </c>
      <c r="DF330" s="9">
        <v>1.2063513018000001</v>
      </c>
      <c r="DG330" s="9">
        <v>3.4956393491000002</v>
      </c>
      <c r="DH330" s="9">
        <v>2.0858292933000002</v>
      </c>
      <c r="DI330" s="9">
        <v>0.85852162679999999</v>
      </c>
      <c r="DJ330" s="9">
        <v>2.6107221267999998</v>
      </c>
    </row>
    <row r="331" spans="19:114" x14ac:dyDescent="0.15">
      <c r="S331" s="11" t="s">
        <v>47</v>
      </c>
      <c r="T331" s="9" t="s">
        <v>92</v>
      </c>
      <c r="U331" s="11">
        <v>20</v>
      </c>
      <c r="V331" s="2">
        <v>30</v>
      </c>
      <c r="W331" s="9">
        <v>0.29049000000000003</v>
      </c>
      <c r="X331" s="9">
        <v>0.51908500000000002</v>
      </c>
      <c r="Y331" s="9">
        <f t="shared" si="136"/>
        <v>2.4330040304845846</v>
      </c>
      <c r="Z331" s="9">
        <f t="shared" si="137"/>
        <v>21</v>
      </c>
      <c r="AA331" s="8">
        <f t="shared" si="138"/>
        <v>60</v>
      </c>
      <c r="AB331" s="8" t="b">
        <f t="shared" si="135"/>
        <v>0</v>
      </c>
      <c r="AC331" s="23" t="str">
        <f t="shared" si="126"/>
        <v>NO</v>
      </c>
      <c r="AD331" s="21" t="str">
        <f t="shared" si="139"/>
        <v>YES</v>
      </c>
      <c r="AE331" s="8" t="str">
        <f t="shared" si="140"/>
        <v>MEDIUM</v>
      </c>
      <c r="AF331" s="8">
        <f t="shared" si="141"/>
        <v>3</v>
      </c>
      <c r="AG331" s="8">
        <f t="shared" si="142"/>
        <v>3</v>
      </c>
      <c r="AH331" s="8">
        <f t="shared" si="143"/>
        <v>3</v>
      </c>
      <c r="AI331" s="23">
        <f t="shared" si="127"/>
        <v>131</v>
      </c>
      <c r="AJ331" s="23">
        <f t="shared" si="128"/>
        <v>324</v>
      </c>
      <c r="AK331" s="23">
        <f t="shared" si="129"/>
        <v>596</v>
      </c>
      <c r="AL331" s="23">
        <f t="shared" si="130"/>
        <v>3.8000000000000003</v>
      </c>
      <c r="AM331" s="21">
        <f t="shared" si="144"/>
        <v>131</v>
      </c>
      <c r="AN331" s="21">
        <f t="shared" si="145"/>
        <v>324</v>
      </c>
      <c r="AO331" s="21">
        <f t="shared" si="146"/>
        <v>596</v>
      </c>
      <c r="AP331" s="21">
        <f t="shared" si="147"/>
        <v>3.8000000000000003</v>
      </c>
      <c r="AQ331" s="22">
        <f t="shared" si="131"/>
        <v>0.2857142857142857</v>
      </c>
      <c r="AR331" s="22">
        <f t="shared" si="132"/>
        <v>-1</v>
      </c>
      <c r="AS331" s="22">
        <f t="shared" si="133"/>
        <v>0</v>
      </c>
      <c r="AT331" s="22">
        <f t="shared" si="134"/>
        <v>-0.33333333333333331</v>
      </c>
      <c r="AU331" s="9">
        <v>16</v>
      </c>
      <c r="AV331" s="9">
        <v>14</v>
      </c>
      <c r="AW331" s="9">
        <v>150</v>
      </c>
      <c r="AX331" s="9">
        <v>30</v>
      </c>
      <c r="AY331" s="9">
        <v>60</v>
      </c>
      <c r="AZ331" s="9">
        <v>30</v>
      </c>
      <c r="BA331" s="9">
        <v>45</v>
      </c>
      <c r="BB331" s="9">
        <v>45</v>
      </c>
      <c r="BC331">
        <v>85.604962314000005</v>
      </c>
      <c r="BD331">
        <v>9.5838055571999998</v>
      </c>
      <c r="BE331">
        <v>-22.16106126</v>
      </c>
      <c r="BF331">
        <v>-0.56746907899999999</v>
      </c>
      <c r="BG331">
        <v>-38.673677099999999</v>
      </c>
      <c r="BH331">
        <v>-6.5188862460000001</v>
      </c>
      <c r="BI331">
        <v>2.0607291963000001</v>
      </c>
      <c r="BJ331">
        <v>4.1763437519000002</v>
      </c>
      <c r="BK331">
        <v>-1.110815476</v>
      </c>
      <c r="BL331">
        <v>10.960260411</v>
      </c>
      <c r="BM331">
        <v>-2.9471979190000002</v>
      </c>
      <c r="BN331">
        <v>-6.716207603</v>
      </c>
      <c r="BO331">
        <v>0.1304496168</v>
      </c>
      <c r="BP331">
        <v>-2.8350503680000001</v>
      </c>
      <c r="BQ331">
        <v>14.278949617</v>
      </c>
      <c r="BR331" s="13">
        <v>223.09979292</v>
      </c>
      <c r="BS331" s="9">
        <v>39.613916668000002</v>
      </c>
      <c r="BT331" s="9">
        <v>-52.048733939999998</v>
      </c>
      <c r="BU331" s="9">
        <v>2.7981742856</v>
      </c>
      <c r="BV331" s="9">
        <v>-80.800582890000001</v>
      </c>
      <c r="BW331" s="9">
        <v>-18.293641780000002</v>
      </c>
      <c r="BX331" s="9">
        <v>3.1661266778999999</v>
      </c>
      <c r="BY331" s="9">
        <v>6.7144687519000001</v>
      </c>
      <c r="BZ331" s="9">
        <v>-11.79494423</v>
      </c>
      <c r="CA331" s="9">
        <v>20.869218748000002</v>
      </c>
      <c r="CB331" s="9">
        <v>-9.8551979230000004</v>
      </c>
      <c r="CC331" s="9">
        <v>-27.791864919999998</v>
      </c>
      <c r="CD331" s="9">
        <v>3.3159957375000002</v>
      </c>
      <c r="CE331" s="9">
        <v>-7.1113375620000001</v>
      </c>
      <c r="CF331" s="9">
        <v>24.209829087999999</v>
      </c>
      <c r="CG331" s="13">
        <v>401.79046720000002</v>
      </c>
      <c r="CH331" s="9">
        <v>95.066101844000002</v>
      </c>
      <c r="CI331" s="9">
        <v>-86.99491956</v>
      </c>
      <c r="CJ331" s="9">
        <v>13.964785601999999</v>
      </c>
      <c r="CK331" s="9">
        <v>-165.13959600000001</v>
      </c>
      <c r="CL331" s="9">
        <v>-23.78403029</v>
      </c>
      <c r="CM331" s="9">
        <v>8.1268211123</v>
      </c>
      <c r="CN331" s="9">
        <v>14.574385413</v>
      </c>
      <c r="CO331" s="9">
        <v>-41.665592109999999</v>
      </c>
      <c r="CP331" s="9">
        <v>32.228968762000001</v>
      </c>
      <c r="CQ331" s="9">
        <v>-31.812322909999999</v>
      </c>
      <c r="CR331" s="9">
        <v>-53.473723819999996</v>
      </c>
      <c r="CS331" s="9">
        <v>0.54320384970000002</v>
      </c>
      <c r="CT331" s="9">
        <v>-6.8031294500000001</v>
      </c>
      <c r="CU331" s="9">
        <v>60.296370549999999</v>
      </c>
      <c r="CV331" s="13">
        <v>12.981614618</v>
      </c>
      <c r="CW331" s="9">
        <v>-5.8333006579999997</v>
      </c>
      <c r="CX331" s="9">
        <v>8.0024463149000002</v>
      </c>
      <c r="CY331" s="9">
        <v>0.34762834929999997</v>
      </c>
      <c r="CZ331" s="9">
        <v>14.193920816</v>
      </c>
      <c r="DA331" s="9">
        <v>-1.900799785</v>
      </c>
      <c r="DB331" s="9">
        <v>0.37019112209999999</v>
      </c>
      <c r="DC331" s="9">
        <v>-0.43663369699999999</v>
      </c>
      <c r="DD331" s="9">
        <v>-5.623381137</v>
      </c>
      <c r="DE331" s="9">
        <v>4.3428516351999997</v>
      </c>
      <c r="DF331" s="9">
        <v>1.2063513018000001</v>
      </c>
      <c r="DG331" s="9">
        <v>3.4956393491000002</v>
      </c>
      <c r="DH331" s="9">
        <v>2.0858292933000002</v>
      </c>
      <c r="DI331" s="9">
        <v>0.85852162679999999</v>
      </c>
      <c r="DJ331" s="9">
        <v>2.6107221267999998</v>
      </c>
    </row>
    <row r="332" spans="19:114" x14ac:dyDescent="0.15">
      <c r="S332" s="11" t="s">
        <v>47</v>
      </c>
      <c r="T332" s="9" t="s">
        <v>92</v>
      </c>
      <c r="U332" s="11">
        <v>20</v>
      </c>
      <c r="V332" s="2">
        <v>45</v>
      </c>
      <c r="W332" s="9">
        <v>0.29049000000000003</v>
      </c>
      <c r="X332" s="9">
        <v>0.51908500000000002</v>
      </c>
      <c r="Y332" s="9">
        <f t="shared" si="136"/>
        <v>2.4330040304845846</v>
      </c>
      <c r="Z332" s="9">
        <f t="shared" si="137"/>
        <v>21</v>
      </c>
      <c r="AA332" s="8">
        <f t="shared" si="138"/>
        <v>60</v>
      </c>
      <c r="AB332" s="8" t="b">
        <f t="shared" si="135"/>
        <v>0</v>
      </c>
      <c r="AC332" s="23" t="str">
        <f t="shared" si="126"/>
        <v>NO</v>
      </c>
      <c r="AD332" s="21" t="str">
        <f t="shared" si="139"/>
        <v>YES</v>
      </c>
      <c r="AE332" s="8" t="str">
        <f t="shared" si="140"/>
        <v>MEDIUM</v>
      </c>
      <c r="AF332" s="8">
        <f t="shared" si="141"/>
        <v>3</v>
      </c>
      <c r="AG332" s="8">
        <f t="shared" si="142"/>
        <v>3</v>
      </c>
      <c r="AH332" s="8">
        <f t="shared" si="143"/>
        <v>3</v>
      </c>
      <c r="AI332" s="23">
        <f t="shared" si="127"/>
        <v>112</v>
      </c>
      <c r="AJ332" s="23">
        <f t="shared" si="128"/>
        <v>293</v>
      </c>
      <c r="AK332" s="23">
        <f t="shared" si="129"/>
        <v>519</v>
      </c>
      <c r="AL332" s="23">
        <f t="shared" si="130"/>
        <v>6.3</v>
      </c>
      <c r="AM332" s="21">
        <f t="shared" si="144"/>
        <v>112</v>
      </c>
      <c r="AN332" s="21">
        <f t="shared" si="145"/>
        <v>293</v>
      </c>
      <c r="AO332" s="21">
        <f t="shared" si="146"/>
        <v>519</v>
      </c>
      <c r="AP332" s="21">
        <f t="shared" si="147"/>
        <v>6.3</v>
      </c>
      <c r="AQ332" s="22">
        <f t="shared" si="131"/>
        <v>0.2857142857142857</v>
      </c>
      <c r="AR332" s="22">
        <f t="shared" si="132"/>
        <v>-1</v>
      </c>
      <c r="AS332" s="22">
        <f t="shared" si="133"/>
        <v>0</v>
      </c>
      <c r="AT332" s="22">
        <f t="shared" si="134"/>
        <v>0</v>
      </c>
      <c r="AU332" s="9">
        <v>16</v>
      </c>
      <c r="AV332" s="9">
        <v>14</v>
      </c>
      <c r="AW332" s="9">
        <v>150</v>
      </c>
      <c r="AX332" s="9">
        <v>30</v>
      </c>
      <c r="AY332" s="9">
        <v>60</v>
      </c>
      <c r="AZ332" s="9">
        <v>30</v>
      </c>
      <c r="BA332" s="9">
        <v>45</v>
      </c>
      <c r="BB332" s="9">
        <v>45</v>
      </c>
      <c r="BC332">
        <v>85.604962314000005</v>
      </c>
      <c r="BD332">
        <v>9.5838055571999998</v>
      </c>
      <c r="BE332">
        <v>-22.16106126</v>
      </c>
      <c r="BF332">
        <v>-0.56746907899999999</v>
      </c>
      <c r="BG332">
        <v>-38.673677099999999</v>
      </c>
      <c r="BH332">
        <v>-6.5188862460000001</v>
      </c>
      <c r="BI332">
        <v>2.0607291963000001</v>
      </c>
      <c r="BJ332">
        <v>4.1763437519000002</v>
      </c>
      <c r="BK332">
        <v>-1.110815476</v>
      </c>
      <c r="BL332">
        <v>10.960260411</v>
      </c>
      <c r="BM332">
        <v>-2.9471979190000002</v>
      </c>
      <c r="BN332">
        <v>-6.716207603</v>
      </c>
      <c r="BO332">
        <v>0.1304496168</v>
      </c>
      <c r="BP332">
        <v>-2.8350503680000001</v>
      </c>
      <c r="BQ332">
        <v>14.278949617</v>
      </c>
      <c r="BR332" s="13">
        <v>223.09979292</v>
      </c>
      <c r="BS332" s="9">
        <v>39.613916668000002</v>
      </c>
      <c r="BT332" s="9">
        <v>-52.048733939999998</v>
      </c>
      <c r="BU332" s="9">
        <v>2.7981742856</v>
      </c>
      <c r="BV332" s="9">
        <v>-80.800582890000001</v>
      </c>
      <c r="BW332" s="9">
        <v>-18.293641780000002</v>
      </c>
      <c r="BX332" s="9">
        <v>3.1661266778999999</v>
      </c>
      <c r="BY332" s="9">
        <v>6.7144687519000001</v>
      </c>
      <c r="BZ332" s="9">
        <v>-11.79494423</v>
      </c>
      <c r="CA332" s="9">
        <v>20.869218748000002</v>
      </c>
      <c r="CB332" s="9">
        <v>-9.8551979230000004</v>
      </c>
      <c r="CC332" s="9">
        <v>-27.791864919999998</v>
      </c>
      <c r="CD332" s="9">
        <v>3.3159957375000002</v>
      </c>
      <c r="CE332" s="9">
        <v>-7.1113375620000001</v>
      </c>
      <c r="CF332" s="9">
        <v>24.209829087999999</v>
      </c>
      <c r="CG332" s="13">
        <v>401.79046720000002</v>
      </c>
      <c r="CH332" s="9">
        <v>95.066101844000002</v>
      </c>
      <c r="CI332" s="9">
        <v>-86.99491956</v>
      </c>
      <c r="CJ332" s="9">
        <v>13.964785601999999</v>
      </c>
      <c r="CK332" s="9">
        <v>-165.13959600000001</v>
      </c>
      <c r="CL332" s="9">
        <v>-23.78403029</v>
      </c>
      <c r="CM332" s="9">
        <v>8.1268211123</v>
      </c>
      <c r="CN332" s="9">
        <v>14.574385413</v>
      </c>
      <c r="CO332" s="9">
        <v>-41.665592109999999</v>
      </c>
      <c r="CP332" s="9">
        <v>32.228968762000001</v>
      </c>
      <c r="CQ332" s="9">
        <v>-31.812322909999999</v>
      </c>
      <c r="CR332" s="9">
        <v>-53.473723819999996</v>
      </c>
      <c r="CS332" s="9">
        <v>0.54320384970000002</v>
      </c>
      <c r="CT332" s="9">
        <v>-6.8031294500000001</v>
      </c>
      <c r="CU332" s="9">
        <v>60.296370549999999</v>
      </c>
      <c r="CV332" s="13">
        <v>12.981614618</v>
      </c>
      <c r="CW332" s="9">
        <v>-5.8333006579999997</v>
      </c>
      <c r="CX332" s="9">
        <v>8.0024463149000002</v>
      </c>
      <c r="CY332" s="9">
        <v>0.34762834929999997</v>
      </c>
      <c r="CZ332" s="9">
        <v>14.193920816</v>
      </c>
      <c r="DA332" s="9">
        <v>-1.900799785</v>
      </c>
      <c r="DB332" s="9">
        <v>0.37019112209999999</v>
      </c>
      <c r="DC332" s="9">
        <v>-0.43663369699999999</v>
      </c>
      <c r="DD332" s="9">
        <v>-5.623381137</v>
      </c>
      <c r="DE332" s="9">
        <v>4.3428516351999997</v>
      </c>
      <c r="DF332" s="9">
        <v>1.2063513018000001</v>
      </c>
      <c r="DG332" s="9">
        <v>3.4956393491000002</v>
      </c>
      <c r="DH332" s="9">
        <v>2.0858292933000002</v>
      </c>
      <c r="DI332" s="9">
        <v>0.85852162679999999</v>
      </c>
      <c r="DJ332" s="9">
        <v>2.6107221267999998</v>
      </c>
    </row>
    <row r="333" spans="19:114" x14ac:dyDescent="0.15">
      <c r="S333" s="11" t="s">
        <v>47</v>
      </c>
      <c r="T333" s="9" t="s">
        <v>92</v>
      </c>
      <c r="U333" s="11">
        <v>20</v>
      </c>
      <c r="V333" s="2">
        <v>60</v>
      </c>
      <c r="W333" s="9">
        <v>0.29049000000000003</v>
      </c>
      <c r="X333" s="9">
        <v>0.51908500000000002</v>
      </c>
      <c r="Y333" s="9">
        <f t="shared" si="136"/>
        <v>2.4330040304845846</v>
      </c>
      <c r="Z333" s="9">
        <f t="shared" si="137"/>
        <v>21</v>
      </c>
      <c r="AA333" s="8">
        <f t="shared" si="138"/>
        <v>60</v>
      </c>
      <c r="AB333" s="8" t="b">
        <f t="shared" si="135"/>
        <v>0</v>
      </c>
      <c r="AC333" s="23" t="str">
        <f t="shared" si="126"/>
        <v>NO</v>
      </c>
      <c r="AD333" s="21" t="str">
        <f t="shared" si="139"/>
        <v>YES</v>
      </c>
      <c r="AE333" s="8" t="str">
        <f t="shared" si="140"/>
        <v>FINE</v>
      </c>
      <c r="AF333" s="8">
        <f t="shared" si="141"/>
        <v>2</v>
      </c>
      <c r="AG333" s="8">
        <f t="shared" si="142"/>
        <v>2</v>
      </c>
      <c r="AH333" s="8">
        <f t="shared" si="143"/>
        <v>3</v>
      </c>
      <c r="AI333" s="23">
        <f t="shared" si="127"/>
        <v>97</v>
      </c>
      <c r="AJ333" s="23">
        <f t="shared" si="128"/>
        <v>268</v>
      </c>
      <c r="AK333" s="23">
        <f t="shared" si="129"/>
        <v>456</v>
      </c>
      <c r="AL333" s="23">
        <f t="shared" si="130"/>
        <v>9.2999999999999989</v>
      </c>
      <c r="AM333" s="21">
        <f t="shared" si="144"/>
        <v>97</v>
      </c>
      <c r="AN333" s="21">
        <f t="shared" si="145"/>
        <v>268</v>
      </c>
      <c r="AO333" s="21">
        <f t="shared" si="146"/>
        <v>456</v>
      </c>
      <c r="AP333" s="21">
        <f t="shared" si="147"/>
        <v>9.2999999999999989</v>
      </c>
      <c r="AQ333" s="22">
        <f t="shared" si="131"/>
        <v>0.2857142857142857</v>
      </c>
      <c r="AR333" s="22">
        <f t="shared" si="132"/>
        <v>-1</v>
      </c>
      <c r="AS333" s="22">
        <f t="shared" si="133"/>
        <v>0</v>
      </c>
      <c r="AT333" s="22">
        <f t="shared" si="134"/>
        <v>0.33333333333333331</v>
      </c>
      <c r="AU333" s="9">
        <v>16</v>
      </c>
      <c r="AV333" s="9">
        <v>14</v>
      </c>
      <c r="AW333" s="9">
        <v>150</v>
      </c>
      <c r="AX333" s="9">
        <v>30</v>
      </c>
      <c r="AY333" s="9">
        <v>60</v>
      </c>
      <c r="AZ333" s="9">
        <v>30</v>
      </c>
      <c r="BA333" s="9">
        <v>45</v>
      </c>
      <c r="BB333" s="9">
        <v>45</v>
      </c>
      <c r="BC333">
        <v>85.604962314000005</v>
      </c>
      <c r="BD333">
        <v>9.5838055571999998</v>
      </c>
      <c r="BE333">
        <v>-22.16106126</v>
      </c>
      <c r="BF333">
        <v>-0.56746907899999999</v>
      </c>
      <c r="BG333">
        <v>-38.673677099999999</v>
      </c>
      <c r="BH333">
        <v>-6.5188862460000001</v>
      </c>
      <c r="BI333">
        <v>2.0607291963000001</v>
      </c>
      <c r="BJ333">
        <v>4.1763437519000002</v>
      </c>
      <c r="BK333">
        <v>-1.110815476</v>
      </c>
      <c r="BL333">
        <v>10.960260411</v>
      </c>
      <c r="BM333">
        <v>-2.9471979190000002</v>
      </c>
      <c r="BN333">
        <v>-6.716207603</v>
      </c>
      <c r="BO333">
        <v>0.1304496168</v>
      </c>
      <c r="BP333">
        <v>-2.8350503680000001</v>
      </c>
      <c r="BQ333">
        <v>14.278949617</v>
      </c>
      <c r="BR333" s="13">
        <v>223.09979292</v>
      </c>
      <c r="BS333" s="9">
        <v>39.613916668000002</v>
      </c>
      <c r="BT333" s="9">
        <v>-52.048733939999998</v>
      </c>
      <c r="BU333" s="9">
        <v>2.7981742856</v>
      </c>
      <c r="BV333" s="9">
        <v>-80.800582890000001</v>
      </c>
      <c r="BW333" s="9">
        <v>-18.293641780000002</v>
      </c>
      <c r="BX333" s="9">
        <v>3.1661266778999999</v>
      </c>
      <c r="BY333" s="9">
        <v>6.7144687519000001</v>
      </c>
      <c r="BZ333" s="9">
        <v>-11.79494423</v>
      </c>
      <c r="CA333" s="9">
        <v>20.869218748000002</v>
      </c>
      <c r="CB333" s="9">
        <v>-9.8551979230000004</v>
      </c>
      <c r="CC333" s="9">
        <v>-27.791864919999998</v>
      </c>
      <c r="CD333" s="9">
        <v>3.3159957375000002</v>
      </c>
      <c r="CE333" s="9">
        <v>-7.1113375620000001</v>
      </c>
      <c r="CF333" s="9">
        <v>24.209829087999999</v>
      </c>
      <c r="CG333" s="13">
        <v>401.79046720000002</v>
      </c>
      <c r="CH333" s="9">
        <v>95.066101844000002</v>
      </c>
      <c r="CI333" s="9">
        <v>-86.99491956</v>
      </c>
      <c r="CJ333" s="9">
        <v>13.964785601999999</v>
      </c>
      <c r="CK333" s="9">
        <v>-165.13959600000001</v>
      </c>
      <c r="CL333" s="9">
        <v>-23.78403029</v>
      </c>
      <c r="CM333" s="9">
        <v>8.1268211123</v>
      </c>
      <c r="CN333" s="9">
        <v>14.574385413</v>
      </c>
      <c r="CO333" s="9">
        <v>-41.665592109999999</v>
      </c>
      <c r="CP333" s="9">
        <v>32.228968762000001</v>
      </c>
      <c r="CQ333" s="9">
        <v>-31.812322909999999</v>
      </c>
      <c r="CR333" s="9">
        <v>-53.473723819999996</v>
      </c>
      <c r="CS333" s="9">
        <v>0.54320384970000002</v>
      </c>
      <c r="CT333" s="9">
        <v>-6.8031294500000001</v>
      </c>
      <c r="CU333" s="9">
        <v>60.296370549999999</v>
      </c>
      <c r="CV333" s="13">
        <v>12.981614618</v>
      </c>
      <c r="CW333" s="9">
        <v>-5.8333006579999997</v>
      </c>
      <c r="CX333" s="9">
        <v>8.0024463149000002</v>
      </c>
      <c r="CY333" s="9">
        <v>0.34762834929999997</v>
      </c>
      <c r="CZ333" s="9">
        <v>14.193920816</v>
      </c>
      <c r="DA333" s="9">
        <v>-1.900799785</v>
      </c>
      <c r="DB333" s="9">
        <v>0.37019112209999999</v>
      </c>
      <c r="DC333" s="9">
        <v>-0.43663369699999999</v>
      </c>
      <c r="DD333" s="9">
        <v>-5.623381137</v>
      </c>
      <c r="DE333" s="9">
        <v>4.3428516351999997</v>
      </c>
      <c r="DF333" s="9">
        <v>1.2063513018000001</v>
      </c>
      <c r="DG333" s="9">
        <v>3.4956393491000002</v>
      </c>
      <c r="DH333" s="9">
        <v>2.0858292933000002</v>
      </c>
      <c r="DI333" s="9">
        <v>0.85852162679999999</v>
      </c>
      <c r="DJ333" s="9">
        <v>2.6107221267999998</v>
      </c>
    </row>
    <row r="334" spans="19:114" x14ac:dyDescent="0.15">
      <c r="S334" s="11" t="s">
        <v>47</v>
      </c>
      <c r="T334" s="9" t="s">
        <v>92</v>
      </c>
      <c r="U334" s="11">
        <v>20</v>
      </c>
      <c r="V334" s="2">
        <v>75</v>
      </c>
      <c r="W334" s="9">
        <v>0.29049000000000003</v>
      </c>
      <c r="X334" s="9">
        <v>0.51908500000000002</v>
      </c>
      <c r="Y334" s="9">
        <f t="shared" si="136"/>
        <v>2.4330040304845846</v>
      </c>
      <c r="Z334" s="9">
        <f t="shared" si="137"/>
        <v>21</v>
      </c>
      <c r="AA334" s="8">
        <f t="shared" si="138"/>
        <v>60</v>
      </c>
      <c r="AB334" s="8" t="b">
        <f t="shared" si="135"/>
        <v>0</v>
      </c>
      <c r="AC334" s="23" t="str">
        <f t="shared" si="126"/>
        <v>NO</v>
      </c>
      <c r="AD334" s="21" t="str">
        <f t="shared" si="139"/>
        <v>YES</v>
      </c>
      <c r="AE334" s="8" t="str">
        <f t="shared" si="140"/>
        <v>FINE</v>
      </c>
      <c r="AF334" s="8">
        <f t="shared" si="141"/>
        <v>2</v>
      </c>
      <c r="AG334" s="8">
        <f t="shared" si="142"/>
        <v>2</v>
      </c>
      <c r="AH334" s="8">
        <f t="shared" si="143"/>
        <v>2</v>
      </c>
      <c r="AI334" s="23">
        <f t="shared" si="127"/>
        <v>85</v>
      </c>
      <c r="AJ334" s="23">
        <f t="shared" si="128"/>
        <v>248</v>
      </c>
      <c r="AK334" s="23">
        <f t="shared" si="129"/>
        <v>407</v>
      </c>
      <c r="AL334" s="23">
        <f t="shared" si="130"/>
        <v>12.9</v>
      </c>
      <c r="AM334" s="21">
        <f t="shared" si="144"/>
        <v>85</v>
      </c>
      <c r="AN334" s="21">
        <f t="shared" si="145"/>
        <v>248</v>
      </c>
      <c r="AO334" s="21">
        <f t="shared" si="146"/>
        <v>407</v>
      </c>
      <c r="AP334" s="21">
        <f t="shared" si="147"/>
        <v>12.9</v>
      </c>
      <c r="AQ334" s="22">
        <f t="shared" si="131"/>
        <v>0.2857142857142857</v>
      </c>
      <c r="AR334" s="22">
        <f t="shared" si="132"/>
        <v>-1</v>
      </c>
      <c r="AS334" s="22">
        <f t="shared" si="133"/>
        <v>0</v>
      </c>
      <c r="AT334" s="22">
        <f t="shared" si="134"/>
        <v>0.66666666666666663</v>
      </c>
      <c r="AU334" s="9">
        <v>16</v>
      </c>
      <c r="AV334" s="9">
        <v>14</v>
      </c>
      <c r="AW334" s="9">
        <v>150</v>
      </c>
      <c r="AX334" s="9">
        <v>30</v>
      </c>
      <c r="AY334" s="9">
        <v>60</v>
      </c>
      <c r="AZ334" s="9">
        <v>30</v>
      </c>
      <c r="BA334" s="9">
        <v>45</v>
      </c>
      <c r="BB334" s="9">
        <v>45</v>
      </c>
      <c r="BC334">
        <v>85.604962314000005</v>
      </c>
      <c r="BD334">
        <v>9.5838055571999998</v>
      </c>
      <c r="BE334">
        <v>-22.16106126</v>
      </c>
      <c r="BF334">
        <v>-0.56746907899999999</v>
      </c>
      <c r="BG334">
        <v>-38.673677099999999</v>
      </c>
      <c r="BH334">
        <v>-6.5188862460000001</v>
      </c>
      <c r="BI334">
        <v>2.0607291963000001</v>
      </c>
      <c r="BJ334">
        <v>4.1763437519000002</v>
      </c>
      <c r="BK334">
        <v>-1.110815476</v>
      </c>
      <c r="BL334">
        <v>10.960260411</v>
      </c>
      <c r="BM334">
        <v>-2.9471979190000002</v>
      </c>
      <c r="BN334">
        <v>-6.716207603</v>
      </c>
      <c r="BO334">
        <v>0.1304496168</v>
      </c>
      <c r="BP334">
        <v>-2.8350503680000001</v>
      </c>
      <c r="BQ334">
        <v>14.278949617</v>
      </c>
      <c r="BR334" s="13">
        <v>223.09979292</v>
      </c>
      <c r="BS334" s="9">
        <v>39.613916668000002</v>
      </c>
      <c r="BT334" s="9">
        <v>-52.048733939999998</v>
      </c>
      <c r="BU334" s="9">
        <v>2.7981742856</v>
      </c>
      <c r="BV334" s="9">
        <v>-80.800582890000001</v>
      </c>
      <c r="BW334" s="9">
        <v>-18.293641780000002</v>
      </c>
      <c r="BX334" s="9">
        <v>3.1661266778999999</v>
      </c>
      <c r="BY334" s="9">
        <v>6.7144687519000001</v>
      </c>
      <c r="BZ334" s="9">
        <v>-11.79494423</v>
      </c>
      <c r="CA334" s="9">
        <v>20.869218748000002</v>
      </c>
      <c r="CB334" s="9">
        <v>-9.8551979230000004</v>
      </c>
      <c r="CC334" s="9">
        <v>-27.791864919999998</v>
      </c>
      <c r="CD334" s="9">
        <v>3.3159957375000002</v>
      </c>
      <c r="CE334" s="9">
        <v>-7.1113375620000001</v>
      </c>
      <c r="CF334" s="9">
        <v>24.209829087999999</v>
      </c>
      <c r="CG334" s="13">
        <v>401.79046720000002</v>
      </c>
      <c r="CH334" s="9">
        <v>95.066101844000002</v>
      </c>
      <c r="CI334" s="9">
        <v>-86.99491956</v>
      </c>
      <c r="CJ334" s="9">
        <v>13.964785601999999</v>
      </c>
      <c r="CK334" s="9">
        <v>-165.13959600000001</v>
      </c>
      <c r="CL334" s="9">
        <v>-23.78403029</v>
      </c>
      <c r="CM334" s="9">
        <v>8.1268211123</v>
      </c>
      <c r="CN334" s="9">
        <v>14.574385413</v>
      </c>
      <c r="CO334" s="9">
        <v>-41.665592109999999</v>
      </c>
      <c r="CP334" s="9">
        <v>32.228968762000001</v>
      </c>
      <c r="CQ334" s="9">
        <v>-31.812322909999999</v>
      </c>
      <c r="CR334" s="9">
        <v>-53.473723819999996</v>
      </c>
      <c r="CS334" s="9">
        <v>0.54320384970000002</v>
      </c>
      <c r="CT334" s="9">
        <v>-6.8031294500000001</v>
      </c>
      <c r="CU334" s="9">
        <v>60.296370549999999</v>
      </c>
      <c r="CV334" s="13">
        <v>12.981614618</v>
      </c>
      <c r="CW334" s="9">
        <v>-5.8333006579999997</v>
      </c>
      <c r="CX334" s="9">
        <v>8.0024463149000002</v>
      </c>
      <c r="CY334" s="9">
        <v>0.34762834929999997</v>
      </c>
      <c r="CZ334" s="9">
        <v>14.193920816</v>
      </c>
      <c r="DA334" s="9">
        <v>-1.900799785</v>
      </c>
      <c r="DB334" s="9">
        <v>0.37019112209999999</v>
      </c>
      <c r="DC334" s="9">
        <v>-0.43663369699999999</v>
      </c>
      <c r="DD334" s="9">
        <v>-5.623381137</v>
      </c>
      <c r="DE334" s="9">
        <v>4.3428516351999997</v>
      </c>
      <c r="DF334" s="9">
        <v>1.2063513018000001</v>
      </c>
      <c r="DG334" s="9">
        <v>3.4956393491000002</v>
      </c>
      <c r="DH334" s="9">
        <v>2.0858292933000002</v>
      </c>
      <c r="DI334" s="9">
        <v>0.85852162679999999</v>
      </c>
      <c r="DJ334" s="9">
        <v>2.6107221267999998</v>
      </c>
    </row>
    <row r="335" spans="19:114" x14ac:dyDescent="0.15">
      <c r="S335" s="11" t="s">
        <v>47</v>
      </c>
      <c r="T335" s="9" t="s">
        <v>92</v>
      </c>
      <c r="U335" s="11">
        <v>20</v>
      </c>
      <c r="V335" s="2">
        <v>90</v>
      </c>
      <c r="W335" s="9">
        <v>0.29049000000000003</v>
      </c>
      <c r="X335" s="9">
        <v>0.51908500000000002</v>
      </c>
      <c r="Y335" s="9">
        <f t="shared" si="136"/>
        <v>2.4330040304845846</v>
      </c>
      <c r="Z335" s="9">
        <f t="shared" si="137"/>
        <v>21</v>
      </c>
      <c r="AA335" s="8">
        <f t="shared" si="138"/>
        <v>60</v>
      </c>
      <c r="AB335" s="8" t="b">
        <f t="shared" si="135"/>
        <v>0</v>
      </c>
      <c r="AC335" s="23" t="str">
        <f t="shared" si="126"/>
        <v>NO</v>
      </c>
      <c r="AD335" s="21" t="str">
        <f t="shared" si="139"/>
        <v>YES</v>
      </c>
      <c r="AE335" s="8" t="str">
        <f t="shared" si="140"/>
        <v>FINE</v>
      </c>
      <c r="AF335" s="8">
        <f t="shared" si="141"/>
        <v>2</v>
      </c>
      <c r="AG335" s="8">
        <f t="shared" si="142"/>
        <v>2</v>
      </c>
      <c r="AH335" s="8">
        <f t="shared" si="143"/>
        <v>2</v>
      </c>
      <c r="AI335" s="23">
        <f t="shared" si="127"/>
        <v>77</v>
      </c>
      <c r="AJ335" s="23">
        <f t="shared" si="128"/>
        <v>233</v>
      </c>
      <c r="AK335" s="23">
        <f t="shared" si="129"/>
        <v>370</v>
      </c>
      <c r="AL335" s="23">
        <f t="shared" si="130"/>
        <v>17.100000000000001</v>
      </c>
      <c r="AM335" s="21">
        <f t="shared" si="144"/>
        <v>77</v>
      </c>
      <c r="AN335" s="21">
        <f t="shared" si="145"/>
        <v>233</v>
      </c>
      <c r="AO335" s="21">
        <f t="shared" si="146"/>
        <v>370</v>
      </c>
      <c r="AP335" s="21">
        <f t="shared" si="147"/>
        <v>17.100000000000001</v>
      </c>
      <c r="AQ335" s="22">
        <f t="shared" si="131"/>
        <v>0.2857142857142857</v>
      </c>
      <c r="AR335" s="22">
        <f t="shared" si="132"/>
        <v>-1</v>
      </c>
      <c r="AS335" s="22">
        <f t="shared" si="133"/>
        <v>0</v>
      </c>
      <c r="AT335" s="22">
        <f t="shared" si="134"/>
        <v>1</v>
      </c>
      <c r="AU335" s="9">
        <v>16</v>
      </c>
      <c r="AV335" s="9">
        <v>14</v>
      </c>
      <c r="AW335" s="9">
        <v>150</v>
      </c>
      <c r="AX335" s="9">
        <v>30</v>
      </c>
      <c r="AY335" s="9">
        <v>60</v>
      </c>
      <c r="AZ335" s="9">
        <v>30</v>
      </c>
      <c r="BA335" s="9">
        <v>45</v>
      </c>
      <c r="BB335" s="9">
        <v>45</v>
      </c>
      <c r="BC335">
        <v>85.604962314000005</v>
      </c>
      <c r="BD335">
        <v>9.5838055571999998</v>
      </c>
      <c r="BE335">
        <v>-22.16106126</v>
      </c>
      <c r="BF335">
        <v>-0.56746907899999999</v>
      </c>
      <c r="BG335">
        <v>-38.673677099999999</v>
      </c>
      <c r="BH335">
        <v>-6.5188862460000001</v>
      </c>
      <c r="BI335">
        <v>2.0607291963000001</v>
      </c>
      <c r="BJ335">
        <v>4.1763437519000002</v>
      </c>
      <c r="BK335">
        <v>-1.110815476</v>
      </c>
      <c r="BL335">
        <v>10.960260411</v>
      </c>
      <c r="BM335">
        <v>-2.9471979190000002</v>
      </c>
      <c r="BN335">
        <v>-6.716207603</v>
      </c>
      <c r="BO335">
        <v>0.1304496168</v>
      </c>
      <c r="BP335">
        <v>-2.8350503680000001</v>
      </c>
      <c r="BQ335">
        <v>14.278949617</v>
      </c>
      <c r="BR335" s="13">
        <v>223.09979292</v>
      </c>
      <c r="BS335" s="9">
        <v>39.613916668000002</v>
      </c>
      <c r="BT335" s="9">
        <v>-52.048733939999998</v>
      </c>
      <c r="BU335" s="9">
        <v>2.7981742856</v>
      </c>
      <c r="BV335" s="9">
        <v>-80.800582890000001</v>
      </c>
      <c r="BW335" s="9">
        <v>-18.293641780000002</v>
      </c>
      <c r="BX335" s="9">
        <v>3.1661266778999999</v>
      </c>
      <c r="BY335" s="9">
        <v>6.7144687519000001</v>
      </c>
      <c r="BZ335" s="9">
        <v>-11.79494423</v>
      </c>
      <c r="CA335" s="9">
        <v>20.869218748000002</v>
      </c>
      <c r="CB335" s="9">
        <v>-9.8551979230000004</v>
      </c>
      <c r="CC335" s="9">
        <v>-27.791864919999998</v>
      </c>
      <c r="CD335" s="9">
        <v>3.3159957375000002</v>
      </c>
      <c r="CE335" s="9">
        <v>-7.1113375620000001</v>
      </c>
      <c r="CF335" s="9">
        <v>24.209829087999999</v>
      </c>
      <c r="CG335" s="13">
        <v>401.79046720000002</v>
      </c>
      <c r="CH335" s="9">
        <v>95.066101844000002</v>
      </c>
      <c r="CI335" s="9">
        <v>-86.99491956</v>
      </c>
      <c r="CJ335" s="9">
        <v>13.964785601999999</v>
      </c>
      <c r="CK335" s="9">
        <v>-165.13959600000001</v>
      </c>
      <c r="CL335" s="9">
        <v>-23.78403029</v>
      </c>
      <c r="CM335" s="9">
        <v>8.1268211123</v>
      </c>
      <c r="CN335" s="9">
        <v>14.574385413</v>
      </c>
      <c r="CO335" s="9">
        <v>-41.665592109999999</v>
      </c>
      <c r="CP335" s="9">
        <v>32.228968762000001</v>
      </c>
      <c r="CQ335" s="9">
        <v>-31.812322909999999</v>
      </c>
      <c r="CR335" s="9">
        <v>-53.473723819999996</v>
      </c>
      <c r="CS335" s="9">
        <v>0.54320384970000002</v>
      </c>
      <c r="CT335" s="9">
        <v>-6.8031294500000001</v>
      </c>
      <c r="CU335" s="9">
        <v>60.296370549999999</v>
      </c>
      <c r="CV335" s="13">
        <v>12.981614618</v>
      </c>
      <c r="CW335" s="9">
        <v>-5.8333006579999997</v>
      </c>
      <c r="CX335" s="9">
        <v>8.0024463149000002</v>
      </c>
      <c r="CY335" s="9">
        <v>0.34762834929999997</v>
      </c>
      <c r="CZ335" s="9">
        <v>14.193920816</v>
      </c>
      <c r="DA335" s="9">
        <v>-1.900799785</v>
      </c>
      <c r="DB335" s="9">
        <v>0.37019112209999999</v>
      </c>
      <c r="DC335" s="9">
        <v>-0.43663369699999999</v>
      </c>
      <c r="DD335" s="9">
        <v>-5.623381137</v>
      </c>
      <c r="DE335" s="9">
        <v>4.3428516351999997</v>
      </c>
      <c r="DF335" s="9">
        <v>1.2063513018000001</v>
      </c>
      <c r="DG335" s="9">
        <v>3.4956393491000002</v>
      </c>
      <c r="DH335" s="9">
        <v>2.0858292933000002</v>
      </c>
      <c r="DI335" s="9">
        <v>0.85852162679999999</v>
      </c>
      <c r="DJ335" s="9">
        <v>2.6107221267999998</v>
      </c>
    </row>
    <row r="336" spans="19:114" x14ac:dyDescent="0.15">
      <c r="S336" s="11" t="s">
        <v>47</v>
      </c>
      <c r="T336" s="9" t="s">
        <v>92</v>
      </c>
      <c r="U336" s="11">
        <v>30</v>
      </c>
      <c r="V336" s="2">
        <v>0</v>
      </c>
      <c r="W336" s="9">
        <v>0.49563000000000001</v>
      </c>
      <c r="X336" s="9">
        <v>0.48860300000000001</v>
      </c>
      <c r="Y336" s="9">
        <f t="shared" si="136"/>
        <v>3.6641025602834776</v>
      </c>
      <c r="Z336" s="9">
        <f t="shared" si="137"/>
        <v>14</v>
      </c>
      <c r="AA336" s="8">
        <f t="shared" si="138"/>
        <v>60</v>
      </c>
      <c r="AB336" s="8" t="b">
        <f t="shared" si="135"/>
        <v>0</v>
      </c>
      <c r="AC336" s="23" t="str">
        <f t="shared" si="126"/>
        <v>YES</v>
      </c>
      <c r="AD336" s="21" t="str">
        <f t="shared" si="139"/>
        <v>NO</v>
      </c>
      <c r="AE336" s="8" t="str">
        <f t="shared" si="140"/>
        <v>COARSE</v>
      </c>
      <c r="AF336" s="8">
        <f t="shared" si="141"/>
        <v>4</v>
      </c>
      <c r="AG336" s="8">
        <f t="shared" si="142"/>
        <v>4</v>
      </c>
      <c r="AH336" s="8">
        <f t="shared" si="143"/>
        <v>4</v>
      </c>
      <c r="AI336" s="23">
        <f t="shared" si="127"/>
        <v>183</v>
      </c>
      <c r="AJ336" s="23">
        <f t="shared" si="128"/>
        <v>426</v>
      </c>
      <c r="AK336" s="23">
        <f t="shared" si="129"/>
        <v>855</v>
      </c>
      <c r="AL336" s="23">
        <f t="shared" si="130"/>
        <v>5.0999999999999996</v>
      </c>
      <c r="AM336" s="21">
        <f t="shared" si="144"/>
        <v>183</v>
      </c>
      <c r="AN336" s="21">
        <f t="shared" si="145"/>
        <v>426</v>
      </c>
      <c r="AO336" s="21">
        <f t="shared" si="146"/>
        <v>855</v>
      </c>
      <c r="AP336" s="21">
        <f t="shared" si="147"/>
        <v>5.0999999999999996</v>
      </c>
      <c r="AQ336" s="22">
        <f t="shared" si="131"/>
        <v>1</v>
      </c>
      <c r="AR336" s="22">
        <f t="shared" si="132"/>
        <v>-1</v>
      </c>
      <c r="AS336" s="22">
        <f t="shared" si="133"/>
        <v>0</v>
      </c>
      <c r="AT336" s="22">
        <f t="shared" si="134"/>
        <v>-1</v>
      </c>
      <c r="AU336" s="9">
        <v>16</v>
      </c>
      <c r="AV336" s="9">
        <v>14</v>
      </c>
      <c r="AW336" s="9">
        <v>150</v>
      </c>
      <c r="AX336" s="9">
        <v>30</v>
      </c>
      <c r="AY336" s="9">
        <v>60</v>
      </c>
      <c r="AZ336" s="9">
        <v>30</v>
      </c>
      <c r="BA336" s="9">
        <v>45</v>
      </c>
      <c r="BB336" s="9">
        <v>45</v>
      </c>
      <c r="BC336">
        <v>85.604962314000005</v>
      </c>
      <c r="BD336">
        <v>9.5838055571999998</v>
      </c>
      <c r="BE336">
        <v>-22.16106126</v>
      </c>
      <c r="BF336">
        <v>-0.56746907899999999</v>
      </c>
      <c r="BG336">
        <v>-38.673677099999999</v>
      </c>
      <c r="BH336">
        <v>-6.5188862460000001</v>
      </c>
      <c r="BI336">
        <v>2.0607291963000001</v>
      </c>
      <c r="BJ336">
        <v>4.1763437519000002</v>
      </c>
      <c r="BK336">
        <v>-1.110815476</v>
      </c>
      <c r="BL336">
        <v>10.960260411</v>
      </c>
      <c r="BM336">
        <v>-2.9471979190000002</v>
      </c>
      <c r="BN336">
        <v>-6.716207603</v>
      </c>
      <c r="BO336">
        <v>0.1304496168</v>
      </c>
      <c r="BP336">
        <v>-2.8350503680000001</v>
      </c>
      <c r="BQ336">
        <v>14.278949617</v>
      </c>
      <c r="BR336" s="13">
        <v>223.09979292</v>
      </c>
      <c r="BS336" s="9">
        <v>39.613916668000002</v>
      </c>
      <c r="BT336" s="9">
        <v>-52.048733939999998</v>
      </c>
      <c r="BU336" s="9">
        <v>2.7981742856</v>
      </c>
      <c r="BV336" s="9">
        <v>-80.800582890000001</v>
      </c>
      <c r="BW336" s="9">
        <v>-18.293641780000002</v>
      </c>
      <c r="BX336" s="9">
        <v>3.1661266778999999</v>
      </c>
      <c r="BY336" s="9">
        <v>6.7144687519000001</v>
      </c>
      <c r="BZ336" s="9">
        <v>-11.79494423</v>
      </c>
      <c r="CA336" s="9">
        <v>20.869218748000002</v>
      </c>
      <c r="CB336" s="9">
        <v>-9.8551979230000004</v>
      </c>
      <c r="CC336" s="9">
        <v>-27.791864919999998</v>
      </c>
      <c r="CD336" s="9">
        <v>3.3159957375000002</v>
      </c>
      <c r="CE336" s="9">
        <v>-7.1113375620000001</v>
      </c>
      <c r="CF336" s="9">
        <v>24.209829087999999</v>
      </c>
      <c r="CG336" s="13">
        <v>401.79046720000002</v>
      </c>
      <c r="CH336" s="9">
        <v>95.066101844000002</v>
      </c>
      <c r="CI336" s="9">
        <v>-86.99491956</v>
      </c>
      <c r="CJ336" s="9">
        <v>13.964785601999999</v>
      </c>
      <c r="CK336" s="9">
        <v>-165.13959600000001</v>
      </c>
      <c r="CL336" s="9">
        <v>-23.78403029</v>
      </c>
      <c r="CM336" s="9">
        <v>8.1268211123</v>
      </c>
      <c r="CN336" s="9">
        <v>14.574385413</v>
      </c>
      <c r="CO336" s="9">
        <v>-41.665592109999999</v>
      </c>
      <c r="CP336" s="9">
        <v>32.228968762000001</v>
      </c>
      <c r="CQ336" s="9">
        <v>-31.812322909999999</v>
      </c>
      <c r="CR336" s="9">
        <v>-53.473723819999996</v>
      </c>
      <c r="CS336" s="9">
        <v>0.54320384970000002</v>
      </c>
      <c r="CT336" s="9">
        <v>-6.8031294500000001</v>
      </c>
      <c r="CU336" s="9">
        <v>60.296370549999999</v>
      </c>
      <c r="CV336" s="13">
        <v>12.981614618</v>
      </c>
      <c r="CW336" s="9">
        <v>-5.8333006579999997</v>
      </c>
      <c r="CX336" s="9">
        <v>8.0024463149000002</v>
      </c>
      <c r="CY336" s="9">
        <v>0.34762834929999997</v>
      </c>
      <c r="CZ336" s="9">
        <v>14.193920816</v>
      </c>
      <c r="DA336" s="9">
        <v>-1.900799785</v>
      </c>
      <c r="DB336" s="9">
        <v>0.37019112209999999</v>
      </c>
      <c r="DC336" s="9">
        <v>-0.43663369699999999</v>
      </c>
      <c r="DD336" s="9">
        <v>-5.623381137</v>
      </c>
      <c r="DE336" s="9">
        <v>4.3428516351999997</v>
      </c>
      <c r="DF336" s="9">
        <v>1.2063513018000001</v>
      </c>
      <c r="DG336" s="9">
        <v>3.4956393491000002</v>
      </c>
      <c r="DH336" s="9">
        <v>2.0858292933000002</v>
      </c>
      <c r="DI336" s="9">
        <v>0.85852162679999999</v>
      </c>
      <c r="DJ336" s="9">
        <v>2.6107221267999998</v>
      </c>
    </row>
    <row r="337" spans="17:114" x14ac:dyDescent="0.15">
      <c r="S337" s="11" t="s">
        <v>47</v>
      </c>
      <c r="T337" s="9" t="s">
        <v>92</v>
      </c>
      <c r="U337" s="11">
        <v>30</v>
      </c>
      <c r="V337" s="2">
        <v>15</v>
      </c>
      <c r="W337" s="9">
        <v>0.49563000000000001</v>
      </c>
      <c r="X337" s="9">
        <v>0.48860300000000001</v>
      </c>
      <c r="Y337" s="9">
        <f t="shared" si="136"/>
        <v>3.6641025602834776</v>
      </c>
      <c r="Z337" s="9">
        <f t="shared" si="137"/>
        <v>14</v>
      </c>
      <c r="AA337" s="8">
        <f t="shared" si="138"/>
        <v>60</v>
      </c>
      <c r="AB337" s="8" t="b">
        <f t="shared" si="135"/>
        <v>0</v>
      </c>
      <c r="AC337" s="23" t="str">
        <f t="shared" si="126"/>
        <v>NO</v>
      </c>
      <c r="AD337" s="21" t="str">
        <f t="shared" si="139"/>
        <v>NO</v>
      </c>
      <c r="AE337" s="8" t="str">
        <f t="shared" si="140"/>
        <v>MEDIUM</v>
      </c>
      <c r="AF337" s="8">
        <f t="shared" si="141"/>
        <v>3</v>
      </c>
      <c r="AG337" s="8">
        <f t="shared" si="142"/>
        <v>3</v>
      </c>
      <c r="AH337" s="8">
        <f t="shared" si="143"/>
        <v>4</v>
      </c>
      <c r="AI337" s="23">
        <f t="shared" si="127"/>
        <v>158</v>
      </c>
      <c r="AJ337" s="23">
        <f t="shared" si="128"/>
        <v>382</v>
      </c>
      <c r="AK337" s="23">
        <f t="shared" si="129"/>
        <v>741</v>
      </c>
      <c r="AL337" s="23">
        <f t="shared" si="130"/>
        <v>5</v>
      </c>
      <c r="AM337" s="21">
        <f t="shared" si="144"/>
        <v>158</v>
      </c>
      <c r="AN337" s="21">
        <f t="shared" si="145"/>
        <v>382</v>
      </c>
      <c r="AO337" s="21">
        <f t="shared" si="146"/>
        <v>741</v>
      </c>
      <c r="AP337" s="21">
        <f t="shared" si="147"/>
        <v>5</v>
      </c>
      <c r="AQ337" s="22">
        <f t="shared" si="131"/>
        <v>1</v>
      </c>
      <c r="AR337" s="22">
        <f t="shared" si="132"/>
        <v>-1</v>
      </c>
      <c r="AS337" s="22">
        <f t="shared" si="133"/>
        <v>0</v>
      </c>
      <c r="AT337" s="22">
        <f t="shared" si="134"/>
        <v>-0.66666666666666663</v>
      </c>
      <c r="AU337" s="9">
        <v>16</v>
      </c>
      <c r="AV337" s="9">
        <v>14</v>
      </c>
      <c r="AW337" s="9">
        <v>150</v>
      </c>
      <c r="AX337" s="9">
        <v>30</v>
      </c>
      <c r="AY337" s="9">
        <v>60</v>
      </c>
      <c r="AZ337" s="9">
        <v>30</v>
      </c>
      <c r="BA337" s="9">
        <v>45</v>
      </c>
      <c r="BB337" s="9">
        <v>45</v>
      </c>
      <c r="BC337">
        <v>85.604962314000005</v>
      </c>
      <c r="BD337">
        <v>9.5838055571999998</v>
      </c>
      <c r="BE337">
        <v>-22.16106126</v>
      </c>
      <c r="BF337">
        <v>-0.56746907899999999</v>
      </c>
      <c r="BG337">
        <v>-38.673677099999999</v>
      </c>
      <c r="BH337">
        <v>-6.5188862460000001</v>
      </c>
      <c r="BI337">
        <v>2.0607291963000001</v>
      </c>
      <c r="BJ337">
        <v>4.1763437519000002</v>
      </c>
      <c r="BK337">
        <v>-1.110815476</v>
      </c>
      <c r="BL337">
        <v>10.960260411</v>
      </c>
      <c r="BM337">
        <v>-2.9471979190000002</v>
      </c>
      <c r="BN337">
        <v>-6.716207603</v>
      </c>
      <c r="BO337">
        <v>0.1304496168</v>
      </c>
      <c r="BP337">
        <v>-2.8350503680000001</v>
      </c>
      <c r="BQ337">
        <v>14.278949617</v>
      </c>
      <c r="BR337" s="13">
        <v>223.09979292</v>
      </c>
      <c r="BS337" s="9">
        <v>39.613916668000002</v>
      </c>
      <c r="BT337" s="9">
        <v>-52.048733939999998</v>
      </c>
      <c r="BU337" s="9">
        <v>2.7981742856</v>
      </c>
      <c r="BV337" s="9">
        <v>-80.800582890000001</v>
      </c>
      <c r="BW337" s="9">
        <v>-18.293641780000002</v>
      </c>
      <c r="BX337" s="9">
        <v>3.1661266778999999</v>
      </c>
      <c r="BY337" s="9">
        <v>6.7144687519000001</v>
      </c>
      <c r="BZ337" s="9">
        <v>-11.79494423</v>
      </c>
      <c r="CA337" s="9">
        <v>20.869218748000002</v>
      </c>
      <c r="CB337" s="9">
        <v>-9.8551979230000004</v>
      </c>
      <c r="CC337" s="9">
        <v>-27.791864919999998</v>
      </c>
      <c r="CD337" s="9">
        <v>3.3159957375000002</v>
      </c>
      <c r="CE337" s="9">
        <v>-7.1113375620000001</v>
      </c>
      <c r="CF337" s="9">
        <v>24.209829087999999</v>
      </c>
      <c r="CG337" s="13">
        <v>401.79046720000002</v>
      </c>
      <c r="CH337" s="9">
        <v>95.066101844000002</v>
      </c>
      <c r="CI337" s="9">
        <v>-86.99491956</v>
      </c>
      <c r="CJ337" s="9">
        <v>13.964785601999999</v>
      </c>
      <c r="CK337" s="9">
        <v>-165.13959600000001</v>
      </c>
      <c r="CL337" s="9">
        <v>-23.78403029</v>
      </c>
      <c r="CM337" s="9">
        <v>8.1268211123</v>
      </c>
      <c r="CN337" s="9">
        <v>14.574385413</v>
      </c>
      <c r="CO337" s="9">
        <v>-41.665592109999999</v>
      </c>
      <c r="CP337" s="9">
        <v>32.228968762000001</v>
      </c>
      <c r="CQ337" s="9">
        <v>-31.812322909999999</v>
      </c>
      <c r="CR337" s="9">
        <v>-53.473723819999996</v>
      </c>
      <c r="CS337" s="9">
        <v>0.54320384970000002</v>
      </c>
      <c r="CT337" s="9">
        <v>-6.8031294500000001</v>
      </c>
      <c r="CU337" s="9">
        <v>60.296370549999999</v>
      </c>
      <c r="CV337" s="13">
        <v>12.981614618</v>
      </c>
      <c r="CW337" s="9">
        <v>-5.8333006579999997</v>
      </c>
      <c r="CX337" s="9">
        <v>8.0024463149000002</v>
      </c>
      <c r="CY337" s="9">
        <v>0.34762834929999997</v>
      </c>
      <c r="CZ337" s="9">
        <v>14.193920816</v>
      </c>
      <c r="DA337" s="9">
        <v>-1.900799785</v>
      </c>
      <c r="DB337" s="9">
        <v>0.37019112209999999</v>
      </c>
      <c r="DC337" s="9">
        <v>-0.43663369699999999</v>
      </c>
      <c r="DD337" s="9">
        <v>-5.623381137</v>
      </c>
      <c r="DE337" s="9">
        <v>4.3428516351999997</v>
      </c>
      <c r="DF337" s="9">
        <v>1.2063513018000001</v>
      </c>
      <c r="DG337" s="9">
        <v>3.4956393491000002</v>
      </c>
      <c r="DH337" s="9">
        <v>2.0858292933000002</v>
      </c>
      <c r="DI337" s="9">
        <v>0.85852162679999999</v>
      </c>
      <c r="DJ337" s="9">
        <v>2.6107221267999998</v>
      </c>
    </row>
    <row r="338" spans="17:114" x14ac:dyDescent="0.15">
      <c r="S338" s="11" t="s">
        <v>47</v>
      </c>
      <c r="T338" s="9" t="s">
        <v>92</v>
      </c>
      <c r="U338" s="11">
        <v>30</v>
      </c>
      <c r="V338" s="2">
        <v>30</v>
      </c>
      <c r="W338" s="9">
        <v>0.49563000000000001</v>
      </c>
      <c r="X338" s="9">
        <v>0.48860300000000001</v>
      </c>
      <c r="Y338" s="9">
        <f t="shared" si="136"/>
        <v>3.6641025602834776</v>
      </c>
      <c r="Z338" s="9">
        <f t="shared" si="137"/>
        <v>14</v>
      </c>
      <c r="AA338" s="8">
        <f t="shared" si="138"/>
        <v>60</v>
      </c>
      <c r="AB338" s="8" t="b">
        <f t="shared" si="135"/>
        <v>0</v>
      </c>
      <c r="AC338" s="23" t="str">
        <f t="shared" si="126"/>
        <v>NO</v>
      </c>
      <c r="AD338" s="21" t="str">
        <f t="shared" si="139"/>
        <v>NO</v>
      </c>
      <c r="AE338" s="8" t="str">
        <f t="shared" si="140"/>
        <v>MEDIUM</v>
      </c>
      <c r="AF338" s="8">
        <f t="shared" si="141"/>
        <v>3</v>
      </c>
      <c r="AG338" s="8">
        <f t="shared" si="142"/>
        <v>3</v>
      </c>
      <c r="AH338" s="8">
        <f t="shared" si="143"/>
        <v>3</v>
      </c>
      <c r="AI338" s="23">
        <f t="shared" si="127"/>
        <v>136</v>
      </c>
      <c r="AJ338" s="23">
        <f t="shared" si="128"/>
        <v>343</v>
      </c>
      <c r="AK338" s="23">
        <f t="shared" si="129"/>
        <v>642</v>
      </c>
      <c r="AL338" s="23">
        <f t="shared" si="130"/>
        <v>5.6</v>
      </c>
      <c r="AM338" s="21">
        <f t="shared" si="144"/>
        <v>136</v>
      </c>
      <c r="AN338" s="21">
        <f t="shared" si="145"/>
        <v>343</v>
      </c>
      <c r="AO338" s="21">
        <f t="shared" si="146"/>
        <v>642</v>
      </c>
      <c r="AP338" s="21">
        <f t="shared" si="147"/>
        <v>5.6</v>
      </c>
      <c r="AQ338" s="22">
        <f t="shared" si="131"/>
        <v>1</v>
      </c>
      <c r="AR338" s="22">
        <f t="shared" si="132"/>
        <v>-1</v>
      </c>
      <c r="AS338" s="22">
        <f t="shared" si="133"/>
        <v>0</v>
      </c>
      <c r="AT338" s="22">
        <f t="shared" si="134"/>
        <v>-0.33333333333333331</v>
      </c>
      <c r="AU338" s="9">
        <v>16</v>
      </c>
      <c r="AV338" s="9">
        <v>14</v>
      </c>
      <c r="AW338" s="9">
        <v>150</v>
      </c>
      <c r="AX338" s="9">
        <v>30</v>
      </c>
      <c r="AY338" s="9">
        <v>60</v>
      </c>
      <c r="AZ338" s="9">
        <v>30</v>
      </c>
      <c r="BA338" s="9">
        <v>45</v>
      </c>
      <c r="BB338" s="9">
        <v>45</v>
      </c>
      <c r="BC338">
        <v>85.604962314000005</v>
      </c>
      <c r="BD338">
        <v>9.5838055571999998</v>
      </c>
      <c r="BE338">
        <v>-22.16106126</v>
      </c>
      <c r="BF338">
        <v>-0.56746907899999999</v>
      </c>
      <c r="BG338">
        <v>-38.673677099999999</v>
      </c>
      <c r="BH338">
        <v>-6.5188862460000001</v>
      </c>
      <c r="BI338">
        <v>2.0607291963000001</v>
      </c>
      <c r="BJ338">
        <v>4.1763437519000002</v>
      </c>
      <c r="BK338">
        <v>-1.110815476</v>
      </c>
      <c r="BL338">
        <v>10.960260411</v>
      </c>
      <c r="BM338">
        <v>-2.9471979190000002</v>
      </c>
      <c r="BN338">
        <v>-6.716207603</v>
      </c>
      <c r="BO338">
        <v>0.1304496168</v>
      </c>
      <c r="BP338">
        <v>-2.8350503680000001</v>
      </c>
      <c r="BQ338">
        <v>14.278949617</v>
      </c>
      <c r="BR338" s="13">
        <v>223.09979292</v>
      </c>
      <c r="BS338" s="9">
        <v>39.613916668000002</v>
      </c>
      <c r="BT338" s="9">
        <v>-52.048733939999998</v>
      </c>
      <c r="BU338" s="9">
        <v>2.7981742856</v>
      </c>
      <c r="BV338" s="9">
        <v>-80.800582890000001</v>
      </c>
      <c r="BW338" s="9">
        <v>-18.293641780000002</v>
      </c>
      <c r="BX338" s="9">
        <v>3.1661266778999999</v>
      </c>
      <c r="BY338" s="9">
        <v>6.7144687519000001</v>
      </c>
      <c r="BZ338" s="9">
        <v>-11.79494423</v>
      </c>
      <c r="CA338" s="9">
        <v>20.869218748000002</v>
      </c>
      <c r="CB338" s="9">
        <v>-9.8551979230000004</v>
      </c>
      <c r="CC338" s="9">
        <v>-27.791864919999998</v>
      </c>
      <c r="CD338" s="9">
        <v>3.3159957375000002</v>
      </c>
      <c r="CE338" s="9">
        <v>-7.1113375620000001</v>
      </c>
      <c r="CF338" s="9">
        <v>24.209829087999999</v>
      </c>
      <c r="CG338" s="13">
        <v>401.79046720000002</v>
      </c>
      <c r="CH338" s="9">
        <v>95.066101844000002</v>
      </c>
      <c r="CI338" s="9">
        <v>-86.99491956</v>
      </c>
      <c r="CJ338" s="9">
        <v>13.964785601999999</v>
      </c>
      <c r="CK338" s="9">
        <v>-165.13959600000001</v>
      </c>
      <c r="CL338" s="9">
        <v>-23.78403029</v>
      </c>
      <c r="CM338" s="9">
        <v>8.1268211123</v>
      </c>
      <c r="CN338" s="9">
        <v>14.574385413</v>
      </c>
      <c r="CO338" s="9">
        <v>-41.665592109999999</v>
      </c>
      <c r="CP338" s="9">
        <v>32.228968762000001</v>
      </c>
      <c r="CQ338" s="9">
        <v>-31.812322909999999</v>
      </c>
      <c r="CR338" s="9">
        <v>-53.473723819999996</v>
      </c>
      <c r="CS338" s="9">
        <v>0.54320384970000002</v>
      </c>
      <c r="CT338" s="9">
        <v>-6.8031294500000001</v>
      </c>
      <c r="CU338" s="9">
        <v>60.296370549999999</v>
      </c>
      <c r="CV338" s="13">
        <v>12.981614618</v>
      </c>
      <c r="CW338" s="9">
        <v>-5.8333006579999997</v>
      </c>
      <c r="CX338" s="9">
        <v>8.0024463149000002</v>
      </c>
      <c r="CY338" s="9">
        <v>0.34762834929999997</v>
      </c>
      <c r="CZ338" s="9">
        <v>14.193920816</v>
      </c>
      <c r="DA338" s="9">
        <v>-1.900799785</v>
      </c>
      <c r="DB338" s="9">
        <v>0.37019112209999999</v>
      </c>
      <c r="DC338" s="9">
        <v>-0.43663369699999999</v>
      </c>
      <c r="DD338" s="9">
        <v>-5.623381137</v>
      </c>
      <c r="DE338" s="9">
        <v>4.3428516351999997</v>
      </c>
      <c r="DF338" s="9">
        <v>1.2063513018000001</v>
      </c>
      <c r="DG338" s="9">
        <v>3.4956393491000002</v>
      </c>
      <c r="DH338" s="9">
        <v>2.0858292933000002</v>
      </c>
      <c r="DI338" s="9">
        <v>0.85852162679999999</v>
      </c>
      <c r="DJ338" s="9">
        <v>2.6107221267999998</v>
      </c>
    </row>
    <row r="339" spans="17:114" x14ac:dyDescent="0.15">
      <c r="S339" s="11" t="s">
        <v>47</v>
      </c>
      <c r="T339" s="9" t="s">
        <v>92</v>
      </c>
      <c r="U339" s="11">
        <v>30</v>
      </c>
      <c r="V339" s="2">
        <v>45</v>
      </c>
      <c r="W339" s="9">
        <v>0.49563000000000001</v>
      </c>
      <c r="X339" s="9">
        <v>0.48860300000000001</v>
      </c>
      <c r="Y339" s="9">
        <f t="shared" si="136"/>
        <v>3.6641025602834776</v>
      </c>
      <c r="Z339" s="9">
        <f t="shared" si="137"/>
        <v>14</v>
      </c>
      <c r="AA339" s="8">
        <f t="shared" si="138"/>
        <v>60</v>
      </c>
      <c r="AB339" s="8" t="b">
        <f t="shared" si="135"/>
        <v>0</v>
      </c>
      <c r="AC339" s="23" t="str">
        <f t="shared" si="126"/>
        <v>NO</v>
      </c>
      <c r="AD339" s="21" t="str">
        <f t="shared" si="139"/>
        <v>NO</v>
      </c>
      <c r="AE339" s="8" t="str">
        <f t="shared" si="140"/>
        <v>MEDIUM</v>
      </c>
      <c r="AF339" s="8">
        <f t="shared" si="141"/>
        <v>3</v>
      </c>
      <c r="AG339" s="8">
        <f t="shared" si="142"/>
        <v>3</v>
      </c>
      <c r="AH339" s="8">
        <f t="shared" si="143"/>
        <v>3</v>
      </c>
      <c r="AI339" s="23">
        <f t="shared" si="127"/>
        <v>118</v>
      </c>
      <c r="AJ339" s="23">
        <f t="shared" si="128"/>
        <v>309</v>
      </c>
      <c r="AK339" s="23">
        <f t="shared" si="129"/>
        <v>555</v>
      </c>
      <c r="AL339" s="23">
        <f t="shared" si="130"/>
        <v>6.6999999999999993</v>
      </c>
      <c r="AM339" s="21">
        <f t="shared" si="144"/>
        <v>118</v>
      </c>
      <c r="AN339" s="21">
        <f t="shared" si="145"/>
        <v>309</v>
      </c>
      <c r="AO339" s="21">
        <f t="shared" si="146"/>
        <v>555</v>
      </c>
      <c r="AP339" s="21">
        <f t="shared" si="147"/>
        <v>6.6999999999999993</v>
      </c>
      <c r="AQ339" s="22">
        <f t="shared" si="131"/>
        <v>1</v>
      </c>
      <c r="AR339" s="22">
        <f t="shared" si="132"/>
        <v>-1</v>
      </c>
      <c r="AS339" s="22">
        <f t="shared" si="133"/>
        <v>0</v>
      </c>
      <c r="AT339" s="22">
        <f t="shared" si="134"/>
        <v>0</v>
      </c>
      <c r="AU339" s="9">
        <v>16</v>
      </c>
      <c r="AV339" s="9">
        <v>14</v>
      </c>
      <c r="AW339" s="9">
        <v>150</v>
      </c>
      <c r="AX339" s="9">
        <v>30</v>
      </c>
      <c r="AY339" s="9">
        <v>60</v>
      </c>
      <c r="AZ339" s="9">
        <v>30</v>
      </c>
      <c r="BA339" s="9">
        <v>45</v>
      </c>
      <c r="BB339" s="9">
        <v>45</v>
      </c>
      <c r="BC339">
        <v>85.604962314000005</v>
      </c>
      <c r="BD339">
        <v>9.5838055571999998</v>
      </c>
      <c r="BE339">
        <v>-22.16106126</v>
      </c>
      <c r="BF339">
        <v>-0.56746907899999999</v>
      </c>
      <c r="BG339">
        <v>-38.673677099999999</v>
      </c>
      <c r="BH339">
        <v>-6.5188862460000001</v>
      </c>
      <c r="BI339">
        <v>2.0607291963000001</v>
      </c>
      <c r="BJ339">
        <v>4.1763437519000002</v>
      </c>
      <c r="BK339">
        <v>-1.110815476</v>
      </c>
      <c r="BL339">
        <v>10.960260411</v>
      </c>
      <c r="BM339">
        <v>-2.9471979190000002</v>
      </c>
      <c r="BN339">
        <v>-6.716207603</v>
      </c>
      <c r="BO339">
        <v>0.1304496168</v>
      </c>
      <c r="BP339">
        <v>-2.8350503680000001</v>
      </c>
      <c r="BQ339">
        <v>14.278949617</v>
      </c>
      <c r="BR339" s="13">
        <v>223.09979292</v>
      </c>
      <c r="BS339" s="9">
        <v>39.613916668000002</v>
      </c>
      <c r="BT339" s="9">
        <v>-52.048733939999998</v>
      </c>
      <c r="BU339" s="9">
        <v>2.7981742856</v>
      </c>
      <c r="BV339" s="9">
        <v>-80.800582890000001</v>
      </c>
      <c r="BW339" s="9">
        <v>-18.293641780000002</v>
      </c>
      <c r="BX339" s="9">
        <v>3.1661266778999999</v>
      </c>
      <c r="BY339" s="9">
        <v>6.7144687519000001</v>
      </c>
      <c r="BZ339" s="9">
        <v>-11.79494423</v>
      </c>
      <c r="CA339" s="9">
        <v>20.869218748000002</v>
      </c>
      <c r="CB339" s="9">
        <v>-9.8551979230000004</v>
      </c>
      <c r="CC339" s="9">
        <v>-27.791864919999998</v>
      </c>
      <c r="CD339" s="9">
        <v>3.3159957375000002</v>
      </c>
      <c r="CE339" s="9">
        <v>-7.1113375620000001</v>
      </c>
      <c r="CF339" s="9">
        <v>24.209829087999999</v>
      </c>
      <c r="CG339" s="13">
        <v>401.79046720000002</v>
      </c>
      <c r="CH339" s="9">
        <v>95.066101844000002</v>
      </c>
      <c r="CI339" s="9">
        <v>-86.99491956</v>
      </c>
      <c r="CJ339" s="9">
        <v>13.964785601999999</v>
      </c>
      <c r="CK339" s="9">
        <v>-165.13959600000001</v>
      </c>
      <c r="CL339" s="9">
        <v>-23.78403029</v>
      </c>
      <c r="CM339" s="9">
        <v>8.1268211123</v>
      </c>
      <c r="CN339" s="9">
        <v>14.574385413</v>
      </c>
      <c r="CO339" s="9">
        <v>-41.665592109999999</v>
      </c>
      <c r="CP339" s="9">
        <v>32.228968762000001</v>
      </c>
      <c r="CQ339" s="9">
        <v>-31.812322909999999</v>
      </c>
      <c r="CR339" s="9">
        <v>-53.473723819999996</v>
      </c>
      <c r="CS339" s="9">
        <v>0.54320384970000002</v>
      </c>
      <c r="CT339" s="9">
        <v>-6.8031294500000001</v>
      </c>
      <c r="CU339" s="9">
        <v>60.296370549999999</v>
      </c>
      <c r="CV339" s="13">
        <v>12.981614618</v>
      </c>
      <c r="CW339" s="9">
        <v>-5.8333006579999997</v>
      </c>
      <c r="CX339" s="9">
        <v>8.0024463149000002</v>
      </c>
      <c r="CY339" s="9">
        <v>0.34762834929999997</v>
      </c>
      <c r="CZ339" s="9">
        <v>14.193920816</v>
      </c>
      <c r="DA339" s="9">
        <v>-1.900799785</v>
      </c>
      <c r="DB339" s="9">
        <v>0.37019112209999999</v>
      </c>
      <c r="DC339" s="9">
        <v>-0.43663369699999999</v>
      </c>
      <c r="DD339" s="9">
        <v>-5.623381137</v>
      </c>
      <c r="DE339" s="9">
        <v>4.3428516351999997</v>
      </c>
      <c r="DF339" s="9">
        <v>1.2063513018000001</v>
      </c>
      <c r="DG339" s="9">
        <v>3.4956393491000002</v>
      </c>
      <c r="DH339" s="9">
        <v>2.0858292933000002</v>
      </c>
      <c r="DI339" s="9">
        <v>0.85852162679999999</v>
      </c>
      <c r="DJ339" s="9">
        <v>2.6107221267999998</v>
      </c>
    </row>
    <row r="340" spans="17:114" x14ac:dyDescent="0.15">
      <c r="S340" s="11" t="s">
        <v>47</v>
      </c>
      <c r="T340" s="9" t="s">
        <v>92</v>
      </c>
      <c r="U340" s="11">
        <v>30</v>
      </c>
      <c r="V340" s="2">
        <v>60</v>
      </c>
      <c r="W340" s="9">
        <v>0.49563000000000001</v>
      </c>
      <c r="X340" s="9">
        <v>0.48860300000000001</v>
      </c>
      <c r="Y340" s="9">
        <f t="shared" si="136"/>
        <v>3.6641025602834776</v>
      </c>
      <c r="Z340" s="9">
        <f t="shared" si="137"/>
        <v>14</v>
      </c>
      <c r="AA340" s="8">
        <f t="shared" si="138"/>
        <v>60</v>
      </c>
      <c r="AB340" s="8" t="b">
        <f t="shared" si="135"/>
        <v>0</v>
      </c>
      <c r="AC340" s="23" t="str">
        <f t="shared" si="126"/>
        <v>NO</v>
      </c>
      <c r="AD340" s="21" t="str">
        <f t="shared" si="139"/>
        <v>NO</v>
      </c>
      <c r="AE340" s="8" t="str">
        <f t="shared" si="140"/>
        <v>FINE</v>
      </c>
      <c r="AF340" s="8">
        <f t="shared" si="141"/>
        <v>2</v>
      </c>
      <c r="AG340" s="8">
        <f t="shared" si="142"/>
        <v>2</v>
      </c>
      <c r="AH340" s="8">
        <f t="shared" si="143"/>
        <v>3</v>
      </c>
      <c r="AI340" s="23">
        <f t="shared" si="127"/>
        <v>102</v>
      </c>
      <c r="AJ340" s="23">
        <f t="shared" si="128"/>
        <v>281</v>
      </c>
      <c r="AK340" s="23">
        <f t="shared" si="129"/>
        <v>482</v>
      </c>
      <c r="AL340" s="23">
        <f t="shared" si="130"/>
        <v>8.4</v>
      </c>
      <c r="AM340" s="21">
        <f t="shared" si="144"/>
        <v>102</v>
      </c>
      <c r="AN340" s="21">
        <f t="shared" si="145"/>
        <v>281</v>
      </c>
      <c r="AO340" s="21">
        <f t="shared" si="146"/>
        <v>482</v>
      </c>
      <c r="AP340" s="21">
        <f t="shared" si="147"/>
        <v>8.4</v>
      </c>
      <c r="AQ340" s="22">
        <f t="shared" si="131"/>
        <v>1</v>
      </c>
      <c r="AR340" s="22">
        <f t="shared" si="132"/>
        <v>-1</v>
      </c>
      <c r="AS340" s="22">
        <f t="shared" si="133"/>
        <v>0</v>
      </c>
      <c r="AT340" s="22">
        <f t="shared" si="134"/>
        <v>0.33333333333333331</v>
      </c>
      <c r="AU340" s="9">
        <v>16</v>
      </c>
      <c r="AV340" s="9">
        <v>14</v>
      </c>
      <c r="AW340" s="9">
        <v>150</v>
      </c>
      <c r="AX340" s="9">
        <v>30</v>
      </c>
      <c r="AY340" s="9">
        <v>60</v>
      </c>
      <c r="AZ340" s="9">
        <v>30</v>
      </c>
      <c r="BA340" s="9">
        <v>45</v>
      </c>
      <c r="BB340" s="9">
        <v>45</v>
      </c>
      <c r="BC340">
        <v>85.604962314000005</v>
      </c>
      <c r="BD340">
        <v>9.5838055571999998</v>
      </c>
      <c r="BE340">
        <v>-22.16106126</v>
      </c>
      <c r="BF340">
        <v>-0.56746907899999999</v>
      </c>
      <c r="BG340">
        <v>-38.673677099999999</v>
      </c>
      <c r="BH340">
        <v>-6.5188862460000001</v>
      </c>
      <c r="BI340">
        <v>2.0607291963000001</v>
      </c>
      <c r="BJ340">
        <v>4.1763437519000002</v>
      </c>
      <c r="BK340">
        <v>-1.110815476</v>
      </c>
      <c r="BL340">
        <v>10.960260411</v>
      </c>
      <c r="BM340">
        <v>-2.9471979190000002</v>
      </c>
      <c r="BN340">
        <v>-6.716207603</v>
      </c>
      <c r="BO340">
        <v>0.1304496168</v>
      </c>
      <c r="BP340">
        <v>-2.8350503680000001</v>
      </c>
      <c r="BQ340">
        <v>14.278949617</v>
      </c>
      <c r="BR340" s="13">
        <v>223.09979292</v>
      </c>
      <c r="BS340" s="9">
        <v>39.613916668000002</v>
      </c>
      <c r="BT340" s="9">
        <v>-52.048733939999998</v>
      </c>
      <c r="BU340" s="9">
        <v>2.7981742856</v>
      </c>
      <c r="BV340" s="9">
        <v>-80.800582890000001</v>
      </c>
      <c r="BW340" s="9">
        <v>-18.293641780000002</v>
      </c>
      <c r="BX340" s="9">
        <v>3.1661266778999999</v>
      </c>
      <c r="BY340" s="9">
        <v>6.7144687519000001</v>
      </c>
      <c r="BZ340" s="9">
        <v>-11.79494423</v>
      </c>
      <c r="CA340" s="9">
        <v>20.869218748000002</v>
      </c>
      <c r="CB340" s="9">
        <v>-9.8551979230000004</v>
      </c>
      <c r="CC340" s="9">
        <v>-27.791864919999998</v>
      </c>
      <c r="CD340" s="9">
        <v>3.3159957375000002</v>
      </c>
      <c r="CE340" s="9">
        <v>-7.1113375620000001</v>
      </c>
      <c r="CF340" s="9">
        <v>24.209829087999999</v>
      </c>
      <c r="CG340" s="13">
        <v>401.79046720000002</v>
      </c>
      <c r="CH340" s="9">
        <v>95.066101844000002</v>
      </c>
      <c r="CI340" s="9">
        <v>-86.99491956</v>
      </c>
      <c r="CJ340" s="9">
        <v>13.964785601999999</v>
      </c>
      <c r="CK340" s="9">
        <v>-165.13959600000001</v>
      </c>
      <c r="CL340" s="9">
        <v>-23.78403029</v>
      </c>
      <c r="CM340" s="9">
        <v>8.1268211123</v>
      </c>
      <c r="CN340" s="9">
        <v>14.574385413</v>
      </c>
      <c r="CO340" s="9">
        <v>-41.665592109999999</v>
      </c>
      <c r="CP340" s="9">
        <v>32.228968762000001</v>
      </c>
      <c r="CQ340" s="9">
        <v>-31.812322909999999</v>
      </c>
      <c r="CR340" s="9">
        <v>-53.473723819999996</v>
      </c>
      <c r="CS340" s="9">
        <v>0.54320384970000002</v>
      </c>
      <c r="CT340" s="9">
        <v>-6.8031294500000001</v>
      </c>
      <c r="CU340" s="9">
        <v>60.296370549999999</v>
      </c>
      <c r="CV340" s="13">
        <v>12.981614618</v>
      </c>
      <c r="CW340" s="9">
        <v>-5.8333006579999997</v>
      </c>
      <c r="CX340" s="9">
        <v>8.0024463149000002</v>
      </c>
      <c r="CY340" s="9">
        <v>0.34762834929999997</v>
      </c>
      <c r="CZ340" s="9">
        <v>14.193920816</v>
      </c>
      <c r="DA340" s="9">
        <v>-1.900799785</v>
      </c>
      <c r="DB340" s="9">
        <v>0.37019112209999999</v>
      </c>
      <c r="DC340" s="9">
        <v>-0.43663369699999999</v>
      </c>
      <c r="DD340" s="9">
        <v>-5.623381137</v>
      </c>
      <c r="DE340" s="9">
        <v>4.3428516351999997</v>
      </c>
      <c r="DF340" s="9">
        <v>1.2063513018000001</v>
      </c>
      <c r="DG340" s="9">
        <v>3.4956393491000002</v>
      </c>
      <c r="DH340" s="9">
        <v>2.0858292933000002</v>
      </c>
      <c r="DI340" s="9">
        <v>0.85852162679999999</v>
      </c>
      <c r="DJ340" s="9">
        <v>2.6107221267999998</v>
      </c>
    </row>
    <row r="341" spans="17:114" x14ac:dyDescent="0.15">
      <c r="S341" s="11" t="s">
        <v>47</v>
      </c>
      <c r="T341" s="9" t="s">
        <v>92</v>
      </c>
      <c r="U341" s="11">
        <v>30</v>
      </c>
      <c r="V341" s="2">
        <v>75</v>
      </c>
      <c r="W341" s="9">
        <v>0.49563000000000001</v>
      </c>
      <c r="X341" s="9">
        <v>0.48860300000000001</v>
      </c>
      <c r="Y341" s="9">
        <f t="shared" si="136"/>
        <v>3.6641025602834776</v>
      </c>
      <c r="Z341" s="9">
        <f t="shared" si="137"/>
        <v>14</v>
      </c>
      <c r="AA341" s="8">
        <f t="shared" si="138"/>
        <v>60</v>
      </c>
      <c r="AB341" s="8" t="b">
        <f t="shared" si="135"/>
        <v>0</v>
      </c>
      <c r="AC341" s="23" t="str">
        <f t="shared" si="126"/>
        <v>NO</v>
      </c>
      <c r="AD341" s="21" t="str">
        <f t="shared" si="139"/>
        <v>NO</v>
      </c>
      <c r="AE341" s="8" t="str">
        <f t="shared" si="140"/>
        <v>FINE</v>
      </c>
      <c r="AF341" s="8">
        <f t="shared" si="141"/>
        <v>2</v>
      </c>
      <c r="AG341" s="8">
        <f t="shared" si="142"/>
        <v>2</v>
      </c>
      <c r="AH341" s="8">
        <f t="shared" si="143"/>
        <v>3</v>
      </c>
      <c r="AI341" s="23">
        <f t="shared" si="127"/>
        <v>90</v>
      </c>
      <c r="AJ341" s="23">
        <f t="shared" si="128"/>
        <v>258</v>
      </c>
      <c r="AK341" s="23">
        <f t="shared" si="129"/>
        <v>423</v>
      </c>
      <c r="AL341" s="23">
        <f t="shared" si="130"/>
        <v>10.7</v>
      </c>
      <c r="AM341" s="21">
        <f t="shared" si="144"/>
        <v>90</v>
      </c>
      <c r="AN341" s="21">
        <f t="shared" si="145"/>
        <v>258</v>
      </c>
      <c r="AO341" s="21">
        <f t="shared" si="146"/>
        <v>423</v>
      </c>
      <c r="AP341" s="21">
        <f t="shared" si="147"/>
        <v>10.7</v>
      </c>
      <c r="AQ341" s="22">
        <f t="shared" si="131"/>
        <v>1</v>
      </c>
      <c r="AR341" s="22">
        <f t="shared" si="132"/>
        <v>-1</v>
      </c>
      <c r="AS341" s="22">
        <f t="shared" si="133"/>
        <v>0</v>
      </c>
      <c r="AT341" s="22">
        <f t="shared" si="134"/>
        <v>0.66666666666666663</v>
      </c>
      <c r="AU341" s="9">
        <v>16</v>
      </c>
      <c r="AV341" s="9">
        <v>14</v>
      </c>
      <c r="AW341" s="9">
        <v>150</v>
      </c>
      <c r="AX341" s="9">
        <v>30</v>
      </c>
      <c r="AY341" s="9">
        <v>60</v>
      </c>
      <c r="AZ341" s="9">
        <v>30</v>
      </c>
      <c r="BA341" s="9">
        <v>45</v>
      </c>
      <c r="BB341" s="9">
        <v>45</v>
      </c>
      <c r="BC341">
        <v>85.604962314000005</v>
      </c>
      <c r="BD341">
        <v>9.5838055571999998</v>
      </c>
      <c r="BE341">
        <v>-22.16106126</v>
      </c>
      <c r="BF341">
        <v>-0.56746907899999999</v>
      </c>
      <c r="BG341">
        <v>-38.673677099999999</v>
      </c>
      <c r="BH341">
        <v>-6.5188862460000001</v>
      </c>
      <c r="BI341">
        <v>2.0607291963000001</v>
      </c>
      <c r="BJ341">
        <v>4.1763437519000002</v>
      </c>
      <c r="BK341">
        <v>-1.110815476</v>
      </c>
      <c r="BL341">
        <v>10.960260411</v>
      </c>
      <c r="BM341">
        <v>-2.9471979190000002</v>
      </c>
      <c r="BN341">
        <v>-6.716207603</v>
      </c>
      <c r="BO341">
        <v>0.1304496168</v>
      </c>
      <c r="BP341">
        <v>-2.8350503680000001</v>
      </c>
      <c r="BQ341">
        <v>14.278949617</v>
      </c>
      <c r="BR341" s="13">
        <v>223.09979292</v>
      </c>
      <c r="BS341" s="9">
        <v>39.613916668000002</v>
      </c>
      <c r="BT341" s="9">
        <v>-52.048733939999998</v>
      </c>
      <c r="BU341" s="9">
        <v>2.7981742856</v>
      </c>
      <c r="BV341" s="9">
        <v>-80.800582890000001</v>
      </c>
      <c r="BW341" s="9">
        <v>-18.293641780000002</v>
      </c>
      <c r="BX341" s="9">
        <v>3.1661266778999999</v>
      </c>
      <c r="BY341" s="9">
        <v>6.7144687519000001</v>
      </c>
      <c r="BZ341" s="9">
        <v>-11.79494423</v>
      </c>
      <c r="CA341" s="9">
        <v>20.869218748000002</v>
      </c>
      <c r="CB341" s="9">
        <v>-9.8551979230000004</v>
      </c>
      <c r="CC341" s="9">
        <v>-27.791864919999998</v>
      </c>
      <c r="CD341" s="9">
        <v>3.3159957375000002</v>
      </c>
      <c r="CE341" s="9">
        <v>-7.1113375620000001</v>
      </c>
      <c r="CF341" s="9">
        <v>24.209829087999999</v>
      </c>
      <c r="CG341" s="13">
        <v>401.79046720000002</v>
      </c>
      <c r="CH341" s="9">
        <v>95.066101844000002</v>
      </c>
      <c r="CI341" s="9">
        <v>-86.99491956</v>
      </c>
      <c r="CJ341" s="9">
        <v>13.964785601999999</v>
      </c>
      <c r="CK341" s="9">
        <v>-165.13959600000001</v>
      </c>
      <c r="CL341" s="9">
        <v>-23.78403029</v>
      </c>
      <c r="CM341" s="9">
        <v>8.1268211123</v>
      </c>
      <c r="CN341" s="9">
        <v>14.574385413</v>
      </c>
      <c r="CO341" s="9">
        <v>-41.665592109999999</v>
      </c>
      <c r="CP341" s="9">
        <v>32.228968762000001</v>
      </c>
      <c r="CQ341" s="9">
        <v>-31.812322909999999</v>
      </c>
      <c r="CR341" s="9">
        <v>-53.473723819999996</v>
      </c>
      <c r="CS341" s="9">
        <v>0.54320384970000002</v>
      </c>
      <c r="CT341" s="9">
        <v>-6.8031294500000001</v>
      </c>
      <c r="CU341" s="9">
        <v>60.296370549999999</v>
      </c>
      <c r="CV341" s="13">
        <v>12.981614618</v>
      </c>
      <c r="CW341" s="9">
        <v>-5.8333006579999997</v>
      </c>
      <c r="CX341" s="9">
        <v>8.0024463149000002</v>
      </c>
      <c r="CY341" s="9">
        <v>0.34762834929999997</v>
      </c>
      <c r="CZ341" s="9">
        <v>14.193920816</v>
      </c>
      <c r="DA341" s="9">
        <v>-1.900799785</v>
      </c>
      <c r="DB341" s="9">
        <v>0.37019112209999999</v>
      </c>
      <c r="DC341" s="9">
        <v>-0.43663369699999999</v>
      </c>
      <c r="DD341" s="9">
        <v>-5.623381137</v>
      </c>
      <c r="DE341" s="9">
        <v>4.3428516351999997</v>
      </c>
      <c r="DF341" s="9">
        <v>1.2063513018000001</v>
      </c>
      <c r="DG341" s="9">
        <v>3.4956393491000002</v>
      </c>
      <c r="DH341" s="9">
        <v>2.0858292933000002</v>
      </c>
      <c r="DI341" s="9">
        <v>0.85852162679999999</v>
      </c>
      <c r="DJ341" s="9">
        <v>2.6107221267999998</v>
      </c>
    </row>
    <row r="342" spans="17:114" s="15" customFormat="1" x14ac:dyDescent="0.15">
      <c r="Q342" s="17"/>
      <c r="R342" s="17"/>
      <c r="S342" s="17" t="s">
        <v>47</v>
      </c>
      <c r="T342" s="9" t="s">
        <v>92</v>
      </c>
      <c r="U342" s="17">
        <v>30</v>
      </c>
      <c r="V342" s="16">
        <v>90</v>
      </c>
      <c r="W342" s="15">
        <v>0.49563000000000001</v>
      </c>
      <c r="X342" s="15">
        <v>0.48860300000000001</v>
      </c>
      <c r="Y342" s="9">
        <f t="shared" si="136"/>
        <v>3.6641025602834776</v>
      </c>
      <c r="Z342" s="9">
        <f t="shared" si="137"/>
        <v>14</v>
      </c>
      <c r="AA342" s="8">
        <f t="shared" si="138"/>
        <v>60</v>
      </c>
      <c r="AB342" s="8" t="b">
        <f t="shared" si="135"/>
        <v>0</v>
      </c>
      <c r="AC342" s="23" t="str">
        <f t="shared" si="126"/>
        <v>NO</v>
      </c>
      <c r="AD342" s="21" t="str">
        <f t="shared" si="139"/>
        <v>NO</v>
      </c>
      <c r="AE342" s="8" t="str">
        <f t="shared" si="140"/>
        <v>FINE</v>
      </c>
      <c r="AF342" s="8">
        <f t="shared" si="141"/>
        <v>2</v>
      </c>
      <c r="AG342" s="8">
        <f t="shared" si="142"/>
        <v>2</v>
      </c>
      <c r="AH342" s="8">
        <f t="shared" si="143"/>
        <v>2</v>
      </c>
      <c r="AI342" s="23">
        <f t="shared" si="127"/>
        <v>81</v>
      </c>
      <c r="AJ342" s="23">
        <f t="shared" si="128"/>
        <v>241</v>
      </c>
      <c r="AK342" s="23">
        <f t="shared" si="129"/>
        <v>376</v>
      </c>
      <c r="AL342" s="23">
        <f t="shared" si="130"/>
        <v>13.5</v>
      </c>
      <c r="AM342" s="21">
        <f t="shared" si="144"/>
        <v>81</v>
      </c>
      <c r="AN342" s="21">
        <f t="shared" si="145"/>
        <v>241</v>
      </c>
      <c r="AO342" s="21">
        <f t="shared" si="146"/>
        <v>376</v>
      </c>
      <c r="AP342" s="21">
        <f t="shared" si="147"/>
        <v>13.5</v>
      </c>
      <c r="AQ342" s="22">
        <f t="shared" si="131"/>
        <v>1</v>
      </c>
      <c r="AR342" s="22">
        <f t="shared" si="132"/>
        <v>-1</v>
      </c>
      <c r="AS342" s="22">
        <f t="shared" si="133"/>
        <v>0</v>
      </c>
      <c r="AT342" s="22">
        <f t="shared" si="134"/>
        <v>1</v>
      </c>
      <c r="AU342" s="15">
        <v>16</v>
      </c>
      <c r="AV342" s="15">
        <v>14</v>
      </c>
      <c r="AW342" s="15">
        <v>150</v>
      </c>
      <c r="AX342" s="15">
        <v>30</v>
      </c>
      <c r="AY342" s="15">
        <v>60</v>
      </c>
      <c r="AZ342" s="15">
        <v>30</v>
      </c>
      <c r="BA342" s="15">
        <v>45</v>
      </c>
      <c r="BB342" s="15">
        <v>45</v>
      </c>
      <c r="BC342" s="19">
        <v>85.604962314000005</v>
      </c>
      <c r="BD342" s="19">
        <v>9.5838055571999998</v>
      </c>
      <c r="BE342" s="19">
        <v>-22.16106126</v>
      </c>
      <c r="BF342" s="19">
        <v>-0.56746907899999999</v>
      </c>
      <c r="BG342" s="19">
        <v>-38.673677099999999</v>
      </c>
      <c r="BH342" s="19">
        <v>-6.5188862460000001</v>
      </c>
      <c r="BI342" s="19">
        <v>2.0607291963000001</v>
      </c>
      <c r="BJ342" s="19">
        <v>4.1763437519000002</v>
      </c>
      <c r="BK342" s="19">
        <v>-1.110815476</v>
      </c>
      <c r="BL342" s="19">
        <v>10.960260411</v>
      </c>
      <c r="BM342" s="19">
        <v>-2.9471979190000002</v>
      </c>
      <c r="BN342" s="19">
        <v>-6.716207603</v>
      </c>
      <c r="BO342" s="19">
        <v>0.1304496168</v>
      </c>
      <c r="BP342" s="19">
        <v>-2.8350503680000001</v>
      </c>
      <c r="BQ342" s="19">
        <v>14.278949617</v>
      </c>
      <c r="BR342" s="18">
        <v>223.09979292</v>
      </c>
      <c r="BS342" s="15">
        <v>39.613916668000002</v>
      </c>
      <c r="BT342" s="15">
        <v>-52.048733939999998</v>
      </c>
      <c r="BU342" s="15">
        <v>2.7981742856</v>
      </c>
      <c r="BV342" s="15">
        <v>-80.800582890000001</v>
      </c>
      <c r="BW342" s="15">
        <v>-18.293641780000002</v>
      </c>
      <c r="BX342" s="15">
        <v>3.1661266778999999</v>
      </c>
      <c r="BY342" s="15">
        <v>6.7144687519000001</v>
      </c>
      <c r="BZ342" s="15">
        <v>-11.79494423</v>
      </c>
      <c r="CA342" s="15">
        <v>20.869218748000002</v>
      </c>
      <c r="CB342" s="15">
        <v>-9.8551979230000004</v>
      </c>
      <c r="CC342" s="15">
        <v>-27.791864919999998</v>
      </c>
      <c r="CD342" s="15">
        <v>3.3159957375000002</v>
      </c>
      <c r="CE342" s="15">
        <v>-7.1113375620000001</v>
      </c>
      <c r="CF342" s="15">
        <v>24.209829087999999</v>
      </c>
      <c r="CG342" s="18">
        <v>401.79046720000002</v>
      </c>
      <c r="CH342" s="15">
        <v>95.066101844000002</v>
      </c>
      <c r="CI342" s="15">
        <v>-86.99491956</v>
      </c>
      <c r="CJ342" s="15">
        <v>13.964785601999999</v>
      </c>
      <c r="CK342" s="15">
        <v>-165.13959600000001</v>
      </c>
      <c r="CL342" s="15">
        <v>-23.78403029</v>
      </c>
      <c r="CM342" s="15">
        <v>8.1268211123</v>
      </c>
      <c r="CN342" s="15">
        <v>14.574385413</v>
      </c>
      <c r="CO342" s="15">
        <v>-41.665592109999999</v>
      </c>
      <c r="CP342" s="15">
        <v>32.228968762000001</v>
      </c>
      <c r="CQ342" s="15">
        <v>-31.812322909999999</v>
      </c>
      <c r="CR342" s="15">
        <v>-53.473723819999996</v>
      </c>
      <c r="CS342" s="15">
        <v>0.54320384970000002</v>
      </c>
      <c r="CT342" s="15">
        <v>-6.8031294500000001</v>
      </c>
      <c r="CU342" s="15">
        <v>60.296370549999999</v>
      </c>
      <c r="CV342" s="18">
        <v>12.981614618</v>
      </c>
      <c r="CW342" s="15">
        <v>-5.8333006579999997</v>
      </c>
      <c r="CX342" s="15">
        <v>8.0024463149000002</v>
      </c>
      <c r="CY342" s="15">
        <v>0.34762834929999997</v>
      </c>
      <c r="CZ342" s="15">
        <v>14.193920816</v>
      </c>
      <c r="DA342" s="15">
        <v>-1.900799785</v>
      </c>
      <c r="DB342" s="15">
        <v>0.37019112209999999</v>
      </c>
      <c r="DC342" s="15">
        <v>-0.43663369699999999</v>
      </c>
      <c r="DD342" s="15">
        <v>-5.623381137</v>
      </c>
      <c r="DE342" s="15">
        <v>4.3428516351999997</v>
      </c>
      <c r="DF342" s="15">
        <v>1.2063513018000001</v>
      </c>
      <c r="DG342" s="15">
        <v>3.4956393491000002</v>
      </c>
      <c r="DH342" s="15">
        <v>2.0858292933000002</v>
      </c>
      <c r="DI342" s="15">
        <v>0.85852162679999999</v>
      </c>
      <c r="DJ342" s="15">
        <v>2.6107221267999998</v>
      </c>
    </row>
    <row r="343" spans="17:114" x14ac:dyDescent="0.15">
      <c r="S343" s="11" t="s">
        <v>48</v>
      </c>
      <c r="T343" s="9" t="s">
        <v>92</v>
      </c>
      <c r="U343" s="11">
        <v>2</v>
      </c>
      <c r="V343" s="2">
        <v>0</v>
      </c>
      <c r="W343" s="9">
        <v>2.9048999999999998E-2</v>
      </c>
      <c r="X343" s="9">
        <v>0.51908500000000002</v>
      </c>
      <c r="Y343" s="9">
        <f t="shared" si="136"/>
        <v>0.24330040304845843</v>
      </c>
      <c r="Z343" s="9">
        <f t="shared" si="137"/>
        <v>210</v>
      </c>
      <c r="AA343" s="8">
        <f t="shared" si="138"/>
        <v>60</v>
      </c>
      <c r="AB343" s="8" t="b">
        <f t="shared" si="135"/>
        <v>0</v>
      </c>
      <c r="AC343" s="23" t="str">
        <f t="shared" si="126"/>
        <v>NO</v>
      </c>
      <c r="AD343" s="21" t="str">
        <f t="shared" si="139"/>
        <v>NO</v>
      </c>
      <c r="AE343" s="8" t="str">
        <f t="shared" si="140"/>
        <v>FINE</v>
      </c>
      <c r="AF343" s="8">
        <f t="shared" si="141"/>
        <v>2</v>
      </c>
      <c r="AG343" s="8">
        <f t="shared" si="142"/>
        <v>3</v>
      </c>
      <c r="AH343" s="8">
        <f t="shared" si="143"/>
        <v>2</v>
      </c>
      <c r="AI343" s="23">
        <f t="shared" si="127"/>
        <v>119</v>
      </c>
      <c r="AJ343" s="23">
        <f t="shared" si="128"/>
        <v>233</v>
      </c>
      <c r="AK343" s="23">
        <f t="shared" si="129"/>
        <v>425</v>
      </c>
      <c r="AL343" s="23">
        <f t="shared" si="130"/>
        <v>5.5</v>
      </c>
      <c r="AM343" s="21">
        <f t="shared" si="144"/>
        <v>119</v>
      </c>
      <c r="AN343" s="21">
        <f t="shared" si="145"/>
        <v>233</v>
      </c>
      <c r="AO343" s="21">
        <f t="shared" si="146"/>
        <v>425</v>
      </c>
      <c r="AP343" s="21">
        <f t="shared" si="147"/>
        <v>5.5</v>
      </c>
      <c r="AQ343" s="22">
        <f t="shared" si="131"/>
        <v>-1</v>
      </c>
      <c r="AR343" s="22">
        <f t="shared" si="132"/>
        <v>-1</v>
      </c>
      <c r="AS343" s="22">
        <f t="shared" si="133"/>
        <v>0</v>
      </c>
      <c r="AT343" s="22">
        <f t="shared" si="134"/>
        <v>-1</v>
      </c>
      <c r="AU343" s="9">
        <v>16</v>
      </c>
      <c r="AV343" s="9">
        <v>14</v>
      </c>
      <c r="AW343" s="9">
        <v>150</v>
      </c>
      <c r="AX343" s="9">
        <v>30</v>
      </c>
      <c r="AY343" s="9">
        <v>60</v>
      </c>
      <c r="AZ343" s="9">
        <v>30</v>
      </c>
      <c r="BA343" s="9">
        <v>45</v>
      </c>
      <c r="BB343" s="9">
        <v>45</v>
      </c>
      <c r="BC343" s="13">
        <v>80.832058699000001</v>
      </c>
      <c r="BD343" s="9">
        <v>9.1461851856000003</v>
      </c>
      <c r="BE343" s="9">
        <v>-17.193490409999999</v>
      </c>
      <c r="BF343" s="9">
        <v>-1.663129579</v>
      </c>
      <c r="BG343" s="9">
        <v>-29.163700800000001</v>
      </c>
      <c r="BH343" s="9">
        <v>-6.2031256849999998</v>
      </c>
      <c r="BI343" s="9">
        <v>1.1153396083</v>
      </c>
      <c r="BJ343" s="9">
        <v>2.2329583337000001</v>
      </c>
      <c r="BK343" s="9">
        <v>-3.0049678000000002</v>
      </c>
      <c r="BL343" s="9">
        <v>7.0658333300000002</v>
      </c>
      <c r="BM343" s="9">
        <v>-1.683041666</v>
      </c>
      <c r="BN343" s="9">
        <v>-6.3633298849999997</v>
      </c>
      <c r="BO343" s="9">
        <v>0.91810169070000003</v>
      </c>
      <c r="BP343" s="9">
        <v>-4.6213983040000004</v>
      </c>
      <c r="BQ343" s="9">
        <v>7.9517683607</v>
      </c>
      <c r="BR343" s="13">
        <v>206.79402132999999</v>
      </c>
      <c r="BS343" s="9">
        <v>36.078703707000003</v>
      </c>
      <c r="BT343" s="9">
        <v>-40.268132860000001</v>
      </c>
      <c r="BU343" s="9">
        <v>-2.2977066580000001</v>
      </c>
      <c r="BV343" s="9">
        <v>-60.082646310000001</v>
      </c>
      <c r="BW343" s="9">
        <v>-15.153072359999999</v>
      </c>
      <c r="BX343" s="9">
        <v>2.6012930438000001</v>
      </c>
      <c r="BY343" s="9">
        <v>6.3497708418999999</v>
      </c>
      <c r="BZ343" s="9">
        <v>-13.82010116</v>
      </c>
      <c r="CA343" s="9">
        <v>12.069479154</v>
      </c>
      <c r="CB343" s="9">
        <v>-4.9169791710000004</v>
      </c>
      <c r="CC343" s="9">
        <v>-27.619252960000001</v>
      </c>
      <c r="CD343" s="9">
        <v>5.3175452100999996</v>
      </c>
      <c r="CE343" s="9">
        <v>-8.3007881399999999</v>
      </c>
      <c r="CF343" s="9">
        <v>12.740711859999999</v>
      </c>
      <c r="CG343" s="13">
        <v>370.77552377000001</v>
      </c>
      <c r="CH343" s="9">
        <v>83.113740738999994</v>
      </c>
      <c r="CI343" s="9">
        <v>-67.994614830000003</v>
      </c>
      <c r="CJ343" s="9">
        <v>-0.973534978</v>
      </c>
      <c r="CK343" s="9">
        <v>-124.25462880000001</v>
      </c>
      <c r="CL343" s="9">
        <v>-21.665469470000001</v>
      </c>
      <c r="CM343" s="9">
        <v>4.6599265989000003</v>
      </c>
      <c r="CN343" s="9">
        <v>14.216562494</v>
      </c>
      <c r="CO343" s="9">
        <v>-42.088563720000003</v>
      </c>
      <c r="CP343" s="9">
        <v>18.607354156</v>
      </c>
      <c r="CQ343" s="9">
        <v>-15.74427083</v>
      </c>
      <c r="CR343" s="9">
        <v>-60.154898490000001</v>
      </c>
      <c r="CS343" s="9">
        <v>13.00837662</v>
      </c>
      <c r="CT343" s="9">
        <v>-18.22229003</v>
      </c>
      <c r="CU343" s="9">
        <v>37.002709969999998</v>
      </c>
      <c r="CV343" s="13">
        <v>14.753198352</v>
      </c>
      <c r="CW343" s="9">
        <v>-5.985391259</v>
      </c>
      <c r="CX343" s="9">
        <v>8.0091987726999996</v>
      </c>
      <c r="CY343" s="9">
        <v>0.84128860569999997</v>
      </c>
      <c r="CZ343" s="9">
        <v>13.317366751</v>
      </c>
      <c r="DA343" s="9">
        <v>-1.561509236</v>
      </c>
      <c r="DB343" s="9">
        <v>-0.39705694000000002</v>
      </c>
      <c r="DC343" s="9">
        <v>-4.2997395000000001E-2</v>
      </c>
      <c r="DD343" s="9">
        <v>-4.4046530019999999</v>
      </c>
      <c r="DE343" s="9">
        <v>3.9477741458</v>
      </c>
      <c r="DF343" s="9">
        <v>1.1571144366999999</v>
      </c>
      <c r="DG343" s="9">
        <v>4.0674583733</v>
      </c>
      <c r="DH343" s="9">
        <v>1.5791860875999999</v>
      </c>
      <c r="DI343" s="9">
        <v>1.2884727575999999</v>
      </c>
      <c r="DJ343" s="9">
        <v>2.4197692541000002</v>
      </c>
    </row>
    <row r="344" spans="17:114" x14ac:dyDescent="0.15">
      <c r="S344" s="11" t="s">
        <v>48</v>
      </c>
      <c r="T344" s="9" t="s">
        <v>92</v>
      </c>
      <c r="U344" s="11">
        <v>2</v>
      </c>
      <c r="V344" s="2">
        <v>15</v>
      </c>
      <c r="W344" s="9">
        <v>2.9048999999999998E-2</v>
      </c>
      <c r="X344" s="9">
        <v>0.51908500000000002</v>
      </c>
      <c r="Y344" s="9">
        <f t="shared" si="136"/>
        <v>0.24330040304845843</v>
      </c>
      <c r="Z344" s="9">
        <f t="shared" si="137"/>
        <v>210</v>
      </c>
      <c r="AA344" s="8">
        <f t="shared" si="138"/>
        <v>60</v>
      </c>
      <c r="AB344" s="8" t="b">
        <f t="shared" si="135"/>
        <v>0</v>
      </c>
      <c r="AC344" s="23" t="str">
        <f t="shared" si="126"/>
        <v>NO</v>
      </c>
      <c r="AD344" s="21" t="str">
        <f t="shared" si="139"/>
        <v>NO</v>
      </c>
      <c r="AE344" s="8" t="str">
        <f t="shared" si="140"/>
        <v>FINE</v>
      </c>
      <c r="AF344" s="8">
        <f t="shared" si="141"/>
        <v>2</v>
      </c>
      <c r="AG344" s="8">
        <f t="shared" si="142"/>
        <v>2</v>
      </c>
      <c r="AH344" s="8">
        <f t="shared" si="143"/>
        <v>2</v>
      </c>
      <c r="AI344" s="23">
        <f t="shared" si="127"/>
        <v>103</v>
      </c>
      <c r="AJ344" s="23">
        <f t="shared" si="128"/>
        <v>211</v>
      </c>
      <c r="AK344" s="23">
        <f t="shared" si="129"/>
        <v>371</v>
      </c>
      <c r="AL344" s="23">
        <f t="shared" si="130"/>
        <v>8.7999999999999989</v>
      </c>
      <c r="AM344" s="21">
        <f t="shared" si="144"/>
        <v>103</v>
      </c>
      <c r="AN344" s="21">
        <f t="shared" si="145"/>
        <v>211</v>
      </c>
      <c r="AO344" s="21">
        <f t="shared" si="146"/>
        <v>371</v>
      </c>
      <c r="AP344" s="21">
        <f t="shared" si="147"/>
        <v>8.7999999999999989</v>
      </c>
      <c r="AQ344" s="22">
        <f t="shared" si="131"/>
        <v>-1</v>
      </c>
      <c r="AR344" s="22">
        <f t="shared" si="132"/>
        <v>-1</v>
      </c>
      <c r="AS344" s="22">
        <f t="shared" si="133"/>
        <v>0</v>
      </c>
      <c r="AT344" s="22">
        <f t="shared" si="134"/>
        <v>-0.66666666666666663</v>
      </c>
      <c r="AU344" s="9">
        <v>16</v>
      </c>
      <c r="AV344" s="9">
        <v>14</v>
      </c>
      <c r="AW344" s="9">
        <v>150</v>
      </c>
      <c r="AX344" s="9">
        <v>30</v>
      </c>
      <c r="AY344" s="9">
        <v>60</v>
      </c>
      <c r="AZ344" s="9">
        <v>30</v>
      </c>
      <c r="BA344" s="9">
        <v>45</v>
      </c>
      <c r="BB344" s="9">
        <v>45</v>
      </c>
      <c r="BC344" s="13">
        <v>80.832058699000001</v>
      </c>
      <c r="BD344" s="9">
        <v>9.1461851856000003</v>
      </c>
      <c r="BE344" s="9">
        <v>-17.193490409999999</v>
      </c>
      <c r="BF344" s="9">
        <v>-1.663129579</v>
      </c>
      <c r="BG344" s="9">
        <v>-29.163700800000001</v>
      </c>
      <c r="BH344" s="9">
        <v>-6.2031256849999998</v>
      </c>
      <c r="BI344" s="9">
        <v>1.1153396083</v>
      </c>
      <c r="BJ344" s="9">
        <v>2.2329583337000001</v>
      </c>
      <c r="BK344" s="9">
        <v>-3.0049678000000002</v>
      </c>
      <c r="BL344" s="9">
        <v>7.0658333300000002</v>
      </c>
      <c r="BM344" s="9">
        <v>-1.683041666</v>
      </c>
      <c r="BN344" s="9">
        <v>-6.3633298849999997</v>
      </c>
      <c r="BO344" s="9">
        <v>0.91810169070000003</v>
      </c>
      <c r="BP344" s="9">
        <v>-4.6213983040000004</v>
      </c>
      <c r="BQ344" s="9">
        <v>7.9517683607</v>
      </c>
      <c r="BR344" s="13">
        <v>206.79402132999999</v>
      </c>
      <c r="BS344" s="9">
        <v>36.078703707000003</v>
      </c>
      <c r="BT344" s="9">
        <v>-40.268132860000001</v>
      </c>
      <c r="BU344" s="9">
        <v>-2.2977066580000001</v>
      </c>
      <c r="BV344" s="9">
        <v>-60.082646310000001</v>
      </c>
      <c r="BW344" s="9">
        <v>-15.153072359999999</v>
      </c>
      <c r="BX344" s="9">
        <v>2.6012930438000001</v>
      </c>
      <c r="BY344" s="9">
        <v>6.3497708418999999</v>
      </c>
      <c r="BZ344" s="9">
        <v>-13.82010116</v>
      </c>
      <c r="CA344" s="9">
        <v>12.069479154</v>
      </c>
      <c r="CB344" s="9">
        <v>-4.9169791710000004</v>
      </c>
      <c r="CC344" s="9">
        <v>-27.619252960000001</v>
      </c>
      <c r="CD344" s="9">
        <v>5.3175452100999996</v>
      </c>
      <c r="CE344" s="9">
        <v>-8.3007881399999999</v>
      </c>
      <c r="CF344" s="9">
        <v>12.740711859999999</v>
      </c>
      <c r="CG344" s="13">
        <v>370.77552377000001</v>
      </c>
      <c r="CH344" s="9">
        <v>83.113740738999994</v>
      </c>
      <c r="CI344" s="9">
        <v>-67.994614830000003</v>
      </c>
      <c r="CJ344" s="9">
        <v>-0.973534978</v>
      </c>
      <c r="CK344" s="9">
        <v>-124.25462880000001</v>
      </c>
      <c r="CL344" s="9">
        <v>-21.665469470000001</v>
      </c>
      <c r="CM344" s="9">
        <v>4.6599265989000003</v>
      </c>
      <c r="CN344" s="9">
        <v>14.216562494</v>
      </c>
      <c r="CO344" s="9">
        <v>-42.088563720000003</v>
      </c>
      <c r="CP344" s="9">
        <v>18.607354156</v>
      </c>
      <c r="CQ344" s="9">
        <v>-15.74427083</v>
      </c>
      <c r="CR344" s="9">
        <v>-60.154898490000001</v>
      </c>
      <c r="CS344" s="9">
        <v>13.00837662</v>
      </c>
      <c r="CT344" s="9">
        <v>-18.22229003</v>
      </c>
      <c r="CU344" s="9">
        <v>37.002709969999998</v>
      </c>
      <c r="CV344" s="13">
        <v>14.753198352</v>
      </c>
      <c r="CW344" s="9">
        <v>-5.985391259</v>
      </c>
      <c r="CX344" s="9">
        <v>8.0091987726999996</v>
      </c>
      <c r="CY344" s="9">
        <v>0.84128860569999997</v>
      </c>
      <c r="CZ344" s="9">
        <v>13.317366751</v>
      </c>
      <c r="DA344" s="9">
        <v>-1.561509236</v>
      </c>
      <c r="DB344" s="9">
        <v>-0.39705694000000002</v>
      </c>
      <c r="DC344" s="9">
        <v>-4.2997395000000001E-2</v>
      </c>
      <c r="DD344" s="9">
        <v>-4.4046530019999999</v>
      </c>
      <c r="DE344" s="9">
        <v>3.9477741458</v>
      </c>
      <c r="DF344" s="9">
        <v>1.1571144366999999</v>
      </c>
      <c r="DG344" s="9">
        <v>4.0674583733</v>
      </c>
      <c r="DH344" s="9">
        <v>1.5791860875999999</v>
      </c>
      <c r="DI344" s="9">
        <v>1.2884727575999999</v>
      </c>
      <c r="DJ344" s="9">
        <v>2.4197692541000002</v>
      </c>
    </row>
    <row r="345" spans="17:114" x14ac:dyDescent="0.15">
      <c r="S345" s="11" t="s">
        <v>48</v>
      </c>
      <c r="T345" s="9" t="s">
        <v>92</v>
      </c>
      <c r="U345" s="11">
        <v>2</v>
      </c>
      <c r="V345" s="2">
        <v>30</v>
      </c>
      <c r="W345" s="9">
        <v>2.9048999999999998E-2</v>
      </c>
      <c r="X345" s="9">
        <v>0.51908500000000002</v>
      </c>
      <c r="Y345" s="9">
        <f t="shared" si="136"/>
        <v>0.24330040304845843</v>
      </c>
      <c r="Z345" s="9">
        <f t="shared" si="137"/>
        <v>210</v>
      </c>
      <c r="AA345" s="8">
        <f t="shared" si="138"/>
        <v>60</v>
      </c>
      <c r="AB345" s="8" t="b">
        <f t="shared" si="135"/>
        <v>0</v>
      </c>
      <c r="AC345" s="23" t="str">
        <f t="shared" si="126"/>
        <v>NO</v>
      </c>
      <c r="AD345" s="21" t="str">
        <f t="shared" si="139"/>
        <v>NO</v>
      </c>
      <c r="AE345" s="8" t="str">
        <f t="shared" si="140"/>
        <v>FINE</v>
      </c>
      <c r="AF345" s="8">
        <f t="shared" si="141"/>
        <v>2</v>
      </c>
      <c r="AG345" s="8">
        <f t="shared" si="142"/>
        <v>2</v>
      </c>
      <c r="AH345" s="8">
        <f t="shared" si="143"/>
        <v>2</v>
      </c>
      <c r="AI345" s="23">
        <f t="shared" si="127"/>
        <v>90</v>
      </c>
      <c r="AJ345" s="23">
        <f t="shared" si="128"/>
        <v>191</v>
      </c>
      <c r="AK345" s="23">
        <f t="shared" si="129"/>
        <v>325</v>
      </c>
      <c r="AL345" s="23">
        <f t="shared" si="130"/>
        <v>12.5</v>
      </c>
      <c r="AM345" s="21">
        <f t="shared" si="144"/>
        <v>90</v>
      </c>
      <c r="AN345" s="21">
        <f t="shared" si="145"/>
        <v>191</v>
      </c>
      <c r="AO345" s="21">
        <f t="shared" si="146"/>
        <v>325</v>
      </c>
      <c r="AP345" s="21">
        <f t="shared" si="147"/>
        <v>12.5</v>
      </c>
      <c r="AQ345" s="22">
        <f t="shared" si="131"/>
        <v>-1</v>
      </c>
      <c r="AR345" s="22">
        <f t="shared" si="132"/>
        <v>-1</v>
      </c>
      <c r="AS345" s="22">
        <f t="shared" si="133"/>
        <v>0</v>
      </c>
      <c r="AT345" s="22">
        <f t="shared" si="134"/>
        <v>-0.33333333333333331</v>
      </c>
      <c r="AU345" s="9">
        <v>16</v>
      </c>
      <c r="AV345" s="9">
        <v>14</v>
      </c>
      <c r="AW345" s="9">
        <v>150</v>
      </c>
      <c r="AX345" s="9">
        <v>30</v>
      </c>
      <c r="AY345" s="9">
        <v>60</v>
      </c>
      <c r="AZ345" s="9">
        <v>30</v>
      </c>
      <c r="BA345" s="9">
        <v>45</v>
      </c>
      <c r="BB345" s="9">
        <v>45</v>
      </c>
      <c r="BC345" s="13">
        <v>80.832058699000001</v>
      </c>
      <c r="BD345" s="9">
        <v>9.1461851856000003</v>
      </c>
      <c r="BE345" s="9">
        <v>-17.193490409999999</v>
      </c>
      <c r="BF345" s="9">
        <v>-1.663129579</v>
      </c>
      <c r="BG345" s="9">
        <v>-29.163700800000001</v>
      </c>
      <c r="BH345" s="9">
        <v>-6.2031256849999998</v>
      </c>
      <c r="BI345" s="9">
        <v>1.1153396083</v>
      </c>
      <c r="BJ345" s="9">
        <v>2.2329583337000001</v>
      </c>
      <c r="BK345" s="9">
        <v>-3.0049678000000002</v>
      </c>
      <c r="BL345" s="9">
        <v>7.0658333300000002</v>
      </c>
      <c r="BM345" s="9">
        <v>-1.683041666</v>
      </c>
      <c r="BN345" s="9">
        <v>-6.3633298849999997</v>
      </c>
      <c r="BO345" s="9">
        <v>0.91810169070000003</v>
      </c>
      <c r="BP345" s="9">
        <v>-4.6213983040000004</v>
      </c>
      <c r="BQ345" s="9">
        <v>7.9517683607</v>
      </c>
      <c r="BR345" s="13">
        <v>206.79402132999999</v>
      </c>
      <c r="BS345" s="9">
        <v>36.078703707000003</v>
      </c>
      <c r="BT345" s="9">
        <v>-40.268132860000001</v>
      </c>
      <c r="BU345" s="9">
        <v>-2.2977066580000001</v>
      </c>
      <c r="BV345" s="9">
        <v>-60.082646310000001</v>
      </c>
      <c r="BW345" s="9">
        <v>-15.153072359999999</v>
      </c>
      <c r="BX345" s="9">
        <v>2.6012930438000001</v>
      </c>
      <c r="BY345" s="9">
        <v>6.3497708418999999</v>
      </c>
      <c r="BZ345" s="9">
        <v>-13.82010116</v>
      </c>
      <c r="CA345" s="9">
        <v>12.069479154</v>
      </c>
      <c r="CB345" s="9">
        <v>-4.9169791710000004</v>
      </c>
      <c r="CC345" s="9">
        <v>-27.619252960000001</v>
      </c>
      <c r="CD345" s="9">
        <v>5.3175452100999996</v>
      </c>
      <c r="CE345" s="9">
        <v>-8.3007881399999999</v>
      </c>
      <c r="CF345" s="9">
        <v>12.740711859999999</v>
      </c>
      <c r="CG345" s="13">
        <v>370.77552377000001</v>
      </c>
      <c r="CH345" s="9">
        <v>83.113740738999994</v>
      </c>
      <c r="CI345" s="9">
        <v>-67.994614830000003</v>
      </c>
      <c r="CJ345" s="9">
        <v>-0.973534978</v>
      </c>
      <c r="CK345" s="9">
        <v>-124.25462880000001</v>
      </c>
      <c r="CL345" s="9">
        <v>-21.665469470000001</v>
      </c>
      <c r="CM345" s="9">
        <v>4.6599265989000003</v>
      </c>
      <c r="CN345" s="9">
        <v>14.216562494</v>
      </c>
      <c r="CO345" s="9">
        <v>-42.088563720000003</v>
      </c>
      <c r="CP345" s="9">
        <v>18.607354156</v>
      </c>
      <c r="CQ345" s="9">
        <v>-15.74427083</v>
      </c>
      <c r="CR345" s="9">
        <v>-60.154898490000001</v>
      </c>
      <c r="CS345" s="9">
        <v>13.00837662</v>
      </c>
      <c r="CT345" s="9">
        <v>-18.22229003</v>
      </c>
      <c r="CU345" s="9">
        <v>37.002709969999998</v>
      </c>
      <c r="CV345" s="13">
        <v>14.753198352</v>
      </c>
      <c r="CW345" s="9">
        <v>-5.985391259</v>
      </c>
      <c r="CX345" s="9">
        <v>8.0091987726999996</v>
      </c>
      <c r="CY345" s="9">
        <v>0.84128860569999997</v>
      </c>
      <c r="CZ345" s="9">
        <v>13.317366751</v>
      </c>
      <c r="DA345" s="9">
        <v>-1.561509236</v>
      </c>
      <c r="DB345" s="9">
        <v>-0.39705694000000002</v>
      </c>
      <c r="DC345" s="9">
        <v>-4.2997395000000001E-2</v>
      </c>
      <c r="DD345" s="9">
        <v>-4.4046530019999999</v>
      </c>
      <c r="DE345" s="9">
        <v>3.9477741458</v>
      </c>
      <c r="DF345" s="9">
        <v>1.1571144366999999</v>
      </c>
      <c r="DG345" s="9">
        <v>4.0674583733</v>
      </c>
      <c r="DH345" s="9">
        <v>1.5791860875999999</v>
      </c>
      <c r="DI345" s="9">
        <v>1.2884727575999999</v>
      </c>
      <c r="DJ345" s="9">
        <v>2.4197692541000002</v>
      </c>
    </row>
    <row r="346" spans="17:114" x14ac:dyDescent="0.15">
      <c r="S346" s="11" t="s">
        <v>48</v>
      </c>
      <c r="T346" s="9" t="s">
        <v>92</v>
      </c>
      <c r="U346" s="11">
        <v>2</v>
      </c>
      <c r="V346" s="2">
        <v>45</v>
      </c>
      <c r="W346" s="9">
        <v>2.9048999999999998E-2</v>
      </c>
      <c r="X346" s="9">
        <v>0.51908500000000002</v>
      </c>
      <c r="Y346" s="9">
        <f t="shared" si="136"/>
        <v>0.24330040304845843</v>
      </c>
      <c r="Z346" s="9">
        <f t="shared" si="137"/>
        <v>210</v>
      </c>
      <c r="AA346" s="8">
        <f t="shared" si="138"/>
        <v>60</v>
      </c>
      <c r="AB346" s="8" t="b">
        <f t="shared" si="135"/>
        <v>0</v>
      </c>
      <c r="AC346" s="23" t="str">
        <f t="shared" si="126"/>
        <v>NO</v>
      </c>
      <c r="AD346" s="21" t="str">
        <f t="shared" si="139"/>
        <v>NO</v>
      </c>
      <c r="AE346" s="8" t="str">
        <f t="shared" si="140"/>
        <v>FINE</v>
      </c>
      <c r="AF346" s="8">
        <f t="shared" si="141"/>
        <v>2</v>
      </c>
      <c r="AG346" s="8">
        <f t="shared" si="142"/>
        <v>2</v>
      </c>
      <c r="AH346" s="8">
        <f t="shared" si="143"/>
        <v>2</v>
      </c>
      <c r="AI346" s="23">
        <f t="shared" si="127"/>
        <v>78</v>
      </c>
      <c r="AJ346" s="23">
        <f t="shared" si="128"/>
        <v>174</v>
      </c>
      <c r="AK346" s="23">
        <f t="shared" si="129"/>
        <v>287</v>
      </c>
      <c r="AL346" s="23">
        <f t="shared" si="130"/>
        <v>16.900000000000002</v>
      </c>
      <c r="AM346" s="21">
        <f t="shared" si="144"/>
        <v>78</v>
      </c>
      <c r="AN346" s="21">
        <f t="shared" si="145"/>
        <v>174</v>
      </c>
      <c r="AO346" s="21">
        <f t="shared" si="146"/>
        <v>287</v>
      </c>
      <c r="AP346" s="21">
        <f t="shared" si="147"/>
        <v>16.900000000000002</v>
      </c>
      <c r="AQ346" s="22">
        <f t="shared" si="131"/>
        <v>-1</v>
      </c>
      <c r="AR346" s="22">
        <f t="shared" si="132"/>
        <v>-1</v>
      </c>
      <c r="AS346" s="22">
        <f t="shared" si="133"/>
        <v>0</v>
      </c>
      <c r="AT346" s="22">
        <f t="shared" si="134"/>
        <v>0</v>
      </c>
      <c r="AU346" s="9">
        <v>16</v>
      </c>
      <c r="AV346" s="9">
        <v>14</v>
      </c>
      <c r="AW346" s="9">
        <v>150</v>
      </c>
      <c r="AX346" s="9">
        <v>30</v>
      </c>
      <c r="AY346" s="9">
        <v>60</v>
      </c>
      <c r="AZ346" s="9">
        <v>30</v>
      </c>
      <c r="BA346" s="9">
        <v>45</v>
      </c>
      <c r="BB346" s="9">
        <v>45</v>
      </c>
      <c r="BC346" s="13">
        <v>80.832058699000001</v>
      </c>
      <c r="BD346" s="9">
        <v>9.1461851856000003</v>
      </c>
      <c r="BE346" s="9">
        <v>-17.193490409999999</v>
      </c>
      <c r="BF346" s="9">
        <v>-1.663129579</v>
      </c>
      <c r="BG346" s="9">
        <v>-29.163700800000001</v>
      </c>
      <c r="BH346" s="9">
        <v>-6.2031256849999998</v>
      </c>
      <c r="BI346" s="9">
        <v>1.1153396083</v>
      </c>
      <c r="BJ346" s="9">
        <v>2.2329583337000001</v>
      </c>
      <c r="BK346" s="9">
        <v>-3.0049678000000002</v>
      </c>
      <c r="BL346" s="9">
        <v>7.0658333300000002</v>
      </c>
      <c r="BM346" s="9">
        <v>-1.683041666</v>
      </c>
      <c r="BN346" s="9">
        <v>-6.3633298849999997</v>
      </c>
      <c r="BO346" s="9">
        <v>0.91810169070000003</v>
      </c>
      <c r="BP346" s="9">
        <v>-4.6213983040000004</v>
      </c>
      <c r="BQ346" s="9">
        <v>7.9517683607</v>
      </c>
      <c r="BR346" s="13">
        <v>206.79402132999999</v>
      </c>
      <c r="BS346" s="9">
        <v>36.078703707000003</v>
      </c>
      <c r="BT346" s="9">
        <v>-40.268132860000001</v>
      </c>
      <c r="BU346" s="9">
        <v>-2.2977066580000001</v>
      </c>
      <c r="BV346" s="9">
        <v>-60.082646310000001</v>
      </c>
      <c r="BW346" s="9">
        <v>-15.153072359999999</v>
      </c>
      <c r="BX346" s="9">
        <v>2.6012930438000001</v>
      </c>
      <c r="BY346" s="9">
        <v>6.3497708418999999</v>
      </c>
      <c r="BZ346" s="9">
        <v>-13.82010116</v>
      </c>
      <c r="CA346" s="9">
        <v>12.069479154</v>
      </c>
      <c r="CB346" s="9">
        <v>-4.9169791710000004</v>
      </c>
      <c r="CC346" s="9">
        <v>-27.619252960000001</v>
      </c>
      <c r="CD346" s="9">
        <v>5.3175452100999996</v>
      </c>
      <c r="CE346" s="9">
        <v>-8.3007881399999999</v>
      </c>
      <c r="CF346" s="9">
        <v>12.740711859999999</v>
      </c>
      <c r="CG346" s="13">
        <v>370.77552377000001</v>
      </c>
      <c r="CH346" s="9">
        <v>83.113740738999994</v>
      </c>
      <c r="CI346" s="9">
        <v>-67.994614830000003</v>
      </c>
      <c r="CJ346" s="9">
        <v>-0.973534978</v>
      </c>
      <c r="CK346" s="9">
        <v>-124.25462880000001</v>
      </c>
      <c r="CL346" s="9">
        <v>-21.665469470000001</v>
      </c>
      <c r="CM346" s="9">
        <v>4.6599265989000003</v>
      </c>
      <c r="CN346" s="9">
        <v>14.216562494</v>
      </c>
      <c r="CO346" s="9">
        <v>-42.088563720000003</v>
      </c>
      <c r="CP346" s="9">
        <v>18.607354156</v>
      </c>
      <c r="CQ346" s="9">
        <v>-15.74427083</v>
      </c>
      <c r="CR346" s="9">
        <v>-60.154898490000001</v>
      </c>
      <c r="CS346" s="9">
        <v>13.00837662</v>
      </c>
      <c r="CT346" s="9">
        <v>-18.22229003</v>
      </c>
      <c r="CU346" s="9">
        <v>37.002709969999998</v>
      </c>
      <c r="CV346" s="13">
        <v>14.753198352</v>
      </c>
      <c r="CW346" s="9">
        <v>-5.985391259</v>
      </c>
      <c r="CX346" s="9">
        <v>8.0091987726999996</v>
      </c>
      <c r="CY346" s="9">
        <v>0.84128860569999997</v>
      </c>
      <c r="CZ346" s="9">
        <v>13.317366751</v>
      </c>
      <c r="DA346" s="9">
        <v>-1.561509236</v>
      </c>
      <c r="DB346" s="9">
        <v>-0.39705694000000002</v>
      </c>
      <c r="DC346" s="9">
        <v>-4.2997395000000001E-2</v>
      </c>
      <c r="DD346" s="9">
        <v>-4.4046530019999999</v>
      </c>
      <c r="DE346" s="9">
        <v>3.9477741458</v>
      </c>
      <c r="DF346" s="9">
        <v>1.1571144366999999</v>
      </c>
      <c r="DG346" s="9">
        <v>4.0674583733</v>
      </c>
      <c r="DH346" s="9">
        <v>1.5791860875999999</v>
      </c>
      <c r="DI346" s="9">
        <v>1.2884727575999999</v>
      </c>
      <c r="DJ346" s="9">
        <v>2.4197692541000002</v>
      </c>
    </row>
    <row r="347" spans="17:114" x14ac:dyDescent="0.15">
      <c r="S347" s="11" t="s">
        <v>48</v>
      </c>
      <c r="T347" s="9" t="s">
        <v>92</v>
      </c>
      <c r="U347" s="11">
        <v>2</v>
      </c>
      <c r="V347" s="2">
        <v>60</v>
      </c>
      <c r="W347" s="9">
        <v>2.9048999999999998E-2</v>
      </c>
      <c r="X347" s="9">
        <v>0.51908500000000002</v>
      </c>
      <c r="Y347" s="9">
        <f t="shared" si="136"/>
        <v>0.24330040304845843</v>
      </c>
      <c r="Z347" s="9">
        <f t="shared" si="137"/>
        <v>210</v>
      </c>
      <c r="AA347" s="8">
        <f t="shared" si="138"/>
        <v>60</v>
      </c>
      <c r="AB347" s="8" t="b">
        <f t="shared" si="135"/>
        <v>0</v>
      </c>
      <c r="AC347" s="23" t="str">
        <f t="shared" si="126"/>
        <v>NO</v>
      </c>
      <c r="AD347" s="21" t="str">
        <f t="shared" si="139"/>
        <v>NO</v>
      </c>
      <c r="AE347" s="8" t="str">
        <f t="shared" si="140"/>
        <v>FINE</v>
      </c>
      <c r="AF347" s="8">
        <f t="shared" si="141"/>
        <v>2</v>
      </c>
      <c r="AG347" s="8">
        <f t="shared" si="142"/>
        <v>2</v>
      </c>
      <c r="AH347" s="8">
        <f t="shared" si="143"/>
        <v>2</v>
      </c>
      <c r="AI347" s="23">
        <f t="shared" si="127"/>
        <v>68</v>
      </c>
      <c r="AJ347" s="23">
        <f t="shared" si="128"/>
        <v>160</v>
      </c>
      <c r="AK347" s="23">
        <f t="shared" si="129"/>
        <v>258</v>
      </c>
      <c r="AL347" s="23">
        <f t="shared" si="130"/>
        <v>21.700000000000003</v>
      </c>
      <c r="AM347" s="21">
        <f t="shared" si="144"/>
        <v>68</v>
      </c>
      <c r="AN347" s="21">
        <f t="shared" si="145"/>
        <v>160</v>
      </c>
      <c r="AO347" s="21">
        <f t="shared" si="146"/>
        <v>258</v>
      </c>
      <c r="AP347" s="21">
        <f t="shared" si="147"/>
        <v>21.700000000000003</v>
      </c>
      <c r="AQ347" s="22">
        <f t="shared" si="131"/>
        <v>-1</v>
      </c>
      <c r="AR347" s="22">
        <f t="shared" si="132"/>
        <v>-1</v>
      </c>
      <c r="AS347" s="22">
        <f t="shared" si="133"/>
        <v>0</v>
      </c>
      <c r="AT347" s="22">
        <f t="shared" si="134"/>
        <v>0.33333333333333331</v>
      </c>
      <c r="AU347" s="9">
        <v>16</v>
      </c>
      <c r="AV347" s="9">
        <v>14</v>
      </c>
      <c r="AW347" s="9">
        <v>150</v>
      </c>
      <c r="AX347" s="9">
        <v>30</v>
      </c>
      <c r="AY347" s="9">
        <v>60</v>
      </c>
      <c r="AZ347" s="9">
        <v>30</v>
      </c>
      <c r="BA347" s="9">
        <v>45</v>
      </c>
      <c r="BB347" s="9">
        <v>45</v>
      </c>
      <c r="BC347" s="13">
        <v>80.832058699000001</v>
      </c>
      <c r="BD347" s="9">
        <v>9.1461851856000003</v>
      </c>
      <c r="BE347" s="9">
        <v>-17.193490409999999</v>
      </c>
      <c r="BF347" s="9">
        <v>-1.663129579</v>
      </c>
      <c r="BG347" s="9">
        <v>-29.163700800000001</v>
      </c>
      <c r="BH347" s="9">
        <v>-6.2031256849999998</v>
      </c>
      <c r="BI347" s="9">
        <v>1.1153396083</v>
      </c>
      <c r="BJ347" s="9">
        <v>2.2329583337000001</v>
      </c>
      <c r="BK347" s="9">
        <v>-3.0049678000000002</v>
      </c>
      <c r="BL347" s="9">
        <v>7.0658333300000002</v>
      </c>
      <c r="BM347" s="9">
        <v>-1.683041666</v>
      </c>
      <c r="BN347" s="9">
        <v>-6.3633298849999997</v>
      </c>
      <c r="BO347" s="9">
        <v>0.91810169070000003</v>
      </c>
      <c r="BP347" s="9">
        <v>-4.6213983040000004</v>
      </c>
      <c r="BQ347" s="9">
        <v>7.9517683607</v>
      </c>
      <c r="BR347" s="13">
        <v>206.79402132999999</v>
      </c>
      <c r="BS347" s="9">
        <v>36.078703707000003</v>
      </c>
      <c r="BT347" s="9">
        <v>-40.268132860000001</v>
      </c>
      <c r="BU347" s="9">
        <v>-2.2977066580000001</v>
      </c>
      <c r="BV347" s="9">
        <v>-60.082646310000001</v>
      </c>
      <c r="BW347" s="9">
        <v>-15.153072359999999</v>
      </c>
      <c r="BX347" s="9">
        <v>2.6012930438000001</v>
      </c>
      <c r="BY347" s="9">
        <v>6.3497708418999999</v>
      </c>
      <c r="BZ347" s="9">
        <v>-13.82010116</v>
      </c>
      <c r="CA347" s="9">
        <v>12.069479154</v>
      </c>
      <c r="CB347" s="9">
        <v>-4.9169791710000004</v>
      </c>
      <c r="CC347" s="9">
        <v>-27.619252960000001</v>
      </c>
      <c r="CD347" s="9">
        <v>5.3175452100999996</v>
      </c>
      <c r="CE347" s="9">
        <v>-8.3007881399999999</v>
      </c>
      <c r="CF347" s="9">
        <v>12.740711859999999</v>
      </c>
      <c r="CG347" s="13">
        <v>370.77552377000001</v>
      </c>
      <c r="CH347" s="9">
        <v>83.113740738999994</v>
      </c>
      <c r="CI347" s="9">
        <v>-67.994614830000003</v>
      </c>
      <c r="CJ347" s="9">
        <v>-0.973534978</v>
      </c>
      <c r="CK347" s="9">
        <v>-124.25462880000001</v>
      </c>
      <c r="CL347" s="9">
        <v>-21.665469470000001</v>
      </c>
      <c r="CM347" s="9">
        <v>4.6599265989000003</v>
      </c>
      <c r="CN347" s="9">
        <v>14.216562494</v>
      </c>
      <c r="CO347" s="9">
        <v>-42.088563720000003</v>
      </c>
      <c r="CP347" s="9">
        <v>18.607354156</v>
      </c>
      <c r="CQ347" s="9">
        <v>-15.74427083</v>
      </c>
      <c r="CR347" s="9">
        <v>-60.154898490000001</v>
      </c>
      <c r="CS347" s="9">
        <v>13.00837662</v>
      </c>
      <c r="CT347" s="9">
        <v>-18.22229003</v>
      </c>
      <c r="CU347" s="9">
        <v>37.002709969999998</v>
      </c>
      <c r="CV347" s="13">
        <v>14.753198352</v>
      </c>
      <c r="CW347" s="9">
        <v>-5.985391259</v>
      </c>
      <c r="CX347" s="9">
        <v>8.0091987726999996</v>
      </c>
      <c r="CY347" s="9">
        <v>0.84128860569999997</v>
      </c>
      <c r="CZ347" s="9">
        <v>13.317366751</v>
      </c>
      <c r="DA347" s="9">
        <v>-1.561509236</v>
      </c>
      <c r="DB347" s="9">
        <v>-0.39705694000000002</v>
      </c>
      <c r="DC347" s="9">
        <v>-4.2997395000000001E-2</v>
      </c>
      <c r="DD347" s="9">
        <v>-4.4046530019999999</v>
      </c>
      <c r="DE347" s="9">
        <v>3.9477741458</v>
      </c>
      <c r="DF347" s="9">
        <v>1.1571144366999999</v>
      </c>
      <c r="DG347" s="9">
        <v>4.0674583733</v>
      </c>
      <c r="DH347" s="9">
        <v>1.5791860875999999</v>
      </c>
      <c r="DI347" s="9">
        <v>1.2884727575999999</v>
      </c>
      <c r="DJ347" s="9">
        <v>2.4197692541000002</v>
      </c>
    </row>
    <row r="348" spans="17:114" x14ac:dyDescent="0.15">
      <c r="S348" s="11" t="s">
        <v>48</v>
      </c>
      <c r="T348" s="9" t="s">
        <v>92</v>
      </c>
      <c r="U348" s="11">
        <v>2</v>
      </c>
      <c r="V348" s="2">
        <v>75</v>
      </c>
      <c r="W348" s="9">
        <v>2.9048999999999998E-2</v>
      </c>
      <c r="X348" s="9">
        <v>0.51908500000000002</v>
      </c>
      <c r="Y348" s="9">
        <f t="shared" si="136"/>
        <v>0.24330040304845843</v>
      </c>
      <c r="Z348" s="9">
        <f t="shared" si="137"/>
        <v>210</v>
      </c>
      <c r="AA348" s="8">
        <f t="shared" si="138"/>
        <v>60</v>
      </c>
      <c r="AB348" s="8" t="b">
        <f t="shared" si="135"/>
        <v>0</v>
      </c>
      <c r="AC348" s="23" t="str">
        <f t="shared" si="126"/>
        <v>NO</v>
      </c>
      <c r="AD348" s="21" t="str">
        <f t="shared" si="139"/>
        <v>NO</v>
      </c>
      <c r="AE348" s="8" t="str">
        <f t="shared" si="140"/>
        <v>VERY FINE</v>
      </c>
      <c r="AF348" s="8">
        <f t="shared" si="141"/>
        <v>1</v>
      </c>
      <c r="AG348" s="8">
        <f t="shared" si="142"/>
        <v>1</v>
      </c>
      <c r="AH348" s="8">
        <f t="shared" si="143"/>
        <v>2</v>
      </c>
      <c r="AI348" s="23">
        <f t="shared" si="127"/>
        <v>59</v>
      </c>
      <c r="AJ348" s="23">
        <f t="shared" si="128"/>
        <v>149</v>
      </c>
      <c r="AK348" s="23">
        <f t="shared" si="129"/>
        <v>237</v>
      </c>
      <c r="AL348" s="23">
        <f t="shared" si="130"/>
        <v>27.1</v>
      </c>
      <c r="AM348" s="21">
        <f t="shared" si="144"/>
        <v>59</v>
      </c>
      <c r="AN348" s="21">
        <f t="shared" si="145"/>
        <v>149</v>
      </c>
      <c r="AO348" s="21">
        <f t="shared" si="146"/>
        <v>237</v>
      </c>
      <c r="AP348" s="21">
        <f t="shared" si="147"/>
        <v>27.1</v>
      </c>
      <c r="AQ348" s="22">
        <f t="shared" si="131"/>
        <v>-1</v>
      </c>
      <c r="AR348" s="22">
        <f t="shared" si="132"/>
        <v>-1</v>
      </c>
      <c r="AS348" s="22">
        <f t="shared" si="133"/>
        <v>0</v>
      </c>
      <c r="AT348" s="22">
        <f t="shared" si="134"/>
        <v>0.66666666666666663</v>
      </c>
      <c r="AU348" s="9">
        <v>16</v>
      </c>
      <c r="AV348" s="9">
        <v>14</v>
      </c>
      <c r="AW348" s="9">
        <v>150</v>
      </c>
      <c r="AX348" s="9">
        <v>30</v>
      </c>
      <c r="AY348" s="9">
        <v>60</v>
      </c>
      <c r="AZ348" s="9">
        <v>30</v>
      </c>
      <c r="BA348" s="9">
        <v>45</v>
      </c>
      <c r="BB348" s="9">
        <v>45</v>
      </c>
      <c r="BC348" s="13">
        <v>80.832058699000001</v>
      </c>
      <c r="BD348" s="9">
        <v>9.1461851856000003</v>
      </c>
      <c r="BE348" s="9">
        <v>-17.193490409999999</v>
      </c>
      <c r="BF348" s="9">
        <v>-1.663129579</v>
      </c>
      <c r="BG348" s="9">
        <v>-29.163700800000001</v>
      </c>
      <c r="BH348" s="9">
        <v>-6.2031256849999998</v>
      </c>
      <c r="BI348" s="9">
        <v>1.1153396083</v>
      </c>
      <c r="BJ348" s="9">
        <v>2.2329583337000001</v>
      </c>
      <c r="BK348" s="9">
        <v>-3.0049678000000002</v>
      </c>
      <c r="BL348" s="9">
        <v>7.0658333300000002</v>
      </c>
      <c r="BM348" s="9">
        <v>-1.683041666</v>
      </c>
      <c r="BN348" s="9">
        <v>-6.3633298849999997</v>
      </c>
      <c r="BO348" s="9">
        <v>0.91810169070000003</v>
      </c>
      <c r="BP348" s="9">
        <v>-4.6213983040000004</v>
      </c>
      <c r="BQ348" s="9">
        <v>7.9517683607</v>
      </c>
      <c r="BR348" s="13">
        <v>206.79402132999999</v>
      </c>
      <c r="BS348" s="9">
        <v>36.078703707000003</v>
      </c>
      <c r="BT348" s="9">
        <v>-40.268132860000001</v>
      </c>
      <c r="BU348" s="9">
        <v>-2.2977066580000001</v>
      </c>
      <c r="BV348" s="9">
        <v>-60.082646310000001</v>
      </c>
      <c r="BW348" s="9">
        <v>-15.153072359999999</v>
      </c>
      <c r="BX348" s="9">
        <v>2.6012930438000001</v>
      </c>
      <c r="BY348" s="9">
        <v>6.3497708418999999</v>
      </c>
      <c r="BZ348" s="9">
        <v>-13.82010116</v>
      </c>
      <c r="CA348" s="9">
        <v>12.069479154</v>
      </c>
      <c r="CB348" s="9">
        <v>-4.9169791710000004</v>
      </c>
      <c r="CC348" s="9">
        <v>-27.619252960000001</v>
      </c>
      <c r="CD348" s="9">
        <v>5.3175452100999996</v>
      </c>
      <c r="CE348" s="9">
        <v>-8.3007881399999999</v>
      </c>
      <c r="CF348" s="9">
        <v>12.740711859999999</v>
      </c>
      <c r="CG348" s="13">
        <v>370.77552377000001</v>
      </c>
      <c r="CH348" s="9">
        <v>83.113740738999994</v>
      </c>
      <c r="CI348" s="9">
        <v>-67.994614830000003</v>
      </c>
      <c r="CJ348" s="9">
        <v>-0.973534978</v>
      </c>
      <c r="CK348" s="9">
        <v>-124.25462880000001</v>
      </c>
      <c r="CL348" s="9">
        <v>-21.665469470000001</v>
      </c>
      <c r="CM348" s="9">
        <v>4.6599265989000003</v>
      </c>
      <c r="CN348" s="9">
        <v>14.216562494</v>
      </c>
      <c r="CO348" s="9">
        <v>-42.088563720000003</v>
      </c>
      <c r="CP348" s="9">
        <v>18.607354156</v>
      </c>
      <c r="CQ348" s="9">
        <v>-15.74427083</v>
      </c>
      <c r="CR348" s="9">
        <v>-60.154898490000001</v>
      </c>
      <c r="CS348" s="9">
        <v>13.00837662</v>
      </c>
      <c r="CT348" s="9">
        <v>-18.22229003</v>
      </c>
      <c r="CU348" s="9">
        <v>37.002709969999998</v>
      </c>
      <c r="CV348" s="13">
        <v>14.753198352</v>
      </c>
      <c r="CW348" s="9">
        <v>-5.985391259</v>
      </c>
      <c r="CX348" s="9">
        <v>8.0091987726999996</v>
      </c>
      <c r="CY348" s="9">
        <v>0.84128860569999997</v>
      </c>
      <c r="CZ348" s="9">
        <v>13.317366751</v>
      </c>
      <c r="DA348" s="9">
        <v>-1.561509236</v>
      </c>
      <c r="DB348" s="9">
        <v>-0.39705694000000002</v>
      </c>
      <c r="DC348" s="9">
        <v>-4.2997395000000001E-2</v>
      </c>
      <c r="DD348" s="9">
        <v>-4.4046530019999999</v>
      </c>
      <c r="DE348" s="9">
        <v>3.9477741458</v>
      </c>
      <c r="DF348" s="9">
        <v>1.1571144366999999</v>
      </c>
      <c r="DG348" s="9">
        <v>4.0674583733</v>
      </c>
      <c r="DH348" s="9">
        <v>1.5791860875999999</v>
      </c>
      <c r="DI348" s="9">
        <v>1.2884727575999999</v>
      </c>
      <c r="DJ348" s="9">
        <v>2.4197692541000002</v>
      </c>
    </row>
    <row r="349" spans="17:114" x14ac:dyDescent="0.15">
      <c r="S349" s="11" t="s">
        <v>48</v>
      </c>
      <c r="T349" s="9" t="s">
        <v>92</v>
      </c>
      <c r="U349" s="11">
        <v>2</v>
      </c>
      <c r="V349" s="2">
        <v>90</v>
      </c>
      <c r="W349" s="9">
        <v>2.9048999999999998E-2</v>
      </c>
      <c r="X349" s="9">
        <v>0.51908500000000002</v>
      </c>
      <c r="Y349" s="9">
        <f t="shared" si="136"/>
        <v>0.24330040304845843</v>
      </c>
      <c r="Z349" s="9">
        <f t="shared" si="137"/>
        <v>210</v>
      </c>
      <c r="AA349" s="8">
        <f t="shared" si="138"/>
        <v>60</v>
      </c>
      <c r="AB349" s="8" t="b">
        <f t="shared" si="135"/>
        <v>0</v>
      </c>
      <c r="AC349" s="23" t="str">
        <f t="shared" si="126"/>
        <v>NO</v>
      </c>
      <c r="AD349" s="21" t="str">
        <f t="shared" si="139"/>
        <v>NO</v>
      </c>
      <c r="AE349" s="8" t="str">
        <f t="shared" si="140"/>
        <v>VERY FINE</v>
      </c>
      <c r="AF349" s="8">
        <f t="shared" si="141"/>
        <v>1</v>
      </c>
      <c r="AG349" s="8">
        <f t="shared" si="142"/>
        <v>1</v>
      </c>
      <c r="AH349" s="8">
        <f t="shared" si="143"/>
        <v>2</v>
      </c>
      <c r="AI349" s="23">
        <f t="shared" si="127"/>
        <v>52</v>
      </c>
      <c r="AJ349" s="23">
        <f t="shared" si="128"/>
        <v>141</v>
      </c>
      <c r="AK349" s="23">
        <f t="shared" si="129"/>
        <v>224</v>
      </c>
      <c r="AL349" s="23">
        <f t="shared" si="130"/>
        <v>33.1</v>
      </c>
      <c r="AM349" s="21">
        <f t="shared" si="144"/>
        <v>52</v>
      </c>
      <c r="AN349" s="21">
        <f t="shared" si="145"/>
        <v>141</v>
      </c>
      <c r="AO349" s="21">
        <f t="shared" si="146"/>
        <v>224</v>
      </c>
      <c r="AP349" s="21">
        <f t="shared" si="147"/>
        <v>33.1</v>
      </c>
      <c r="AQ349" s="22">
        <f t="shared" si="131"/>
        <v>-1</v>
      </c>
      <c r="AR349" s="22">
        <f t="shared" si="132"/>
        <v>-1</v>
      </c>
      <c r="AS349" s="22">
        <f t="shared" si="133"/>
        <v>0</v>
      </c>
      <c r="AT349" s="22">
        <f t="shared" si="134"/>
        <v>1</v>
      </c>
      <c r="AU349" s="9">
        <v>16</v>
      </c>
      <c r="AV349" s="9">
        <v>14</v>
      </c>
      <c r="AW349" s="9">
        <v>150</v>
      </c>
      <c r="AX349" s="9">
        <v>30</v>
      </c>
      <c r="AY349" s="9">
        <v>60</v>
      </c>
      <c r="AZ349" s="9">
        <v>30</v>
      </c>
      <c r="BA349" s="9">
        <v>45</v>
      </c>
      <c r="BB349" s="9">
        <v>45</v>
      </c>
      <c r="BC349" s="13">
        <v>80.832058699000001</v>
      </c>
      <c r="BD349" s="9">
        <v>9.1461851856000003</v>
      </c>
      <c r="BE349" s="9">
        <v>-17.193490409999999</v>
      </c>
      <c r="BF349" s="9">
        <v>-1.663129579</v>
      </c>
      <c r="BG349" s="9">
        <v>-29.163700800000001</v>
      </c>
      <c r="BH349" s="9">
        <v>-6.2031256849999998</v>
      </c>
      <c r="BI349" s="9">
        <v>1.1153396083</v>
      </c>
      <c r="BJ349" s="9">
        <v>2.2329583337000001</v>
      </c>
      <c r="BK349" s="9">
        <v>-3.0049678000000002</v>
      </c>
      <c r="BL349" s="9">
        <v>7.0658333300000002</v>
      </c>
      <c r="BM349" s="9">
        <v>-1.683041666</v>
      </c>
      <c r="BN349" s="9">
        <v>-6.3633298849999997</v>
      </c>
      <c r="BO349" s="9">
        <v>0.91810169070000003</v>
      </c>
      <c r="BP349" s="9">
        <v>-4.6213983040000004</v>
      </c>
      <c r="BQ349" s="9">
        <v>7.9517683607</v>
      </c>
      <c r="BR349" s="13">
        <v>206.79402132999999</v>
      </c>
      <c r="BS349" s="9">
        <v>36.078703707000003</v>
      </c>
      <c r="BT349" s="9">
        <v>-40.268132860000001</v>
      </c>
      <c r="BU349" s="9">
        <v>-2.2977066580000001</v>
      </c>
      <c r="BV349" s="9">
        <v>-60.082646310000001</v>
      </c>
      <c r="BW349" s="9">
        <v>-15.153072359999999</v>
      </c>
      <c r="BX349" s="9">
        <v>2.6012930438000001</v>
      </c>
      <c r="BY349" s="9">
        <v>6.3497708418999999</v>
      </c>
      <c r="BZ349" s="9">
        <v>-13.82010116</v>
      </c>
      <c r="CA349" s="9">
        <v>12.069479154</v>
      </c>
      <c r="CB349" s="9">
        <v>-4.9169791710000004</v>
      </c>
      <c r="CC349" s="9">
        <v>-27.619252960000001</v>
      </c>
      <c r="CD349" s="9">
        <v>5.3175452100999996</v>
      </c>
      <c r="CE349" s="9">
        <v>-8.3007881399999999</v>
      </c>
      <c r="CF349" s="9">
        <v>12.740711859999999</v>
      </c>
      <c r="CG349" s="13">
        <v>370.77552377000001</v>
      </c>
      <c r="CH349" s="9">
        <v>83.113740738999994</v>
      </c>
      <c r="CI349" s="9">
        <v>-67.994614830000003</v>
      </c>
      <c r="CJ349" s="9">
        <v>-0.973534978</v>
      </c>
      <c r="CK349" s="9">
        <v>-124.25462880000001</v>
      </c>
      <c r="CL349" s="9">
        <v>-21.665469470000001</v>
      </c>
      <c r="CM349" s="9">
        <v>4.6599265989000003</v>
      </c>
      <c r="CN349" s="9">
        <v>14.216562494</v>
      </c>
      <c r="CO349" s="9">
        <v>-42.088563720000003</v>
      </c>
      <c r="CP349" s="9">
        <v>18.607354156</v>
      </c>
      <c r="CQ349" s="9">
        <v>-15.74427083</v>
      </c>
      <c r="CR349" s="9">
        <v>-60.154898490000001</v>
      </c>
      <c r="CS349" s="9">
        <v>13.00837662</v>
      </c>
      <c r="CT349" s="9">
        <v>-18.22229003</v>
      </c>
      <c r="CU349" s="9">
        <v>37.002709969999998</v>
      </c>
      <c r="CV349" s="13">
        <v>14.753198352</v>
      </c>
      <c r="CW349" s="9">
        <v>-5.985391259</v>
      </c>
      <c r="CX349" s="9">
        <v>8.0091987726999996</v>
      </c>
      <c r="CY349" s="9">
        <v>0.84128860569999997</v>
      </c>
      <c r="CZ349" s="9">
        <v>13.317366751</v>
      </c>
      <c r="DA349" s="9">
        <v>-1.561509236</v>
      </c>
      <c r="DB349" s="9">
        <v>-0.39705694000000002</v>
      </c>
      <c r="DC349" s="9">
        <v>-4.2997395000000001E-2</v>
      </c>
      <c r="DD349" s="9">
        <v>-4.4046530019999999</v>
      </c>
      <c r="DE349" s="9">
        <v>3.9477741458</v>
      </c>
      <c r="DF349" s="9">
        <v>1.1571144366999999</v>
      </c>
      <c r="DG349" s="9">
        <v>4.0674583733</v>
      </c>
      <c r="DH349" s="9">
        <v>1.5791860875999999</v>
      </c>
      <c r="DI349" s="9">
        <v>1.2884727575999999</v>
      </c>
      <c r="DJ349" s="9">
        <v>2.4197692541000002</v>
      </c>
    </row>
    <row r="350" spans="17:114" x14ac:dyDescent="0.15">
      <c r="S350" s="11" t="s">
        <v>48</v>
      </c>
      <c r="T350" s="9" t="s">
        <v>92</v>
      </c>
      <c r="U350" s="11">
        <v>4</v>
      </c>
      <c r="V350" s="2">
        <v>0</v>
      </c>
      <c r="W350" s="9">
        <v>6.5175999999999998E-2</v>
      </c>
      <c r="X350" s="9">
        <v>0.49385899999999999</v>
      </c>
      <c r="Y350" s="9">
        <f t="shared" si="136"/>
        <v>0.49231571810926328</v>
      </c>
      <c r="Z350" s="9">
        <f t="shared" si="137"/>
        <v>104</v>
      </c>
      <c r="AA350" s="8">
        <f t="shared" si="138"/>
        <v>60</v>
      </c>
      <c r="AB350" s="8" t="b">
        <f t="shared" si="135"/>
        <v>0</v>
      </c>
      <c r="AC350" s="23" t="str">
        <f t="shared" si="126"/>
        <v>NO</v>
      </c>
      <c r="AD350" s="21" t="str">
        <f t="shared" si="139"/>
        <v>NO</v>
      </c>
      <c r="AE350" s="8" t="str">
        <f t="shared" si="140"/>
        <v>MEDIUM</v>
      </c>
      <c r="AF350" s="8">
        <f t="shared" si="141"/>
        <v>3</v>
      </c>
      <c r="AG350" s="8">
        <f t="shared" si="142"/>
        <v>3</v>
      </c>
      <c r="AH350" s="8">
        <f t="shared" si="143"/>
        <v>3</v>
      </c>
      <c r="AI350" s="23">
        <f t="shared" si="127"/>
        <v>123</v>
      </c>
      <c r="AJ350" s="23">
        <f t="shared" si="128"/>
        <v>250</v>
      </c>
      <c r="AK350" s="23">
        <f t="shared" si="129"/>
        <v>462</v>
      </c>
      <c r="AL350" s="23">
        <f t="shared" si="130"/>
        <v>4.3999999999999995</v>
      </c>
      <c r="AM350" s="21">
        <f t="shared" si="144"/>
        <v>123</v>
      </c>
      <c r="AN350" s="21">
        <f t="shared" si="145"/>
        <v>250</v>
      </c>
      <c r="AO350" s="21">
        <f t="shared" si="146"/>
        <v>462</v>
      </c>
      <c r="AP350" s="21">
        <f t="shared" si="147"/>
        <v>4.3999999999999995</v>
      </c>
      <c r="AQ350" s="22">
        <f t="shared" si="131"/>
        <v>-0.8571428571428571</v>
      </c>
      <c r="AR350" s="22">
        <f t="shared" si="132"/>
        <v>-1</v>
      </c>
      <c r="AS350" s="22">
        <f t="shared" si="133"/>
        <v>0</v>
      </c>
      <c r="AT350" s="22">
        <f t="shared" si="134"/>
        <v>-1</v>
      </c>
      <c r="AU350" s="9">
        <v>16</v>
      </c>
      <c r="AV350" s="9">
        <v>14</v>
      </c>
      <c r="AW350" s="9">
        <v>150</v>
      </c>
      <c r="AX350" s="9">
        <v>30</v>
      </c>
      <c r="AY350" s="9">
        <v>60</v>
      </c>
      <c r="AZ350" s="9">
        <v>30</v>
      </c>
      <c r="BA350" s="9">
        <v>45</v>
      </c>
      <c r="BB350" s="9">
        <v>45</v>
      </c>
      <c r="BC350" s="13">
        <v>80.832058699000001</v>
      </c>
      <c r="BD350" s="9">
        <v>9.1461851856000003</v>
      </c>
      <c r="BE350" s="9">
        <v>-17.193490409999999</v>
      </c>
      <c r="BF350" s="9">
        <v>-1.663129579</v>
      </c>
      <c r="BG350" s="9">
        <v>-29.163700800000001</v>
      </c>
      <c r="BH350" s="9">
        <v>-6.2031256849999998</v>
      </c>
      <c r="BI350" s="9">
        <v>1.1153396083</v>
      </c>
      <c r="BJ350" s="9">
        <v>2.2329583337000001</v>
      </c>
      <c r="BK350" s="9">
        <v>-3.0049678000000002</v>
      </c>
      <c r="BL350" s="9">
        <v>7.0658333300000002</v>
      </c>
      <c r="BM350" s="9">
        <v>-1.683041666</v>
      </c>
      <c r="BN350" s="9">
        <v>-6.3633298849999997</v>
      </c>
      <c r="BO350" s="9">
        <v>0.91810169070000003</v>
      </c>
      <c r="BP350" s="9">
        <v>-4.6213983040000004</v>
      </c>
      <c r="BQ350" s="9">
        <v>7.9517683607</v>
      </c>
      <c r="BR350" s="13">
        <v>206.79402132999999</v>
      </c>
      <c r="BS350" s="9">
        <v>36.078703707000003</v>
      </c>
      <c r="BT350" s="9">
        <v>-40.268132860000001</v>
      </c>
      <c r="BU350" s="9">
        <v>-2.2977066580000001</v>
      </c>
      <c r="BV350" s="9">
        <v>-60.082646310000001</v>
      </c>
      <c r="BW350" s="9">
        <v>-15.153072359999999</v>
      </c>
      <c r="BX350" s="9">
        <v>2.6012930438000001</v>
      </c>
      <c r="BY350" s="9">
        <v>6.3497708418999999</v>
      </c>
      <c r="BZ350" s="9">
        <v>-13.82010116</v>
      </c>
      <c r="CA350" s="9">
        <v>12.069479154</v>
      </c>
      <c r="CB350" s="9">
        <v>-4.9169791710000004</v>
      </c>
      <c r="CC350" s="9">
        <v>-27.619252960000001</v>
      </c>
      <c r="CD350" s="9">
        <v>5.3175452100999996</v>
      </c>
      <c r="CE350" s="9">
        <v>-8.3007881399999999</v>
      </c>
      <c r="CF350" s="9">
        <v>12.740711859999999</v>
      </c>
      <c r="CG350" s="13">
        <v>370.77552377000001</v>
      </c>
      <c r="CH350" s="9">
        <v>83.113740738999994</v>
      </c>
      <c r="CI350" s="9">
        <v>-67.994614830000003</v>
      </c>
      <c r="CJ350" s="9">
        <v>-0.973534978</v>
      </c>
      <c r="CK350" s="9">
        <v>-124.25462880000001</v>
      </c>
      <c r="CL350" s="9">
        <v>-21.665469470000001</v>
      </c>
      <c r="CM350" s="9">
        <v>4.6599265989000003</v>
      </c>
      <c r="CN350" s="9">
        <v>14.216562494</v>
      </c>
      <c r="CO350" s="9">
        <v>-42.088563720000003</v>
      </c>
      <c r="CP350" s="9">
        <v>18.607354156</v>
      </c>
      <c r="CQ350" s="9">
        <v>-15.74427083</v>
      </c>
      <c r="CR350" s="9">
        <v>-60.154898490000001</v>
      </c>
      <c r="CS350" s="9">
        <v>13.00837662</v>
      </c>
      <c r="CT350" s="9">
        <v>-18.22229003</v>
      </c>
      <c r="CU350" s="9">
        <v>37.002709969999998</v>
      </c>
      <c r="CV350" s="13">
        <v>14.753198352</v>
      </c>
      <c r="CW350" s="9">
        <v>-5.985391259</v>
      </c>
      <c r="CX350" s="9">
        <v>8.0091987726999996</v>
      </c>
      <c r="CY350" s="9">
        <v>0.84128860569999997</v>
      </c>
      <c r="CZ350" s="9">
        <v>13.317366751</v>
      </c>
      <c r="DA350" s="9">
        <v>-1.561509236</v>
      </c>
      <c r="DB350" s="9">
        <v>-0.39705694000000002</v>
      </c>
      <c r="DC350" s="9">
        <v>-4.2997395000000001E-2</v>
      </c>
      <c r="DD350" s="9">
        <v>-4.4046530019999999</v>
      </c>
      <c r="DE350" s="9">
        <v>3.9477741458</v>
      </c>
      <c r="DF350" s="9">
        <v>1.1571144366999999</v>
      </c>
      <c r="DG350" s="9">
        <v>4.0674583733</v>
      </c>
      <c r="DH350" s="9">
        <v>1.5791860875999999</v>
      </c>
      <c r="DI350" s="9">
        <v>1.2884727575999999</v>
      </c>
      <c r="DJ350" s="9">
        <v>2.4197692541000002</v>
      </c>
    </row>
    <row r="351" spans="17:114" x14ac:dyDescent="0.15">
      <c r="S351" s="11" t="s">
        <v>48</v>
      </c>
      <c r="T351" s="9" t="s">
        <v>92</v>
      </c>
      <c r="U351" s="11">
        <v>4</v>
      </c>
      <c r="V351" s="2">
        <v>15</v>
      </c>
      <c r="W351" s="9">
        <v>6.5175999999999998E-2</v>
      </c>
      <c r="X351" s="9">
        <v>0.49385899999999999</v>
      </c>
      <c r="Y351" s="9">
        <f t="shared" si="136"/>
        <v>0.49231571810926328</v>
      </c>
      <c r="Z351" s="9">
        <f t="shared" si="137"/>
        <v>104</v>
      </c>
      <c r="AA351" s="8">
        <f t="shared" si="138"/>
        <v>60</v>
      </c>
      <c r="AB351" s="8" t="b">
        <f t="shared" si="135"/>
        <v>0</v>
      </c>
      <c r="AC351" s="23" t="str">
        <f t="shared" si="126"/>
        <v>NO</v>
      </c>
      <c r="AD351" s="21" t="str">
        <f t="shared" si="139"/>
        <v>NO</v>
      </c>
      <c r="AE351" s="8" t="str">
        <f t="shared" si="140"/>
        <v>FINE</v>
      </c>
      <c r="AF351" s="8">
        <f t="shared" si="141"/>
        <v>2</v>
      </c>
      <c r="AG351" s="8">
        <f t="shared" si="142"/>
        <v>2</v>
      </c>
      <c r="AH351" s="8">
        <f t="shared" si="143"/>
        <v>2</v>
      </c>
      <c r="AI351" s="23">
        <f t="shared" si="127"/>
        <v>108</v>
      </c>
      <c r="AJ351" s="23">
        <f t="shared" si="128"/>
        <v>226</v>
      </c>
      <c r="AK351" s="23">
        <f t="shared" si="129"/>
        <v>406</v>
      </c>
      <c r="AL351" s="23">
        <f t="shared" si="130"/>
        <v>7.5</v>
      </c>
      <c r="AM351" s="21">
        <f t="shared" si="144"/>
        <v>108</v>
      </c>
      <c r="AN351" s="21">
        <f t="shared" si="145"/>
        <v>226</v>
      </c>
      <c r="AO351" s="21">
        <f t="shared" si="146"/>
        <v>406</v>
      </c>
      <c r="AP351" s="21">
        <f t="shared" si="147"/>
        <v>7.5</v>
      </c>
      <c r="AQ351" s="22">
        <f t="shared" si="131"/>
        <v>-0.8571428571428571</v>
      </c>
      <c r="AR351" s="22">
        <f t="shared" si="132"/>
        <v>-1</v>
      </c>
      <c r="AS351" s="22">
        <f t="shared" si="133"/>
        <v>0</v>
      </c>
      <c r="AT351" s="22">
        <f t="shared" si="134"/>
        <v>-0.66666666666666663</v>
      </c>
      <c r="AU351" s="9">
        <v>16</v>
      </c>
      <c r="AV351" s="9">
        <v>14</v>
      </c>
      <c r="AW351" s="9">
        <v>150</v>
      </c>
      <c r="AX351" s="9">
        <v>30</v>
      </c>
      <c r="AY351" s="9">
        <v>60</v>
      </c>
      <c r="AZ351" s="9">
        <v>30</v>
      </c>
      <c r="BA351" s="9">
        <v>45</v>
      </c>
      <c r="BB351" s="9">
        <v>45</v>
      </c>
      <c r="BC351" s="13">
        <v>80.832058699000001</v>
      </c>
      <c r="BD351" s="9">
        <v>9.1461851856000003</v>
      </c>
      <c r="BE351" s="9">
        <v>-17.193490409999999</v>
      </c>
      <c r="BF351" s="9">
        <v>-1.663129579</v>
      </c>
      <c r="BG351" s="9">
        <v>-29.163700800000001</v>
      </c>
      <c r="BH351" s="9">
        <v>-6.2031256849999998</v>
      </c>
      <c r="BI351" s="9">
        <v>1.1153396083</v>
      </c>
      <c r="BJ351" s="9">
        <v>2.2329583337000001</v>
      </c>
      <c r="BK351" s="9">
        <v>-3.0049678000000002</v>
      </c>
      <c r="BL351" s="9">
        <v>7.0658333300000002</v>
      </c>
      <c r="BM351" s="9">
        <v>-1.683041666</v>
      </c>
      <c r="BN351" s="9">
        <v>-6.3633298849999997</v>
      </c>
      <c r="BO351" s="9">
        <v>0.91810169070000003</v>
      </c>
      <c r="BP351" s="9">
        <v>-4.6213983040000004</v>
      </c>
      <c r="BQ351" s="9">
        <v>7.9517683607</v>
      </c>
      <c r="BR351" s="13">
        <v>206.79402132999999</v>
      </c>
      <c r="BS351" s="9">
        <v>36.078703707000003</v>
      </c>
      <c r="BT351" s="9">
        <v>-40.268132860000001</v>
      </c>
      <c r="BU351" s="9">
        <v>-2.2977066580000001</v>
      </c>
      <c r="BV351" s="9">
        <v>-60.082646310000001</v>
      </c>
      <c r="BW351" s="9">
        <v>-15.153072359999999</v>
      </c>
      <c r="BX351" s="9">
        <v>2.6012930438000001</v>
      </c>
      <c r="BY351" s="9">
        <v>6.3497708418999999</v>
      </c>
      <c r="BZ351" s="9">
        <v>-13.82010116</v>
      </c>
      <c r="CA351" s="9">
        <v>12.069479154</v>
      </c>
      <c r="CB351" s="9">
        <v>-4.9169791710000004</v>
      </c>
      <c r="CC351" s="9">
        <v>-27.619252960000001</v>
      </c>
      <c r="CD351" s="9">
        <v>5.3175452100999996</v>
      </c>
      <c r="CE351" s="9">
        <v>-8.3007881399999999</v>
      </c>
      <c r="CF351" s="9">
        <v>12.740711859999999</v>
      </c>
      <c r="CG351" s="13">
        <v>370.77552377000001</v>
      </c>
      <c r="CH351" s="9">
        <v>83.113740738999994</v>
      </c>
      <c r="CI351" s="9">
        <v>-67.994614830000003</v>
      </c>
      <c r="CJ351" s="9">
        <v>-0.973534978</v>
      </c>
      <c r="CK351" s="9">
        <v>-124.25462880000001</v>
      </c>
      <c r="CL351" s="9">
        <v>-21.665469470000001</v>
      </c>
      <c r="CM351" s="9">
        <v>4.6599265989000003</v>
      </c>
      <c r="CN351" s="9">
        <v>14.216562494</v>
      </c>
      <c r="CO351" s="9">
        <v>-42.088563720000003</v>
      </c>
      <c r="CP351" s="9">
        <v>18.607354156</v>
      </c>
      <c r="CQ351" s="9">
        <v>-15.74427083</v>
      </c>
      <c r="CR351" s="9">
        <v>-60.154898490000001</v>
      </c>
      <c r="CS351" s="9">
        <v>13.00837662</v>
      </c>
      <c r="CT351" s="9">
        <v>-18.22229003</v>
      </c>
      <c r="CU351" s="9">
        <v>37.002709969999998</v>
      </c>
      <c r="CV351" s="13">
        <v>14.753198352</v>
      </c>
      <c r="CW351" s="9">
        <v>-5.985391259</v>
      </c>
      <c r="CX351" s="9">
        <v>8.0091987726999996</v>
      </c>
      <c r="CY351" s="9">
        <v>0.84128860569999997</v>
      </c>
      <c r="CZ351" s="9">
        <v>13.317366751</v>
      </c>
      <c r="DA351" s="9">
        <v>-1.561509236</v>
      </c>
      <c r="DB351" s="9">
        <v>-0.39705694000000002</v>
      </c>
      <c r="DC351" s="9">
        <v>-4.2997395000000001E-2</v>
      </c>
      <c r="DD351" s="9">
        <v>-4.4046530019999999</v>
      </c>
      <c r="DE351" s="9">
        <v>3.9477741458</v>
      </c>
      <c r="DF351" s="9">
        <v>1.1571144366999999</v>
      </c>
      <c r="DG351" s="9">
        <v>4.0674583733</v>
      </c>
      <c r="DH351" s="9">
        <v>1.5791860875999999</v>
      </c>
      <c r="DI351" s="9">
        <v>1.2884727575999999</v>
      </c>
      <c r="DJ351" s="9">
        <v>2.4197692541000002</v>
      </c>
    </row>
    <row r="352" spans="17:114" x14ac:dyDescent="0.15">
      <c r="S352" s="11" t="s">
        <v>48</v>
      </c>
      <c r="T352" s="9" t="s">
        <v>92</v>
      </c>
      <c r="U352" s="11">
        <v>4</v>
      </c>
      <c r="V352" s="2">
        <v>30</v>
      </c>
      <c r="W352" s="9">
        <v>6.5175999999999998E-2</v>
      </c>
      <c r="X352" s="9">
        <v>0.49385899999999999</v>
      </c>
      <c r="Y352" s="9">
        <f t="shared" si="136"/>
        <v>0.49231571810926328</v>
      </c>
      <c r="Z352" s="9">
        <f t="shared" si="137"/>
        <v>104</v>
      </c>
      <c r="AA352" s="8">
        <f t="shared" si="138"/>
        <v>60</v>
      </c>
      <c r="AB352" s="8" t="b">
        <f t="shared" si="135"/>
        <v>0</v>
      </c>
      <c r="AC352" s="23" t="str">
        <f t="shared" si="126"/>
        <v>NO</v>
      </c>
      <c r="AD352" s="21" t="str">
        <f t="shared" si="139"/>
        <v>NO</v>
      </c>
      <c r="AE352" s="8" t="str">
        <f t="shared" si="140"/>
        <v>FINE</v>
      </c>
      <c r="AF352" s="8">
        <f t="shared" si="141"/>
        <v>2</v>
      </c>
      <c r="AG352" s="8">
        <f t="shared" si="142"/>
        <v>2</v>
      </c>
      <c r="AH352" s="8">
        <f t="shared" si="143"/>
        <v>2</v>
      </c>
      <c r="AI352" s="23">
        <f t="shared" si="127"/>
        <v>94</v>
      </c>
      <c r="AJ352" s="23">
        <f t="shared" si="128"/>
        <v>206</v>
      </c>
      <c r="AK352" s="23">
        <f t="shared" si="129"/>
        <v>358</v>
      </c>
      <c r="AL352" s="23">
        <f t="shared" si="130"/>
        <v>11</v>
      </c>
      <c r="AM352" s="21">
        <f t="shared" si="144"/>
        <v>94</v>
      </c>
      <c r="AN352" s="21">
        <f t="shared" si="145"/>
        <v>206</v>
      </c>
      <c r="AO352" s="21">
        <f t="shared" si="146"/>
        <v>358</v>
      </c>
      <c r="AP352" s="21">
        <f t="shared" si="147"/>
        <v>11</v>
      </c>
      <c r="AQ352" s="22">
        <f t="shared" si="131"/>
        <v>-0.8571428571428571</v>
      </c>
      <c r="AR352" s="22">
        <f t="shared" si="132"/>
        <v>-1</v>
      </c>
      <c r="AS352" s="22">
        <f t="shared" si="133"/>
        <v>0</v>
      </c>
      <c r="AT352" s="22">
        <f t="shared" si="134"/>
        <v>-0.33333333333333331</v>
      </c>
      <c r="AU352" s="9">
        <v>16</v>
      </c>
      <c r="AV352" s="9">
        <v>14</v>
      </c>
      <c r="AW352" s="9">
        <v>150</v>
      </c>
      <c r="AX352" s="9">
        <v>30</v>
      </c>
      <c r="AY352" s="9">
        <v>60</v>
      </c>
      <c r="AZ352" s="9">
        <v>30</v>
      </c>
      <c r="BA352" s="9">
        <v>45</v>
      </c>
      <c r="BB352" s="9">
        <v>45</v>
      </c>
      <c r="BC352" s="13">
        <v>80.832058699000001</v>
      </c>
      <c r="BD352" s="9">
        <v>9.1461851856000003</v>
      </c>
      <c r="BE352" s="9">
        <v>-17.193490409999999</v>
      </c>
      <c r="BF352" s="9">
        <v>-1.663129579</v>
      </c>
      <c r="BG352" s="9">
        <v>-29.163700800000001</v>
      </c>
      <c r="BH352" s="9">
        <v>-6.2031256849999998</v>
      </c>
      <c r="BI352" s="9">
        <v>1.1153396083</v>
      </c>
      <c r="BJ352" s="9">
        <v>2.2329583337000001</v>
      </c>
      <c r="BK352" s="9">
        <v>-3.0049678000000002</v>
      </c>
      <c r="BL352" s="9">
        <v>7.0658333300000002</v>
      </c>
      <c r="BM352" s="9">
        <v>-1.683041666</v>
      </c>
      <c r="BN352" s="9">
        <v>-6.3633298849999997</v>
      </c>
      <c r="BO352" s="9">
        <v>0.91810169070000003</v>
      </c>
      <c r="BP352" s="9">
        <v>-4.6213983040000004</v>
      </c>
      <c r="BQ352" s="9">
        <v>7.9517683607</v>
      </c>
      <c r="BR352" s="13">
        <v>206.79402132999999</v>
      </c>
      <c r="BS352" s="9">
        <v>36.078703707000003</v>
      </c>
      <c r="BT352" s="9">
        <v>-40.268132860000001</v>
      </c>
      <c r="BU352" s="9">
        <v>-2.2977066580000001</v>
      </c>
      <c r="BV352" s="9">
        <v>-60.082646310000001</v>
      </c>
      <c r="BW352" s="9">
        <v>-15.153072359999999</v>
      </c>
      <c r="BX352" s="9">
        <v>2.6012930438000001</v>
      </c>
      <c r="BY352" s="9">
        <v>6.3497708418999999</v>
      </c>
      <c r="BZ352" s="9">
        <v>-13.82010116</v>
      </c>
      <c r="CA352" s="9">
        <v>12.069479154</v>
      </c>
      <c r="CB352" s="9">
        <v>-4.9169791710000004</v>
      </c>
      <c r="CC352" s="9">
        <v>-27.619252960000001</v>
      </c>
      <c r="CD352" s="9">
        <v>5.3175452100999996</v>
      </c>
      <c r="CE352" s="9">
        <v>-8.3007881399999999</v>
      </c>
      <c r="CF352" s="9">
        <v>12.740711859999999</v>
      </c>
      <c r="CG352" s="13">
        <v>370.77552377000001</v>
      </c>
      <c r="CH352" s="9">
        <v>83.113740738999994</v>
      </c>
      <c r="CI352" s="9">
        <v>-67.994614830000003</v>
      </c>
      <c r="CJ352" s="9">
        <v>-0.973534978</v>
      </c>
      <c r="CK352" s="9">
        <v>-124.25462880000001</v>
      </c>
      <c r="CL352" s="9">
        <v>-21.665469470000001</v>
      </c>
      <c r="CM352" s="9">
        <v>4.6599265989000003</v>
      </c>
      <c r="CN352" s="9">
        <v>14.216562494</v>
      </c>
      <c r="CO352" s="9">
        <v>-42.088563720000003</v>
      </c>
      <c r="CP352" s="9">
        <v>18.607354156</v>
      </c>
      <c r="CQ352" s="9">
        <v>-15.74427083</v>
      </c>
      <c r="CR352" s="9">
        <v>-60.154898490000001</v>
      </c>
      <c r="CS352" s="9">
        <v>13.00837662</v>
      </c>
      <c r="CT352" s="9">
        <v>-18.22229003</v>
      </c>
      <c r="CU352" s="9">
        <v>37.002709969999998</v>
      </c>
      <c r="CV352" s="13">
        <v>14.753198352</v>
      </c>
      <c r="CW352" s="9">
        <v>-5.985391259</v>
      </c>
      <c r="CX352" s="9">
        <v>8.0091987726999996</v>
      </c>
      <c r="CY352" s="9">
        <v>0.84128860569999997</v>
      </c>
      <c r="CZ352" s="9">
        <v>13.317366751</v>
      </c>
      <c r="DA352" s="9">
        <v>-1.561509236</v>
      </c>
      <c r="DB352" s="9">
        <v>-0.39705694000000002</v>
      </c>
      <c r="DC352" s="9">
        <v>-4.2997395000000001E-2</v>
      </c>
      <c r="DD352" s="9">
        <v>-4.4046530019999999</v>
      </c>
      <c r="DE352" s="9">
        <v>3.9477741458</v>
      </c>
      <c r="DF352" s="9">
        <v>1.1571144366999999</v>
      </c>
      <c r="DG352" s="9">
        <v>4.0674583733</v>
      </c>
      <c r="DH352" s="9">
        <v>1.5791860875999999</v>
      </c>
      <c r="DI352" s="9">
        <v>1.2884727575999999</v>
      </c>
      <c r="DJ352" s="9">
        <v>2.4197692541000002</v>
      </c>
    </row>
    <row r="353" spans="19:114" x14ac:dyDescent="0.15">
      <c r="S353" s="11" t="s">
        <v>48</v>
      </c>
      <c r="T353" s="9" t="s">
        <v>92</v>
      </c>
      <c r="U353" s="11">
        <v>4</v>
      </c>
      <c r="V353" s="2">
        <v>45</v>
      </c>
      <c r="W353" s="9">
        <v>6.5175999999999998E-2</v>
      </c>
      <c r="X353" s="9">
        <v>0.49385899999999999</v>
      </c>
      <c r="Y353" s="9">
        <f t="shared" si="136"/>
        <v>0.49231571810926328</v>
      </c>
      <c r="Z353" s="9">
        <f t="shared" si="137"/>
        <v>104</v>
      </c>
      <c r="AA353" s="8">
        <f t="shared" si="138"/>
        <v>60</v>
      </c>
      <c r="AB353" s="8" t="b">
        <f t="shared" si="135"/>
        <v>0</v>
      </c>
      <c r="AC353" s="23" t="str">
        <f t="shared" si="126"/>
        <v>NO</v>
      </c>
      <c r="AD353" s="21" t="str">
        <f t="shared" si="139"/>
        <v>NO</v>
      </c>
      <c r="AE353" s="8" t="str">
        <f t="shared" si="140"/>
        <v>FINE</v>
      </c>
      <c r="AF353" s="8">
        <f t="shared" si="141"/>
        <v>2</v>
      </c>
      <c r="AG353" s="8">
        <f t="shared" si="142"/>
        <v>2</v>
      </c>
      <c r="AH353" s="8">
        <f t="shared" si="143"/>
        <v>2</v>
      </c>
      <c r="AI353" s="23">
        <f t="shared" si="127"/>
        <v>82</v>
      </c>
      <c r="AJ353" s="23">
        <f t="shared" si="128"/>
        <v>189</v>
      </c>
      <c r="AK353" s="23">
        <f t="shared" si="129"/>
        <v>318</v>
      </c>
      <c r="AL353" s="23">
        <f t="shared" si="130"/>
        <v>15.2</v>
      </c>
      <c r="AM353" s="21">
        <f t="shared" si="144"/>
        <v>82</v>
      </c>
      <c r="AN353" s="21">
        <f t="shared" si="145"/>
        <v>189</v>
      </c>
      <c r="AO353" s="21">
        <f t="shared" si="146"/>
        <v>318</v>
      </c>
      <c r="AP353" s="21">
        <f t="shared" si="147"/>
        <v>15.2</v>
      </c>
      <c r="AQ353" s="22">
        <f t="shared" si="131"/>
        <v>-0.8571428571428571</v>
      </c>
      <c r="AR353" s="22">
        <f t="shared" si="132"/>
        <v>-1</v>
      </c>
      <c r="AS353" s="22">
        <f t="shared" si="133"/>
        <v>0</v>
      </c>
      <c r="AT353" s="22">
        <f t="shared" si="134"/>
        <v>0</v>
      </c>
      <c r="AU353" s="9">
        <v>16</v>
      </c>
      <c r="AV353" s="9">
        <v>14</v>
      </c>
      <c r="AW353" s="9">
        <v>150</v>
      </c>
      <c r="AX353" s="9">
        <v>30</v>
      </c>
      <c r="AY353" s="9">
        <v>60</v>
      </c>
      <c r="AZ353" s="9">
        <v>30</v>
      </c>
      <c r="BA353" s="9">
        <v>45</v>
      </c>
      <c r="BB353" s="9">
        <v>45</v>
      </c>
      <c r="BC353" s="13">
        <v>80.832058699000001</v>
      </c>
      <c r="BD353" s="9">
        <v>9.1461851856000003</v>
      </c>
      <c r="BE353" s="9">
        <v>-17.193490409999999</v>
      </c>
      <c r="BF353" s="9">
        <v>-1.663129579</v>
      </c>
      <c r="BG353" s="9">
        <v>-29.163700800000001</v>
      </c>
      <c r="BH353" s="9">
        <v>-6.2031256849999998</v>
      </c>
      <c r="BI353" s="9">
        <v>1.1153396083</v>
      </c>
      <c r="BJ353" s="9">
        <v>2.2329583337000001</v>
      </c>
      <c r="BK353" s="9">
        <v>-3.0049678000000002</v>
      </c>
      <c r="BL353" s="9">
        <v>7.0658333300000002</v>
      </c>
      <c r="BM353" s="9">
        <v>-1.683041666</v>
      </c>
      <c r="BN353" s="9">
        <v>-6.3633298849999997</v>
      </c>
      <c r="BO353" s="9">
        <v>0.91810169070000003</v>
      </c>
      <c r="BP353" s="9">
        <v>-4.6213983040000004</v>
      </c>
      <c r="BQ353" s="9">
        <v>7.9517683607</v>
      </c>
      <c r="BR353" s="13">
        <v>206.79402132999999</v>
      </c>
      <c r="BS353" s="9">
        <v>36.078703707000003</v>
      </c>
      <c r="BT353" s="9">
        <v>-40.268132860000001</v>
      </c>
      <c r="BU353" s="9">
        <v>-2.2977066580000001</v>
      </c>
      <c r="BV353" s="9">
        <v>-60.082646310000001</v>
      </c>
      <c r="BW353" s="9">
        <v>-15.153072359999999</v>
      </c>
      <c r="BX353" s="9">
        <v>2.6012930438000001</v>
      </c>
      <c r="BY353" s="9">
        <v>6.3497708418999999</v>
      </c>
      <c r="BZ353" s="9">
        <v>-13.82010116</v>
      </c>
      <c r="CA353" s="9">
        <v>12.069479154</v>
      </c>
      <c r="CB353" s="9">
        <v>-4.9169791710000004</v>
      </c>
      <c r="CC353" s="9">
        <v>-27.619252960000001</v>
      </c>
      <c r="CD353" s="9">
        <v>5.3175452100999996</v>
      </c>
      <c r="CE353" s="9">
        <v>-8.3007881399999999</v>
      </c>
      <c r="CF353" s="9">
        <v>12.740711859999999</v>
      </c>
      <c r="CG353" s="13">
        <v>370.77552377000001</v>
      </c>
      <c r="CH353" s="9">
        <v>83.113740738999994</v>
      </c>
      <c r="CI353" s="9">
        <v>-67.994614830000003</v>
      </c>
      <c r="CJ353" s="9">
        <v>-0.973534978</v>
      </c>
      <c r="CK353" s="9">
        <v>-124.25462880000001</v>
      </c>
      <c r="CL353" s="9">
        <v>-21.665469470000001</v>
      </c>
      <c r="CM353" s="9">
        <v>4.6599265989000003</v>
      </c>
      <c r="CN353" s="9">
        <v>14.216562494</v>
      </c>
      <c r="CO353" s="9">
        <v>-42.088563720000003</v>
      </c>
      <c r="CP353" s="9">
        <v>18.607354156</v>
      </c>
      <c r="CQ353" s="9">
        <v>-15.74427083</v>
      </c>
      <c r="CR353" s="9">
        <v>-60.154898490000001</v>
      </c>
      <c r="CS353" s="9">
        <v>13.00837662</v>
      </c>
      <c r="CT353" s="9">
        <v>-18.22229003</v>
      </c>
      <c r="CU353" s="9">
        <v>37.002709969999998</v>
      </c>
      <c r="CV353" s="13">
        <v>14.753198352</v>
      </c>
      <c r="CW353" s="9">
        <v>-5.985391259</v>
      </c>
      <c r="CX353" s="9">
        <v>8.0091987726999996</v>
      </c>
      <c r="CY353" s="9">
        <v>0.84128860569999997</v>
      </c>
      <c r="CZ353" s="9">
        <v>13.317366751</v>
      </c>
      <c r="DA353" s="9">
        <v>-1.561509236</v>
      </c>
      <c r="DB353" s="9">
        <v>-0.39705694000000002</v>
      </c>
      <c r="DC353" s="9">
        <v>-4.2997395000000001E-2</v>
      </c>
      <c r="DD353" s="9">
        <v>-4.4046530019999999</v>
      </c>
      <c r="DE353" s="9">
        <v>3.9477741458</v>
      </c>
      <c r="DF353" s="9">
        <v>1.1571144366999999</v>
      </c>
      <c r="DG353" s="9">
        <v>4.0674583733</v>
      </c>
      <c r="DH353" s="9">
        <v>1.5791860875999999</v>
      </c>
      <c r="DI353" s="9">
        <v>1.2884727575999999</v>
      </c>
      <c r="DJ353" s="9">
        <v>2.4197692541000002</v>
      </c>
    </row>
    <row r="354" spans="19:114" x14ac:dyDescent="0.15">
      <c r="S354" s="11" t="s">
        <v>48</v>
      </c>
      <c r="T354" s="9" t="s">
        <v>92</v>
      </c>
      <c r="U354" s="11">
        <v>4</v>
      </c>
      <c r="V354" s="2">
        <v>60</v>
      </c>
      <c r="W354" s="9">
        <v>6.5175999999999998E-2</v>
      </c>
      <c r="X354" s="9">
        <v>0.49385899999999999</v>
      </c>
      <c r="Y354" s="9">
        <f t="shared" si="136"/>
        <v>0.49231571810926328</v>
      </c>
      <c r="Z354" s="9">
        <f t="shared" si="137"/>
        <v>104</v>
      </c>
      <c r="AA354" s="8">
        <f t="shared" si="138"/>
        <v>60</v>
      </c>
      <c r="AB354" s="8" t="b">
        <f t="shared" si="135"/>
        <v>0</v>
      </c>
      <c r="AC354" s="23" t="str">
        <f t="shared" si="126"/>
        <v>NO</v>
      </c>
      <c r="AD354" s="21" t="str">
        <f t="shared" si="139"/>
        <v>NO</v>
      </c>
      <c r="AE354" s="8" t="str">
        <f t="shared" si="140"/>
        <v>FINE</v>
      </c>
      <c r="AF354" s="8">
        <f t="shared" si="141"/>
        <v>2</v>
      </c>
      <c r="AG354" s="8">
        <f t="shared" si="142"/>
        <v>2</v>
      </c>
      <c r="AH354" s="8">
        <f t="shared" si="143"/>
        <v>2</v>
      </c>
      <c r="AI354" s="23">
        <f t="shared" si="127"/>
        <v>71</v>
      </c>
      <c r="AJ354" s="23">
        <f t="shared" si="128"/>
        <v>174</v>
      </c>
      <c r="AK354" s="23">
        <f t="shared" si="129"/>
        <v>287</v>
      </c>
      <c r="AL354" s="23">
        <f t="shared" si="130"/>
        <v>19.8</v>
      </c>
      <c r="AM354" s="21">
        <f t="shared" si="144"/>
        <v>71</v>
      </c>
      <c r="AN354" s="21">
        <f t="shared" si="145"/>
        <v>174</v>
      </c>
      <c r="AO354" s="21">
        <f t="shared" si="146"/>
        <v>287</v>
      </c>
      <c r="AP354" s="21">
        <f t="shared" si="147"/>
        <v>19.8</v>
      </c>
      <c r="AQ354" s="22">
        <f t="shared" si="131"/>
        <v>-0.8571428571428571</v>
      </c>
      <c r="AR354" s="22">
        <f t="shared" si="132"/>
        <v>-1</v>
      </c>
      <c r="AS354" s="22">
        <f t="shared" si="133"/>
        <v>0</v>
      </c>
      <c r="AT354" s="22">
        <f t="shared" si="134"/>
        <v>0.33333333333333331</v>
      </c>
      <c r="AU354" s="9">
        <v>16</v>
      </c>
      <c r="AV354" s="9">
        <v>14</v>
      </c>
      <c r="AW354" s="9">
        <v>150</v>
      </c>
      <c r="AX354" s="9">
        <v>30</v>
      </c>
      <c r="AY354" s="9">
        <v>60</v>
      </c>
      <c r="AZ354" s="9">
        <v>30</v>
      </c>
      <c r="BA354" s="9">
        <v>45</v>
      </c>
      <c r="BB354" s="9">
        <v>45</v>
      </c>
      <c r="BC354" s="13">
        <v>80.832058699000001</v>
      </c>
      <c r="BD354" s="9">
        <v>9.1461851856000003</v>
      </c>
      <c r="BE354" s="9">
        <v>-17.193490409999999</v>
      </c>
      <c r="BF354" s="9">
        <v>-1.663129579</v>
      </c>
      <c r="BG354" s="9">
        <v>-29.163700800000001</v>
      </c>
      <c r="BH354" s="9">
        <v>-6.2031256849999998</v>
      </c>
      <c r="BI354" s="9">
        <v>1.1153396083</v>
      </c>
      <c r="BJ354" s="9">
        <v>2.2329583337000001</v>
      </c>
      <c r="BK354" s="9">
        <v>-3.0049678000000002</v>
      </c>
      <c r="BL354" s="9">
        <v>7.0658333300000002</v>
      </c>
      <c r="BM354" s="9">
        <v>-1.683041666</v>
      </c>
      <c r="BN354" s="9">
        <v>-6.3633298849999997</v>
      </c>
      <c r="BO354" s="9">
        <v>0.91810169070000003</v>
      </c>
      <c r="BP354" s="9">
        <v>-4.6213983040000004</v>
      </c>
      <c r="BQ354" s="9">
        <v>7.9517683607</v>
      </c>
      <c r="BR354" s="13">
        <v>206.79402132999999</v>
      </c>
      <c r="BS354" s="9">
        <v>36.078703707000003</v>
      </c>
      <c r="BT354" s="9">
        <v>-40.268132860000001</v>
      </c>
      <c r="BU354" s="9">
        <v>-2.2977066580000001</v>
      </c>
      <c r="BV354" s="9">
        <v>-60.082646310000001</v>
      </c>
      <c r="BW354" s="9">
        <v>-15.153072359999999</v>
      </c>
      <c r="BX354" s="9">
        <v>2.6012930438000001</v>
      </c>
      <c r="BY354" s="9">
        <v>6.3497708418999999</v>
      </c>
      <c r="BZ354" s="9">
        <v>-13.82010116</v>
      </c>
      <c r="CA354" s="9">
        <v>12.069479154</v>
      </c>
      <c r="CB354" s="9">
        <v>-4.9169791710000004</v>
      </c>
      <c r="CC354" s="9">
        <v>-27.619252960000001</v>
      </c>
      <c r="CD354" s="9">
        <v>5.3175452100999996</v>
      </c>
      <c r="CE354" s="9">
        <v>-8.3007881399999999</v>
      </c>
      <c r="CF354" s="9">
        <v>12.740711859999999</v>
      </c>
      <c r="CG354" s="13">
        <v>370.77552377000001</v>
      </c>
      <c r="CH354" s="9">
        <v>83.113740738999994</v>
      </c>
      <c r="CI354" s="9">
        <v>-67.994614830000003</v>
      </c>
      <c r="CJ354" s="9">
        <v>-0.973534978</v>
      </c>
      <c r="CK354" s="9">
        <v>-124.25462880000001</v>
      </c>
      <c r="CL354" s="9">
        <v>-21.665469470000001</v>
      </c>
      <c r="CM354" s="9">
        <v>4.6599265989000003</v>
      </c>
      <c r="CN354" s="9">
        <v>14.216562494</v>
      </c>
      <c r="CO354" s="9">
        <v>-42.088563720000003</v>
      </c>
      <c r="CP354" s="9">
        <v>18.607354156</v>
      </c>
      <c r="CQ354" s="9">
        <v>-15.74427083</v>
      </c>
      <c r="CR354" s="9">
        <v>-60.154898490000001</v>
      </c>
      <c r="CS354" s="9">
        <v>13.00837662</v>
      </c>
      <c r="CT354" s="9">
        <v>-18.22229003</v>
      </c>
      <c r="CU354" s="9">
        <v>37.002709969999998</v>
      </c>
      <c r="CV354" s="13">
        <v>14.753198352</v>
      </c>
      <c r="CW354" s="9">
        <v>-5.985391259</v>
      </c>
      <c r="CX354" s="9">
        <v>8.0091987726999996</v>
      </c>
      <c r="CY354" s="9">
        <v>0.84128860569999997</v>
      </c>
      <c r="CZ354" s="9">
        <v>13.317366751</v>
      </c>
      <c r="DA354" s="9">
        <v>-1.561509236</v>
      </c>
      <c r="DB354" s="9">
        <v>-0.39705694000000002</v>
      </c>
      <c r="DC354" s="9">
        <v>-4.2997395000000001E-2</v>
      </c>
      <c r="DD354" s="9">
        <v>-4.4046530019999999</v>
      </c>
      <c r="DE354" s="9">
        <v>3.9477741458</v>
      </c>
      <c r="DF354" s="9">
        <v>1.1571144366999999</v>
      </c>
      <c r="DG354" s="9">
        <v>4.0674583733</v>
      </c>
      <c r="DH354" s="9">
        <v>1.5791860875999999</v>
      </c>
      <c r="DI354" s="9">
        <v>1.2884727575999999</v>
      </c>
      <c r="DJ354" s="9">
        <v>2.4197692541000002</v>
      </c>
    </row>
    <row r="355" spans="19:114" x14ac:dyDescent="0.15">
      <c r="S355" s="11" t="s">
        <v>48</v>
      </c>
      <c r="T355" s="9" t="s">
        <v>92</v>
      </c>
      <c r="U355" s="11">
        <v>4</v>
      </c>
      <c r="V355" s="2">
        <v>75</v>
      </c>
      <c r="W355" s="9">
        <v>6.5175999999999998E-2</v>
      </c>
      <c r="X355" s="9">
        <v>0.49385899999999999</v>
      </c>
      <c r="Y355" s="9">
        <f t="shared" si="136"/>
        <v>0.49231571810926328</v>
      </c>
      <c r="Z355" s="9">
        <f t="shared" si="137"/>
        <v>104</v>
      </c>
      <c r="AA355" s="8">
        <f t="shared" si="138"/>
        <v>60</v>
      </c>
      <c r="AB355" s="8" t="b">
        <f t="shared" si="135"/>
        <v>0</v>
      </c>
      <c r="AC355" s="23" t="str">
        <f t="shared" si="126"/>
        <v>NO</v>
      </c>
      <c r="AD355" s="21" t="str">
        <f t="shared" si="139"/>
        <v>NO</v>
      </c>
      <c r="AE355" s="8" t="str">
        <f t="shared" si="140"/>
        <v>FINE</v>
      </c>
      <c r="AF355" s="8">
        <f t="shared" si="141"/>
        <v>2</v>
      </c>
      <c r="AG355" s="8">
        <f t="shared" si="142"/>
        <v>2</v>
      </c>
      <c r="AH355" s="8">
        <f t="shared" si="143"/>
        <v>2</v>
      </c>
      <c r="AI355" s="23">
        <f t="shared" si="127"/>
        <v>63</v>
      </c>
      <c r="AJ355" s="23">
        <f t="shared" si="128"/>
        <v>162</v>
      </c>
      <c r="AK355" s="23">
        <f t="shared" si="129"/>
        <v>264</v>
      </c>
      <c r="AL355" s="23">
        <f t="shared" si="130"/>
        <v>25</v>
      </c>
      <c r="AM355" s="21">
        <f t="shared" si="144"/>
        <v>63</v>
      </c>
      <c r="AN355" s="21">
        <f t="shared" si="145"/>
        <v>162</v>
      </c>
      <c r="AO355" s="21">
        <f t="shared" si="146"/>
        <v>264</v>
      </c>
      <c r="AP355" s="21">
        <f t="shared" si="147"/>
        <v>25</v>
      </c>
      <c r="AQ355" s="22">
        <f t="shared" si="131"/>
        <v>-0.8571428571428571</v>
      </c>
      <c r="AR355" s="22">
        <f t="shared" si="132"/>
        <v>-1</v>
      </c>
      <c r="AS355" s="22">
        <f t="shared" si="133"/>
        <v>0</v>
      </c>
      <c r="AT355" s="22">
        <f t="shared" si="134"/>
        <v>0.66666666666666663</v>
      </c>
      <c r="AU355" s="9">
        <v>16</v>
      </c>
      <c r="AV355" s="9">
        <v>14</v>
      </c>
      <c r="AW355" s="9">
        <v>150</v>
      </c>
      <c r="AX355" s="9">
        <v>30</v>
      </c>
      <c r="AY355" s="9">
        <v>60</v>
      </c>
      <c r="AZ355" s="9">
        <v>30</v>
      </c>
      <c r="BA355" s="9">
        <v>45</v>
      </c>
      <c r="BB355" s="9">
        <v>45</v>
      </c>
      <c r="BC355" s="13">
        <v>80.832058699000001</v>
      </c>
      <c r="BD355" s="9">
        <v>9.1461851856000003</v>
      </c>
      <c r="BE355" s="9">
        <v>-17.193490409999999</v>
      </c>
      <c r="BF355" s="9">
        <v>-1.663129579</v>
      </c>
      <c r="BG355" s="9">
        <v>-29.163700800000001</v>
      </c>
      <c r="BH355" s="9">
        <v>-6.2031256849999998</v>
      </c>
      <c r="BI355" s="9">
        <v>1.1153396083</v>
      </c>
      <c r="BJ355" s="9">
        <v>2.2329583337000001</v>
      </c>
      <c r="BK355" s="9">
        <v>-3.0049678000000002</v>
      </c>
      <c r="BL355" s="9">
        <v>7.0658333300000002</v>
      </c>
      <c r="BM355" s="9">
        <v>-1.683041666</v>
      </c>
      <c r="BN355" s="9">
        <v>-6.3633298849999997</v>
      </c>
      <c r="BO355" s="9">
        <v>0.91810169070000003</v>
      </c>
      <c r="BP355" s="9">
        <v>-4.6213983040000004</v>
      </c>
      <c r="BQ355" s="9">
        <v>7.9517683607</v>
      </c>
      <c r="BR355" s="13">
        <v>206.79402132999999</v>
      </c>
      <c r="BS355" s="9">
        <v>36.078703707000003</v>
      </c>
      <c r="BT355" s="9">
        <v>-40.268132860000001</v>
      </c>
      <c r="BU355" s="9">
        <v>-2.2977066580000001</v>
      </c>
      <c r="BV355" s="9">
        <v>-60.082646310000001</v>
      </c>
      <c r="BW355" s="9">
        <v>-15.153072359999999</v>
      </c>
      <c r="BX355" s="9">
        <v>2.6012930438000001</v>
      </c>
      <c r="BY355" s="9">
        <v>6.3497708418999999</v>
      </c>
      <c r="BZ355" s="9">
        <v>-13.82010116</v>
      </c>
      <c r="CA355" s="9">
        <v>12.069479154</v>
      </c>
      <c r="CB355" s="9">
        <v>-4.9169791710000004</v>
      </c>
      <c r="CC355" s="9">
        <v>-27.619252960000001</v>
      </c>
      <c r="CD355" s="9">
        <v>5.3175452100999996</v>
      </c>
      <c r="CE355" s="9">
        <v>-8.3007881399999999</v>
      </c>
      <c r="CF355" s="9">
        <v>12.740711859999999</v>
      </c>
      <c r="CG355" s="13">
        <v>370.77552377000001</v>
      </c>
      <c r="CH355" s="9">
        <v>83.113740738999994</v>
      </c>
      <c r="CI355" s="9">
        <v>-67.994614830000003</v>
      </c>
      <c r="CJ355" s="9">
        <v>-0.973534978</v>
      </c>
      <c r="CK355" s="9">
        <v>-124.25462880000001</v>
      </c>
      <c r="CL355" s="9">
        <v>-21.665469470000001</v>
      </c>
      <c r="CM355" s="9">
        <v>4.6599265989000003</v>
      </c>
      <c r="CN355" s="9">
        <v>14.216562494</v>
      </c>
      <c r="CO355" s="9">
        <v>-42.088563720000003</v>
      </c>
      <c r="CP355" s="9">
        <v>18.607354156</v>
      </c>
      <c r="CQ355" s="9">
        <v>-15.74427083</v>
      </c>
      <c r="CR355" s="9">
        <v>-60.154898490000001</v>
      </c>
      <c r="CS355" s="9">
        <v>13.00837662</v>
      </c>
      <c r="CT355" s="9">
        <v>-18.22229003</v>
      </c>
      <c r="CU355" s="9">
        <v>37.002709969999998</v>
      </c>
      <c r="CV355" s="13">
        <v>14.753198352</v>
      </c>
      <c r="CW355" s="9">
        <v>-5.985391259</v>
      </c>
      <c r="CX355" s="9">
        <v>8.0091987726999996</v>
      </c>
      <c r="CY355" s="9">
        <v>0.84128860569999997</v>
      </c>
      <c r="CZ355" s="9">
        <v>13.317366751</v>
      </c>
      <c r="DA355" s="9">
        <v>-1.561509236</v>
      </c>
      <c r="DB355" s="9">
        <v>-0.39705694000000002</v>
      </c>
      <c r="DC355" s="9">
        <v>-4.2997395000000001E-2</v>
      </c>
      <c r="DD355" s="9">
        <v>-4.4046530019999999</v>
      </c>
      <c r="DE355" s="9">
        <v>3.9477741458</v>
      </c>
      <c r="DF355" s="9">
        <v>1.1571144366999999</v>
      </c>
      <c r="DG355" s="9">
        <v>4.0674583733</v>
      </c>
      <c r="DH355" s="9">
        <v>1.5791860875999999</v>
      </c>
      <c r="DI355" s="9">
        <v>1.2884727575999999</v>
      </c>
      <c r="DJ355" s="9">
        <v>2.4197692541000002</v>
      </c>
    </row>
    <row r="356" spans="19:114" x14ac:dyDescent="0.15">
      <c r="S356" s="11" t="s">
        <v>48</v>
      </c>
      <c r="T356" s="9" t="s">
        <v>92</v>
      </c>
      <c r="U356" s="11">
        <v>4</v>
      </c>
      <c r="V356" s="2">
        <v>90</v>
      </c>
      <c r="W356" s="9">
        <v>6.5175999999999998E-2</v>
      </c>
      <c r="X356" s="9">
        <v>0.49385899999999999</v>
      </c>
      <c r="Y356" s="9">
        <f t="shared" si="136"/>
        <v>0.49231571810926328</v>
      </c>
      <c r="Z356" s="9">
        <f t="shared" si="137"/>
        <v>104</v>
      </c>
      <c r="AA356" s="8">
        <f t="shared" si="138"/>
        <v>60</v>
      </c>
      <c r="AB356" s="8" t="b">
        <f t="shared" si="135"/>
        <v>0</v>
      </c>
      <c r="AC356" s="23" t="str">
        <f t="shared" si="126"/>
        <v>NO</v>
      </c>
      <c r="AD356" s="21" t="str">
        <f t="shared" si="139"/>
        <v>NO</v>
      </c>
      <c r="AE356" s="8" t="str">
        <f t="shared" si="140"/>
        <v>VERY FINE</v>
      </c>
      <c r="AF356" s="8">
        <f t="shared" si="141"/>
        <v>1</v>
      </c>
      <c r="AG356" s="8">
        <f t="shared" si="142"/>
        <v>1</v>
      </c>
      <c r="AH356" s="8">
        <f t="shared" si="143"/>
        <v>2</v>
      </c>
      <c r="AI356" s="23">
        <f t="shared" si="127"/>
        <v>56</v>
      </c>
      <c r="AJ356" s="23">
        <f t="shared" si="128"/>
        <v>153</v>
      </c>
      <c r="AK356" s="23">
        <f t="shared" si="129"/>
        <v>248</v>
      </c>
      <c r="AL356" s="23">
        <f t="shared" si="130"/>
        <v>30.700000000000003</v>
      </c>
      <c r="AM356" s="21">
        <f t="shared" si="144"/>
        <v>56</v>
      </c>
      <c r="AN356" s="21">
        <f t="shared" si="145"/>
        <v>153</v>
      </c>
      <c r="AO356" s="21">
        <f t="shared" si="146"/>
        <v>248</v>
      </c>
      <c r="AP356" s="21">
        <f t="shared" si="147"/>
        <v>30.700000000000003</v>
      </c>
      <c r="AQ356" s="22">
        <f t="shared" si="131"/>
        <v>-0.8571428571428571</v>
      </c>
      <c r="AR356" s="22">
        <f t="shared" si="132"/>
        <v>-1</v>
      </c>
      <c r="AS356" s="22">
        <f t="shared" si="133"/>
        <v>0</v>
      </c>
      <c r="AT356" s="22">
        <f t="shared" si="134"/>
        <v>1</v>
      </c>
      <c r="AU356" s="9">
        <v>16</v>
      </c>
      <c r="AV356" s="9">
        <v>14</v>
      </c>
      <c r="AW356" s="9">
        <v>150</v>
      </c>
      <c r="AX356" s="9">
        <v>30</v>
      </c>
      <c r="AY356" s="9">
        <v>60</v>
      </c>
      <c r="AZ356" s="9">
        <v>30</v>
      </c>
      <c r="BA356" s="9">
        <v>45</v>
      </c>
      <c r="BB356" s="9">
        <v>45</v>
      </c>
      <c r="BC356" s="13">
        <v>80.832058699000001</v>
      </c>
      <c r="BD356" s="9">
        <v>9.1461851856000003</v>
      </c>
      <c r="BE356" s="9">
        <v>-17.193490409999999</v>
      </c>
      <c r="BF356" s="9">
        <v>-1.663129579</v>
      </c>
      <c r="BG356" s="9">
        <v>-29.163700800000001</v>
      </c>
      <c r="BH356" s="9">
        <v>-6.2031256849999998</v>
      </c>
      <c r="BI356" s="9">
        <v>1.1153396083</v>
      </c>
      <c r="BJ356" s="9">
        <v>2.2329583337000001</v>
      </c>
      <c r="BK356" s="9">
        <v>-3.0049678000000002</v>
      </c>
      <c r="BL356" s="9">
        <v>7.0658333300000002</v>
      </c>
      <c r="BM356" s="9">
        <v>-1.683041666</v>
      </c>
      <c r="BN356" s="9">
        <v>-6.3633298849999997</v>
      </c>
      <c r="BO356" s="9">
        <v>0.91810169070000003</v>
      </c>
      <c r="BP356" s="9">
        <v>-4.6213983040000004</v>
      </c>
      <c r="BQ356" s="9">
        <v>7.9517683607</v>
      </c>
      <c r="BR356" s="13">
        <v>206.79402132999999</v>
      </c>
      <c r="BS356" s="9">
        <v>36.078703707000003</v>
      </c>
      <c r="BT356" s="9">
        <v>-40.268132860000001</v>
      </c>
      <c r="BU356" s="9">
        <v>-2.2977066580000001</v>
      </c>
      <c r="BV356" s="9">
        <v>-60.082646310000001</v>
      </c>
      <c r="BW356" s="9">
        <v>-15.153072359999999</v>
      </c>
      <c r="BX356" s="9">
        <v>2.6012930438000001</v>
      </c>
      <c r="BY356" s="9">
        <v>6.3497708418999999</v>
      </c>
      <c r="BZ356" s="9">
        <v>-13.82010116</v>
      </c>
      <c r="CA356" s="9">
        <v>12.069479154</v>
      </c>
      <c r="CB356" s="9">
        <v>-4.9169791710000004</v>
      </c>
      <c r="CC356" s="9">
        <v>-27.619252960000001</v>
      </c>
      <c r="CD356" s="9">
        <v>5.3175452100999996</v>
      </c>
      <c r="CE356" s="9">
        <v>-8.3007881399999999</v>
      </c>
      <c r="CF356" s="9">
        <v>12.740711859999999</v>
      </c>
      <c r="CG356" s="13">
        <v>370.77552377000001</v>
      </c>
      <c r="CH356" s="9">
        <v>83.113740738999994</v>
      </c>
      <c r="CI356" s="9">
        <v>-67.994614830000003</v>
      </c>
      <c r="CJ356" s="9">
        <v>-0.973534978</v>
      </c>
      <c r="CK356" s="9">
        <v>-124.25462880000001</v>
      </c>
      <c r="CL356" s="9">
        <v>-21.665469470000001</v>
      </c>
      <c r="CM356" s="9">
        <v>4.6599265989000003</v>
      </c>
      <c r="CN356" s="9">
        <v>14.216562494</v>
      </c>
      <c r="CO356" s="9">
        <v>-42.088563720000003</v>
      </c>
      <c r="CP356" s="9">
        <v>18.607354156</v>
      </c>
      <c r="CQ356" s="9">
        <v>-15.74427083</v>
      </c>
      <c r="CR356" s="9">
        <v>-60.154898490000001</v>
      </c>
      <c r="CS356" s="9">
        <v>13.00837662</v>
      </c>
      <c r="CT356" s="9">
        <v>-18.22229003</v>
      </c>
      <c r="CU356" s="9">
        <v>37.002709969999998</v>
      </c>
      <c r="CV356" s="13">
        <v>14.753198352</v>
      </c>
      <c r="CW356" s="9">
        <v>-5.985391259</v>
      </c>
      <c r="CX356" s="9">
        <v>8.0091987726999996</v>
      </c>
      <c r="CY356" s="9">
        <v>0.84128860569999997</v>
      </c>
      <c r="CZ356" s="9">
        <v>13.317366751</v>
      </c>
      <c r="DA356" s="9">
        <v>-1.561509236</v>
      </c>
      <c r="DB356" s="9">
        <v>-0.39705694000000002</v>
      </c>
      <c r="DC356" s="9">
        <v>-4.2997395000000001E-2</v>
      </c>
      <c r="DD356" s="9">
        <v>-4.4046530019999999</v>
      </c>
      <c r="DE356" s="9">
        <v>3.9477741458</v>
      </c>
      <c r="DF356" s="9">
        <v>1.1571144366999999</v>
      </c>
      <c r="DG356" s="9">
        <v>4.0674583733</v>
      </c>
      <c r="DH356" s="9">
        <v>1.5791860875999999</v>
      </c>
      <c r="DI356" s="9">
        <v>1.2884727575999999</v>
      </c>
      <c r="DJ356" s="9">
        <v>2.4197692541000002</v>
      </c>
    </row>
    <row r="357" spans="19:114" x14ac:dyDescent="0.15">
      <c r="S357" s="11" t="s">
        <v>48</v>
      </c>
      <c r="T357" s="9" t="s">
        <v>92</v>
      </c>
      <c r="U357" s="11">
        <v>6</v>
      </c>
      <c r="V357" s="2">
        <v>0</v>
      </c>
      <c r="W357" s="9">
        <v>9.3974000000000002E-2</v>
      </c>
      <c r="X357" s="9">
        <v>0.50217500000000004</v>
      </c>
      <c r="Y357" s="9">
        <f t="shared" si="136"/>
        <v>0.7344306908451288</v>
      </c>
      <c r="Z357" s="9">
        <f t="shared" si="137"/>
        <v>70</v>
      </c>
      <c r="AA357" s="8">
        <f t="shared" si="138"/>
        <v>60</v>
      </c>
      <c r="AB357" s="8" t="b">
        <f t="shared" si="135"/>
        <v>0</v>
      </c>
      <c r="AC357" s="23" t="str">
        <f t="shared" si="126"/>
        <v>NO</v>
      </c>
      <c r="AD357" s="21" t="str">
        <f t="shared" si="139"/>
        <v>NO</v>
      </c>
      <c r="AE357" s="8" t="str">
        <f t="shared" si="140"/>
        <v>MEDIUM</v>
      </c>
      <c r="AF357" s="8">
        <f t="shared" si="141"/>
        <v>3</v>
      </c>
      <c r="AG357" s="8">
        <f t="shared" si="142"/>
        <v>3</v>
      </c>
      <c r="AH357" s="8">
        <f t="shared" si="143"/>
        <v>3</v>
      </c>
      <c r="AI357" s="23">
        <f t="shared" si="127"/>
        <v>127</v>
      </c>
      <c r="AJ357" s="23">
        <f t="shared" si="128"/>
        <v>265</v>
      </c>
      <c r="AK357" s="23">
        <f t="shared" si="129"/>
        <v>497</v>
      </c>
      <c r="AL357" s="23">
        <f t="shared" si="130"/>
        <v>3.5</v>
      </c>
      <c r="AM357" s="21">
        <f t="shared" si="144"/>
        <v>127</v>
      </c>
      <c r="AN357" s="21">
        <f t="shared" si="145"/>
        <v>265</v>
      </c>
      <c r="AO357" s="21">
        <f t="shared" si="146"/>
        <v>497</v>
      </c>
      <c r="AP357" s="21">
        <f t="shared" si="147"/>
        <v>3.5</v>
      </c>
      <c r="AQ357" s="22">
        <f t="shared" si="131"/>
        <v>-0.7142857142857143</v>
      </c>
      <c r="AR357" s="22">
        <f t="shared" si="132"/>
        <v>-1</v>
      </c>
      <c r="AS357" s="22">
        <f t="shared" si="133"/>
        <v>0</v>
      </c>
      <c r="AT357" s="22">
        <f t="shared" si="134"/>
        <v>-1</v>
      </c>
      <c r="AU357" s="9">
        <v>16</v>
      </c>
      <c r="AV357" s="9">
        <v>14</v>
      </c>
      <c r="AW357" s="9">
        <v>150</v>
      </c>
      <c r="AX357" s="9">
        <v>30</v>
      </c>
      <c r="AY357" s="9">
        <v>60</v>
      </c>
      <c r="AZ357" s="9">
        <v>30</v>
      </c>
      <c r="BA357" s="9">
        <v>45</v>
      </c>
      <c r="BB357" s="9">
        <v>45</v>
      </c>
      <c r="BC357" s="13">
        <v>80.832058699000001</v>
      </c>
      <c r="BD357" s="9">
        <v>9.1461851856000003</v>
      </c>
      <c r="BE357" s="9">
        <v>-17.193490409999999</v>
      </c>
      <c r="BF357" s="9">
        <v>-1.663129579</v>
      </c>
      <c r="BG357" s="9">
        <v>-29.163700800000001</v>
      </c>
      <c r="BH357" s="9">
        <v>-6.2031256849999998</v>
      </c>
      <c r="BI357" s="9">
        <v>1.1153396083</v>
      </c>
      <c r="BJ357" s="9">
        <v>2.2329583337000001</v>
      </c>
      <c r="BK357" s="9">
        <v>-3.0049678000000002</v>
      </c>
      <c r="BL357" s="9">
        <v>7.0658333300000002</v>
      </c>
      <c r="BM357" s="9">
        <v>-1.683041666</v>
      </c>
      <c r="BN357" s="9">
        <v>-6.3633298849999997</v>
      </c>
      <c r="BO357" s="9">
        <v>0.91810169070000003</v>
      </c>
      <c r="BP357" s="9">
        <v>-4.6213983040000004</v>
      </c>
      <c r="BQ357" s="9">
        <v>7.9517683607</v>
      </c>
      <c r="BR357" s="13">
        <v>206.79402132999999</v>
      </c>
      <c r="BS357" s="9">
        <v>36.078703707000003</v>
      </c>
      <c r="BT357" s="9">
        <v>-40.268132860000001</v>
      </c>
      <c r="BU357" s="9">
        <v>-2.2977066580000001</v>
      </c>
      <c r="BV357" s="9">
        <v>-60.082646310000001</v>
      </c>
      <c r="BW357" s="9">
        <v>-15.153072359999999</v>
      </c>
      <c r="BX357" s="9">
        <v>2.6012930438000001</v>
      </c>
      <c r="BY357" s="9">
        <v>6.3497708418999999</v>
      </c>
      <c r="BZ357" s="9">
        <v>-13.82010116</v>
      </c>
      <c r="CA357" s="9">
        <v>12.069479154</v>
      </c>
      <c r="CB357" s="9">
        <v>-4.9169791710000004</v>
      </c>
      <c r="CC357" s="9">
        <v>-27.619252960000001</v>
      </c>
      <c r="CD357" s="9">
        <v>5.3175452100999996</v>
      </c>
      <c r="CE357" s="9">
        <v>-8.3007881399999999</v>
      </c>
      <c r="CF357" s="9">
        <v>12.740711859999999</v>
      </c>
      <c r="CG357" s="13">
        <v>370.77552377000001</v>
      </c>
      <c r="CH357" s="9">
        <v>83.113740738999994</v>
      </c>
      <c r="CI357" s="9">
        <v>-67.994614830000003</v>
      </c>
      <c r="CJ357" s="9">
        <v>-0.973534978</v>
      </c>
      <c r="CK357" s="9">
        <v>-124.25462880000001</v>
      </c>
      <c r="CL357" s="9">
        <v>-21.665469470000001</v>
      </c>
      <c r="CM357" s="9">
        <v>4.6599265989000003</v>
      </c>
      <c r="CN357" s="9">
        <v>14.216562494</v>
      </c>
      <c r="CO357" s="9">
        <v>-42.088563720000003</v>
      </c>
      <c r="CP357" s="9">
        <v>18.607354156</v>
      </c>
      <c r="CQ357" s="9">
        <v>-15.74427083</v>
      </c>
      <c r="CR357" s="9">
        <v>-60.154898490000001</v>
      </c>
      <c r="CS357" s="9">
        <v>13.00837662</v>
      </c>
      <c r="CT357" s="9">
        <v>-18.22229003</v>
      </c>
      <c r="CU357" s="9">
        <v>37.002709969999998</v>
      </c>
      <c r="CV357" s="13">
        <v>14.753198352</v>
      </c>
      <c r="CW357" s="9">
        <v>-5.985391259</v>
      </c>
      <c r="CX357" s="9">
        <v>8.0091987726999996</v>
      </c>
      <c r="CY357" s="9">
        <v>0.84128860569999997</v>
      </c>
      <c r="CZ357" s="9">
        <v>13.317366751</v>
      </c>
      <c r="DA357" s="9">
        <v>-1.561509236</v>
      </c>
      <c r="DB357" s="9">
        <v>-0.39705694000000002</v>
      </c>
      <c r="DC357" s="9">
        <v>-4.2997395000000001E-2</v>
      </c>
      <c r="DD357" s="9">
        <v>-4.4046530019999999</v>
      </c>
      <c r="DE357" s="9">
        <v>3.9477741458</v>
      </c>
      <c r="DF357" s="9">
        <v>1.1571144366999999</v>
      </c>
      <c r="DG357" s="9">
        <v>4.0674583733</v>
      </c>
      <c r="DH357" s="9">
        <v>1.5791860875999999</v>
      </c>
      <c r="DI357" s="9">
        <v>1.2884727575999999</v>
      </c>
      <c r="DJ357" s="9">
        <v>2.4197692541000002</v>
      </c>
    </row>
    <row r="358" spans="19:114" x14ac:dyDescent="0.15">
      <c r="S358" s="11" t="s">
        <v>48</v>
      </c>
      <c r="T358" s="9" t="s">
        <v>92</v>
      </c>
      <c r="U358" s="11">
        <v>6</v>
      </c>
      <c r="V358" s="2">
        <v>15</v>
      </c>
      <c r="W358" s="9">
        <v>9.3974000000000002E-2</v>
      </c>
      <c r="X358" s="9">
        <v>0.50217500000000004</v>
      </c>
      <c r="Y358" s="9">
        <f t="shared" si="136"/>
        <v>0.7344306908451288</v>
      </c>
      <c r="Z358" s="9">
        <f t="shared" si="137"/>
        <v>70</v>
      </c>
      <c r="AA358" s="8">
        <f t="shared" si="138"/>
        <v>60</v>
      </c>
      <c r="AB358" s="8" t="b">
        <f t="shared" si="135"/>
        <v>0</v>
      </c>
      <c r="AC358" s="23" t="str">
        <f t="shared" si="126"/>
        <v>NO</v>
      </c>
      <c r="AD358" s="21" t="str">
        <f t="shared" si="139"/>
        <v>NO</v>
      </c>
      <c r="AE358" s="8" t="str">
        <f t="shared" si="140"/>
        <v>FINE</v>
      </c>
      <c r="AF358" s="8">
        <f t="shared" si="141"/>
        <v>2</v>
      </c>
      <c r="AG358" s="8">
        <f t="shared" si="142"/>
        <v>3</v>
      </c>
      <c r="AH358" s="8">
        <f t="shared" si="143"/>
        <v>2</v>
      </c>
      <c r="AI358" s="23">
        <f t="shared" si="127"/>
        <v>111</v>
      </c>
      <c r="AJ358" s="23">
        <f t="shared" si="128"/>
        <v>241</v>
      </c>
      <c r="AK358" s="23">
        <f t="shared" si="129"/>
        <v>438</v>
      </c>
      <c r="AL358" s="23">
        <f t="shared" si="130"/>
        <v>6.3</v>
      </c>
      <c r="AM358" s="21">
        <f t="shared" si="144"/>
        <v>111</v>
      </c>
      <c r="AN358" s="21">
        <f t="shared" si="145"/>
        <v>241</v>
      </c>
      <c r="AO358" s="21">
        <f t="shared" si="146"/>
        <v>438</v>
      </c>
      <c r="AP358" s="21">
        <f t="shared" si="147"/>
        <v>6.3</v>
      </c>
      <c r="AQ358" s="22">
        <f t="shared" si="131"/>
        <v>-0.7142857142857143</v>
      </c>
      <c r="AR358" s="22">
        <f t="shared" si="132"/>
        <v>-1</v>
      </c>
      <c r="AS358" s="22">
        <f t="shared" si="133"/>
        <v>0</v>
      </c>
      <c r="AT358" s="22">
        <f t="shared" si="134"/>
        <v>-0.66666666666666663</v>
      </c>
      <c r="AU358" s="9">
        <v>16</v>
      </c>
      <c r="AV358" s="9">
        <v>14</v>
      </c>
      <c r="AW358" s="9">
        <v>150</v>
      </c>
      <c r="AX358" s="9">
        <v>30</v>
      </c>
      <c r="AY358" s="9">
        <v>60</v>
      </c>
      <c r="AZ358" s="9">
        <v>30</v>
      </c>
      <c r="BA358" s="9">
        <v>45</v>
      </c>
      <c r="BB358" s="9">
        <v>45</v>
      </c>
      <c r="BC358" s="13">
        <v>80.832058699000001</v>
      </c>
      <c r="BD358" s="9">
        <v>9.1461851856000003</v>
      </c>
      <c r="BE358" s="9">
        <v>-17.193490409999999</v>
      </c>
      <c r="BF358" s="9">
        <v>-1.663129579</v>
      </c>
      <c r="BG358" s="9">
        <v>-29.163700800000001</v>
      </c>
      <c r="BH358" s="9">
        <v>-6.2031256849999998</v>
      </c>
      <c r="BI358" s="9">
        <v>1.1153396083</v>
      </c>
      <c r="BJ358" s="9">
        <v>2.2329583337000001</v>
      </c>
      <c r="BK358" s="9">
        <v>-3.0049678000000002</v>
      </c>
      <c r="BL358" s="9">
        <v>7.0658333300000002</v>
      </c>
      <c r="BM358" s="9">
        <v>-1.683041666</v>
      </c>
      <c r="BN358" s="9">
        <v>-6.3633298849999997</v>
      </c>
      <c r="BO358" s="9">
        <v>0.91810169070000003</v>
      </c>
      <c r="BP358" s="9">
        <v>-4.6213983040000004</v>
      </c>
      <c r="BQ358" s="9">
        <v>7.9517683607</v>
      </c>
      <c r="BR358" s="13">
        <v>206.79402132999999</v>
      </c>
      <c r="BS358" s="9">
        <v>36.078703707000003</v>
      </c>
      <c r="BT358" s="9">
        <v>-40.268132860000001</v>
      </c>
      <c r="BU358" s="9">
        <v>-2.2977066580000001</v>
      </c>
      <c r="BV358" s="9">
        <v>-60.082646310000001</v>
      </c>
      <c r="BW358" s="9">
        <v>-15.153072359999999</v>
      </c>
      <c r="BX358" s="9">
        <v>2.6012930438000001</v>
      </c>
      <c r="BY358" s="9">
        <v>6.3497708418999999</v>
      </c>
      <c r="BZ358" s="9">
        <v>-13.82010116</v>
      </c>
      <c r="CA358" s="9">
        <v>12.069479154</v>
      </c>
      <c r="CB358" s="9">
        <v>-4.9169791710000004</v>
      </c>
      <c r="CC358" s="9">
        <v>-27.619252960000001</v>
      </c>
      <c r="CD358" s="9">
        <v>5.3175452100999996</v>
      </c>
      <c r="CE358" s="9">
        <v>-8.3007881399999999</v>
      </c>
      <c r="CF358" s="9">
        <v>12.740711859999999</v>
      </c>
      <c r="CG358" s="13">
        <v>370.77552377000001</v>
      </c>
      <c r="CH358" s="9">
        <v>83.113740738999994</v>
      </c>
      <c r="CI358" s="9">
        <v>-67.994614830000003</v>
      </c>
      <c r="CJ358" s="9">
        <v>-0.973534978</v>
      </c>
      <c r="CK358" s="9">
        <v>-124.25462880000001</v>
      </c>
      <c r="CL358" s="9">
        <v>-21.665469470000001</v>
      </c>
      <c r="CM358" s="9">
        <v>4.6599265989000003</v>
      </c>
      <c r="CN358" s="9">
        <v>14.216562494</v>
      </c>
      <c r="CO358" s="9">
        <v>-42.088563720000003</v>
      </c>
      <c r="CP358" s="9">
        <v>18.607354156</v>
      </c>
      <c r="CQ358" s="9">
        <v>-15.74427083</v>
      </c>
      <c r="CR358" s="9">
        <v>-60.154898490000001</v>
      </c>
      <c r="CS358" s="9">
        <v>13.00837662</v>
      </c>
      <c r="CT358" s="9">
        <v>-18.22229003</v>
      </c>
      <c r="CU358" s="9">
        <v>37.002709969999998</v>
      </c>
      <c r="CV358" s="13">
        <v>14.753198352</v>
      </c>
      <c r="CW358" s="9">
        <v>-5.985391259</v>
      </c>
      <c r="CX358" s="9">
        <v>8.0091987726999996</v>
      </c>
      <c r="CY358" s="9">
        <v>0.84128860569999997</v>
      </c>
      <c r="CZ358" s="9">
        <v>13.317366751</v>
      </c>
      <c r="DA358" s="9">
        <v>-1.561509236</v>
      </c>
      <c r="DB358" s="9">
        <v>-0.39705694000000002</v>
      </c>
      <c r="DC358" s="9">
        <v>-4.2997395000000001E-2</v>
      </c>
      <c r="DD358" s="9">
        <v>-4.4046530019999999</v>
      </c>
      <c r="DE358" s="9">
        <v>3.9477741458</v>
      </c>
      <c r="DF358" s="9">
        <v>1.1571144366999999</v>
      </c>
      <c r="DG358" s="9">
        <v>4.0674583733</v>
      </c>
      <c r="DH358" s="9">
        <v>1.5791860875999999</v>
      </c>
      <c r="DI358" s="9">
        <v>1.2884727575999999</v>
      </c>
      <c r="DJ358" s="9">
        <v>2.4197692541000002</v>
      </c>
    </row>
    <row r="359" spans="19:114" x14ac:dyDescent="0.15">
      <c r="S359" s="11" t="s">
        <v>48</v>
      </c>
      <c r="T359" s="9" t="s">
        <v>92</v>
      </c>
      <c r="U359" s="11">
        <v>6</v>
      </c>
      <c r="V359" s="2">
        <v>30</v>
      </c>
      <c r="W359" s="9">
        <v>9.3974000000000002E-2</v>
      </c>
      <c r="X359" s="9">
        <v>0.50217500000000004</v>
      </c>
      <c r="Y359" s="9">
        <f t="shared" si="136"/>
        <v>0.7344306908451288</v>
      </c>
      <c r="Z359" s="9">
        <f t="shared" si="137"/>
        <v>70</v>
      </c>
      <c r="AA359" s="8">
        <f t="shared" si="138"/>
        <v>60</v>
      </c>
      <c r="AB359" s="8" t="b">
        <f t="shared" si="135"/>
        <v>0</v>
      </c>
      <c r="AC359" s="23" t="str">
        <f t="shared" si="126"/>
        <v>NO</v>
      </c>
      <c r="AD359" s="21" t="str">
        <f t="shared" si="139"/>
        <v>NO</v>
      </c>
      <c r="AE359" s="8" t="str">
        <f t="shared" si="140"/>
        <v>FINE</v>
      </c>
      <c r="AF359" s="8">
        <f t="shared" si="141"/>
        <v>2</v>
      </c>
      <c r="AG359" s="8">
        <f t="shared" si="142"/>
        <v>2</v>
      </c>
      <c r="AH359" s="8">
        <f t="shared" si="143"/>
        <v>2</v>
      </c>
      <c r="AI359" s="23">
        <f t="shared" si="127"/>
        <v>97</v>
      </c>
      <c r="AJ359" s="23">
        <f t="shared" si="128"/>
        <v>220</v>
      </c>
      <c r="AK359" s="23">
        <f t="shared" si="129"/>
        <v>388</v>
      </c>
      <c r="AL359" s="23">
        <f t="shared" si="130"/>
        <v>9.6999999999999993</v>
      </c>
      <c r="AM359" s="21">
        <f t="shared" si="144"/>
        <v>97</v>
      </c>
      <c r="AN359" s="21">
        <f t="shared" si="145"/>
        <v>220</v>
      </c>
      <c r="AO359" s="21">
        <f t="shared" si="146"/>
        <v>388</v>
      </c>
      <c r="AP359" s="21">
        <f t="shared" si="147"/>
        <v>9.6999999999999993</v>
      </c>
      <c r="AQ359" s="22">
        <f t="shared" si="131"/>
        <v>-0.7142857142857143</v>
      </c>
      <c r="AR359" s="22">
        <f t="shared" si="132"/>
        <v>-1</v>
      </c>
      <c r="AS359" s="22">
        <f t="shared" si="133"/>
        <v>0</v>
      </c>
      <c r="AT359" s="22">
        <f t="shared" si="134"/>
        <v>-0.33333333333333331</v>
      </c>
      <c r="AU359" s="9">
        <v>16</v>
      </c>
      <c r="AV359" s="9">
        <v>14</v>
      </c>
      <c r="AW359" s="9">
        <v>150</v>
      </c>
      <c r="AX359" s="9">
        <v>30</v>
      </c>
      <c r="AY359" s="9">
        <v>60</v>
      </c>
      <c r="AZ359" s="9">
        <v>30</v>
      </c>
      <c r="BA359" s="9">
        <v>45</v>
      </c>
      <c r="BB359" s="9">
        <v>45</v>
      </c>
      <c r="BC359" s="13">
        <v>80.832058699000001</v>
      </c>
      <c r="BD359" s="9">
        <v>9.1461851856000003</v>
      </c>
      <c r="BE359" s="9">
        <v>-17.193490409999999</v>
      </c>
      <c r="BF359" s="9">
        <v>-1.663129579</v>
      </c>
      <c r="BG359" s="9">
        <v>-29.163700800000001</v>
      </c>
      <c r="BH359" s="9">
        <v>-6.2031256849999998</v>
      </c>
      <c r="BI359" s="9">
        <v>1.1153396083</v>
      </c>
      <c r="BJ359" s="9">
        <v>2.2329583337000001</v>
      </c>
      <c r="BK359" s="9">
        <v>-3.0049678000000002</v>
      </c>
      <c r="BL359" s="9">
        <v>7.0658333300000002</v>
      </c>
      <c r="BM359" s="9">
        <v>-1.683041666</v>
      </c>
      <c r="BN359" s="9">
        <v>-6.3633298849999997</v>
      </c>
      <c r="BO359" s="9">
        <v>0.91810169070000003</v>
      </c>
      <c r="BP359" s="9">
        <v>-4.6213983040000004</v>
      </c>
      <c r="BQ359" s="9">
        <v>7.9517683607</v>
      </c>
      <c r="BR359" s="13">
        <v>206.79402132999999</v>
      </c>
      <c r="BS359" s="9">
        <v>36.078703707000003</v>
      </c>
      <c r="BT359" s="9">
        <v>-40.268132860000001</v>
      </c>
      <c r="BU359" s="9">
        <v>-2.2977066580000001</v>
      </c>
      <c r="BV359" s="9">
        <v>-60.082646310000001</v>
      </c>
      <c r="BW359" s="9">
        <v>-15.153072359999999</v>
      </c>
      <c r="BX359" s="9">
        <v>2.6012930438000001</v>
      </c>
      <c r="BY359" s="9">
        <v>6.3497708418999999</v>
      </c>
      <c r="BZ359" s="9">
        <v>-13.82010116</v>
      </c>
      <c r="CA359" s="9">
        <v>12.069479154</v>
      </c>
      <c r="CB359" s="9">
        <v>-4.9169791710000004</v>
      </c>
      <c r="CC359" s="9">
        <v>-27.619252960000001</v>
      </c>
      <c r="CD359" s="9">
        <v>5.3175452100999996</v>
      </c>
      <c r="CE359" s="9">
        <v>-8.3007881399999999</v>
      </c>
      <c r="CF359" s="9">
        <v>12.740711859999999</v>
      </c>
      <c r="CG359" s="13">
        <v>370.77552377000001</v>
      </c>
      <c r="CH359" s="9">
        <v>83.113740738999994</v>
      </c>
      <c r="CI359" s="9">
        <v>-67.994614830000003</v>
      </c>
      <c r="CJ359" s="9">
        <v>-0.973534978</v>
      </c>
      <c r="CK359" s="9">
        <v>-124.25462880000001</v>
      </c>
      <c r="CL359" s="9">
        <v>-21.665469470000001</v>
      </c>
      <c r="CM359" s="9">
        <v>4.6599265989000003</v>
      </c>
      <c r="CN359" s="9">
        <v>14.216562494</v>
      </c>
      <c r="CO359" s="9">
        <v>-42.088563720000003</v>
      </c>
      <c r="CP359" s="9">
        <v>18.607354156</v>
      </c>
      <c r="CQ359" s="9">
        <v>-15.74427083</v>
      </c>
      <c r="CR359" s="9">
        <v>-60.154898490000001</v>
      </c>
      <c r="CS359" s="9">
        <v>13.00837662</v>
      </c>
      <c r="CT359" s="9">
        <v>-18.22229003</v>
      </c>
      <c r="CU359" s="9">
        <v>37.002709969999998</v>
      </c>
      <c r="CV359" s="13">
        <v>14.753198352</v>
      </c>
      <c r="CW359" s="9">
        <v>-5.985391259</v>
      </c>
      <c r="CX359" s="9">
        <v>8.0091987726999996</v>
      </c>
      <c r="CY359" s="9">
        <v>0.84128860569999997</v>
      </c>
      <c r="CZ359" s="9">
        <v>13.317366751</v>
      </c>
      <c r="DA359" s="9">
        <v>-1.561509236</v>
      </c>
      <c r="DB359" s="9">
        <v>-0.39705694000000002</v>
      </c>
      <c r="DC359" s="9">
        <v>-4.2997395000000001E-2</v>
      </c>
      <c r="DD359" s="9">
        <v>-4.4046530019999999</v>
      </c>
      <c r="DE359" s="9">
        <v>3.9477741458</v>
      </c>
      <c r="DF359" s="9">
        <v>1.1571144366999999</v>
      </c>
      <c r="DG359" s="9">
        <v>4.0674583733</v>
      </c>
      <c r="DH359" s="9">
        <v>1.5791860875999999</v>
      </c>
      <c r="DI359" s="9">
        <v>1.2884727575999999</v>
      </c>
      <c r="DJ359" s="9">
        <v>2.4197692541000002</v>
      </c>
    </row>
    <row r="360" spans="19:114" x14ac:dyDescent="0.15">
      <c r="S360" s="11" t="s">
        <v>48</v>
      </c>
      <c r="T360" s="9" t="s">
        <v>92</v>
      </c>
      <c r="U360" s="11">
        <v>6</v>
      </c>
      <c r="V360" s="2">
        <v>45</v>
      </c>
      <c r="W360" s="9">
        <v>9.3974000000000002E-2</v>
      </c>
      <c r="X360" s="9">
        <v>0.50217500000000004</v>
      </c>
      <c r="Y360" s="9">
        <f t="shared" si="136"/>
        <v>0.7344306908451288</v>
      </c>
      <c r="Z360" s="9">
        <f t="shared" si="137"/>
        <v>70</v>
      </c>
      <c r="AA360" s="8">
        <f t="shared" si="138"/>
        <v>60</v>
      </c>
      <c r="AB360" s="8" t="b">
        <f t="shared" si="135"/>
        <v>0</v>
      </c>
      <c r="AC360" s="23" t="str">
        <f t="shared" si="126"/>
        <v>NO</v>
      </c>
      <c r="AD360" s="21" t="str">
        <f t="shared" si="139"/>
        <v>NO</v>
      </c>
      <c r="AE360" s="8" t="str">
        <f t="shared" si="140"/>
        <v>FINE</v>
      </c>
      <c r="AF360" s="8">
        <f t="shared" si="141"/>
        <v>2</v>
      </c>
      <c r="AG360" s="8">
        <f t="shared" si="142"/>
        <v>2</v>
      </c>
      <c r="AH360" s="8">
        <f t="shared" si="143"/>
        <v>2</v>
      </c>
      <c r="AI360" s="23">
        <f t="shared" si="127"/>
        <v>85</v>
      </c>
      <c r="AJ360" s="23">
        <f t="shared" si="128"/>
        <v>202</v>
      </c>
      <c r="AK360" s="23">
        <f t="shared" si="129"/>
        <v>347</v>
      </c>
      <c r="AL360" s="23">
        <f t="shared" si="130"/>
        <v>13.6</v>
      </c>
      <c r="AM360" s="21">
        <f t="shared" si="144"/>
        <v>85</v>
      </c>
      <c r="AN360" s="21">
        <f t="shared" si="145"/>
        <v>202</v>
      </c>
      <c r="AO360" s="21">
        <f t="shared" si="146"/>
        <v>347</v>
      </c>
      <c r="AP360" s="21">
        <f t="shared" si="147"/>
        <v>13.6</v>
      </c>
      <c r="AQ360" s="22">
        <f t="shared" si="131"/>
        <v>-0.7142857142857143</v>
      </c>
      <c r="AR360" s="22">
        <f t="shared" si="132"/>
        <v>-1</v>
      </c>
      <c r="AS360" s="22">
        <f t="shared" si="133"/>
        <v>0</v>
      </c>
      <c r="AT360" s="22">
        <f t="shared" si="134"/>
        <v>0</v>
      </c>
      <c r="AU360" s="9">
        <v>16</v>
      </c>
      <c r="AV360" s="9">
        <v>14</v>
      </c>
      <c r="AW360" s="9">
        <v>150</v>
      </c>
      <c r="AX360" s="9">
        <v>30</v>
      </c>
      <c r="AY360" s="9">
        <v>60</v>
      </c>
      <c r="AZ360" s="9">
        <v>30</v>
      </c>
      <c r="BA360" s="9">
        <v>45</v>
      </c>
      <c r="BB360" s="9">
        <v>45</v>
      </c>
      <c r="BC360" s="13">
        <v>80.832058699000001</v>
      </c>
      <c r="BD360" s="9">
        <v>9.1461851856000003</v>
      </c>
      <c r="BE360" s="9">
        <v>-17.193490409999999</v>
      </c>
      <c r="BF360" s="9">
        <v>-1.663129579</v>
      </c>
      <c r="BG360" s="9">
        <v>-29.163700800000001</v>
      </c>
      <c r="BH360" s="9">
        <v>-6.2031256849999998</v>
      </c>
      <c r="BI360" s="9">
        <v>1.1153396083</v>
      </c>
      <c r="BJ360" s="9">
        <v>2.2329583337000001</v>
      </c>
      <c r="BK360" s="9">
        <v>-3.0049678000000002</v>
      </c>
      <c r="BL360" s="9">
        <v>7.0658333300000002</v>
      </c>
      <c r="BM360" s="9">
        <v>-1.683041666</v>
      </c>
      <c r="BN360" s="9">
        <v>-6.3633298849999997</v>
      </c>
      <c r="BO360" s="9">
        <v>0.91810169070000003</v>
      </c>
      <c r="BP360" s="9">
        <v>-4.6213983040000004</v>
      </c>
      <c r="BQ360" s="9">
        <v>7.9517683607</v>
      </c>
      <c r="BR360" s="13">
        <v>206.79402132999999</v>
      </c>
      <c r="BS360" s="9">
        <v>36.078703707000003</v>
      </c>
      <c r="BT360" s="9">
        <v>-40.268132860000001</v>
      </c>
      <c r="BU360" s="9">
        <v>-2.2977066580000001</v>
      </c>
      <c r="BV360" s="9">
        <v>-60.082646310000001</v>
      </c>
      <c r="BW360" s="9">
        <v>-15.153072359999999</v>
      </c>
      <c r="BX360" s="9">
        <v>2.6012930438000001</v>
      </c>
      <c r="BY360" s="9">
        <v>6.3497708418999999</v>
      </c>
      <c r="BZ360" s="9">
        <v>-13.82010116</v>
      </c>
      <c r="CA360" s="9">
        <v>12.069479154</v>
      </c>
      <c r="CB360" s="9">
        <v>-4.9169791710000004</v>
      </c>
      <c r="CC360" s="9">
        <v>-27.619252960000001</v>
      </c>
      <c r="CD360" s="9">
        <v>5.3175452100999996</v>
      </c>
      <c r="CE360" s="9">
        <v>-8.3007881399999999</v>
      </c>
      <c r="CF360" s="9">
        <v>12.740711859999999</v>
      </c>
      <c r="CG360" s="13">
        <v>370.77552377000001</v>
      </c>
      <c r="CH360" s="9">
        <v>83.113740738999994</v>
      </c>
      <c r="CI360" s="9">
        <v>-67.994614830000003</v>
      </c>
      <c r="CJ360" s="9">
        <v>-0.973534978</v>
      </c>
      <c r="CK360" s="9">
        <v>-124.25462880000001</v>
      </c>
      <c r="CL360" s="9">
        <v>-21.665469470000001</v>
      </c>
      <c r="CM360" s="9">
        <v>4.6599265989000003</v>
      </c>
      <c r="CN360" s="9">
        <v>14.216562494</v>
      </c>
      <c r="CO360" s="9">
        <v>-42.088563720000003</v>
      </c>
      <c r="CP360" s="9">
        <v>18.607354156</v>
      </c>
      <c r="CQ360" s="9">
        <v>-15.74427083</v>
      </c>
      <c r="CR360" s="9">
        <v>-60.154898490000001</v>
      </c>
      <c r="CS360" s="9">
        <v>13.00837662</v>
      </c>
      <c r="CT360" s="9">
        <v>-18.22229003</v>
      </c>
      <c r="CU360" s="9">
        <v>37.002709969999998</v>
      </c>
      <c r="CV360" s="13">
        <v>14.753198352</v>
      </c>
      <c r="CW360" s="9">
        <v>-5.985391259</v>
      </c>
      <c r="CX360" s="9">
        <v>8.0091987726999996</v>
      </c>
      <c r="CY360" s="9">
        <v>0.84128860569999997</v>
      </c>
      <c r="CZ360" s="9">
        <v>13.317366751</v>
      </c>
      <c r="DA360" s="9">
        <v>-1.561509236</v>
      </c>
      <c r="DB360" s="9">
        <v>-0.39705694000000002</v>
      </c>
      <c r="DC360" s="9">
        <v>-4.2997395000000001E-2</v>
      </c>
      <c r="DD360" s="9">
        <v>-4.4046530019999999</v>
      </c>
      <c r="DE360" s="9">
        <v>3.9477741458</v>
      </c>
      <c r="DF360" s="9">
        <v>1.1571144366999999</v>
      </c>
      <c r="DG360" s="9">
        <v>4.0674583733</v>
      </c>
      <c r="DH360" s="9">
        <v>1.5791860875999999</v>
      </c>
      <c r="DI360" s="9">
        <v>1.2884727575999999</v>
      </c>
      <c r="DJ360" s="9">
        <v>2.4197692541000002</v>
      </c>
    </row>
    <row r="361" spans="19:114" x14ac:dyDescent="0.15">
      <c r="S361" s="11" t="s">
        <v>48</v>
      </c>
      <c r="T361" s="9" t="s">
        <v>92</v>
      </c>
      <c r="U361" s="11">
        <v>6</v>
      </c>
      <c r="V361" s="2">
        <v>60</v>
      </c>
      <c r="W361" s="9">
        <v>9.3974000000000002E-2</v>
      </c>
      <c r="X361" s="9">
        <v>0.50217500000000004</v>
      </c>
      <c r="Y361" s="9">
        <f t="shared" si="136"/>
        <v>0.7344306908451288</v>
      </c>
      <c r="Z361" s="9">
        <f t="shared" si="137"/>
        <v>70</v>
      </c>
      <c r="AA361" s="8">
        <f t="shared" si="138"/>
        <v>60</v>
      </c>
      <c r="AB361" s="8" t="b">
        <f t="shared" si="135"/>
        <v>0</v>
      </c>
      <c r="AC361" s="23" t="str">
        <f t="shared" si="126"/>
        <v>NO</v>
      </c>
      <c r="AD361" s="21" t="str">
        <f t="shared" si="139"/>
        <v>NO</v>
      </c>
      <c r="AE361" s="8" t="str">
        <f t="shared" si="140"/>
        <v>FINE</v>
      </c>
      <c r="AF361" s="8">
        <f t="shared" si="141"/>
        <v>2</v>
      </c>
      <c r="AG361" s="8">
        <f t="shared" si="142"/>
        <v>2</v>
      </c>
      <c r="AH361" s="8">
        <f t="shared" si="143"/>
        <v>2</v>
      </c>
      <c r="AI361" s="23">
        <f t="shared" si="127"/>
        <v>75</v>
      </c>
      <c r="AJ361" s="23">
        <f t="shared" si="128"/>
        <v>187</v>
      </c>
      <c r="AK361" s="23">
        <f t="shared" si="129"/>
        <v>313</v>
      </c>
      <c r="AL361" s="23">
        <f t="shared" si="130"/>
        <v>18</v>
      </c>
      <c r="AM361" s="21">
        <f t="shared" si="144"/>
        <v>75</v>
      </c>
      <c r="AN361" s="21">
        <f t="shared" si="145"/>
        <v>187</v>
      </c>
      <c r="AO361" s="21">
        <f t="shared" si="146"/>
        <v>313</v>
      </c>
      <c r="AP361" s="21">
        <f t="shared" si="147"/>
        <v>18</v>
      </c>
      <c r="AQ361" s="22">
        <f t="shared" si="131"/>
        <v>-0.7142857142857143</v>
      </c>
      <c r="AR361" s="22">
        <f t="shared" si="132"/>
        <v>-1</v>
      </c>
      <c r="AS361" s="22">
        <f t="shared" si="133"/>
        <v>0</v>
      </c>
      <c r="AT361" s="22">
        <f t="shared" si="134"/>
        <v>0.33333333333333331</v>
      </c>
      <c r="AU361" s="9">
        <v>16</v>
      </c>
      <c r="AV361" s="9">
        <v>14</v>
      </c>
      <c r="AW361" s="9">
        <v>150</v>
      </c>
      <c r="AX361" s="9">
        <v>30</v>
      </c>
      <c r="AY361" s="9">
        <v>60</v>
      </c>
      <c r="AZ361" s="9">
        <v>30</v>
      </c>
      <c r="BA361" s="9">
        <v>45</v>
      </c>
      <c r="BB361" s="9">
        <v>45</v>
      </c>
      <c r="BC361" s="13">
        <v>80.832058699000001</v>
      </c>
      <c r="BD361" s="9">
        <v>9.1461851856000003</v>
      </c>
      <c r="BE361" s="9">
        <v>-17.193490409999999</v>
      </c>
      <c r="BF361" s="9">
        <v>-1.663129579</v>
      </c>
      <c r="BG361" s="9">
        <v>-29.163700800000001</v>
      </c>
      <c r="BH361" s="9">
        <v>-6.2031256849999998</v>
      </c>
      <c r="BI361" s="9">
        <v>1.1153396083</v>
      </c>
      <c r="BJ361" s="9">
        <v>2.2329583337000001</v>
      </c>
      <c r="BK361" s="9">
        <v>-3.0049678000000002</v>
      </c>
      <c r="BL361" s="9">
        <v>7.0658333300000002</v>
      </c>
      <c r="BM361" s="9">
        <v>-1.683041666</v>
      </c>
      <c r="BN361" s="9">
        <v>-6.3633298849999997</v>
      </c>
      <c r="BO361" s="9">
        <v>0.91810169070000003</v>
      </c>
      <c r="BP361" s="9">
        <v>-4.6213983040000004</v>
      </c>
      <c r="BQ361" s="9">
        <v>7.9517683607</v>
      </c>
      <c r="BR361" s="13">
        <v>206.79402132999999</v>
      </c>
      <c r="BS361" s="9">
        <v>36.078703707000003</v>
      </c>
      <c r="BT361" s="9">
        <v>-40.268132860000001</v>
      </c>
      <c r="BU361" s="9">
        <v>-2.2977066580000001</v>
      </c>
      <c r="BV361" s="9">
        <v>-60.082646310000001</v>
      </c>
      <c r="BW361" s="9">
        <v>-15.153072359999999</v>
      </c>
      <c r="BX361" s="9">
        <v>2.6012930438000001</v>
      </c>
      <c r="BY361" s="9">
        <v>6.3497708418999999</v>
      </c>
      <c r="BZ361" s="9">
        <v>-13.82010116</v>
      </c>
      <c r="CA361" s="9">
        <v>12.069479154</v>
      </c>
      <c r="CB361" s="9">
        <v>-4.9169791710000004</v>
      </c>
      <c r="CC361" s="9">
        <v>-27.619252960000001</v>
      </c>
      <c r="CD361" s="9">
        <v>5.3175452100999996</v>
      </c>
      <c r="CE361" s="9">
        <v>-8.3007881399999999</v>
      </c>
      <c r="CF361" s="9">
        <v>12.740711859999999</v>
      </c>
      <c r="CG361" s="13">
        <v>370.77552377000001</v>
      </c>
      <c r="CH361" s="9">
        <v>83.113740738999994</v>
      </c>
      <c r="CI361" s="9">
        <v>-67.994614830000003</v>
      </c>
      <c r="CJ361" s="9">
        <v>-0.973534978</v>
      </c>
      <c r="CK361" s="9">
        <v>-124.25462880000001</v>
      </c>
      <c r="CL361" s="9">
        <v>-21.665469470000001</v>
      </c>
      <c r="CM361" s="9">
        <v>4.6599265989000003</v>
      </c>
      <c r="CN361" s="9">
        <v>14.216562494</v>
      </c>
      <c r="CO361" s="9">
        <v>-42.088563720000003</v>
      </c>
      <c r="CP361" s="9">
        <v>18.607354156</v>
      </c>
      <c r="CQ361" s="9">
        <v>-15.74427083</v>
      </c>
      <c r="CR361" s="9">
        <v>-60.154898490000001</v>
      </c>
      <c r="CS361" s="9">
        <v>13.00837662</v>
      </c>
      <c r="CT361" s="9">
        <v>-18.22229003</v>
      </c>
      <c r="CU361" s="9">
        <v>37.002709969999998</v>
      </c>
      <c r="CV361" s="13">
        <v>14.753198352</v>
      </c>
      <c r="CW361" s="9">
        <v>-5.985391259</v>
      </c>
      <c r="CX361" s="9">
        <v>8.0091987726999996</v>
      </c>
      <c r="CY361" s="9">
        <v>0.84128860569999997</v>
      </c>
      <c r="CZ361" s="9">
        <v>13.317366751</v>
      </c>
      <c r="DA361" s="9">
        <v>-1.561509236</v>
      </c>
      <c r="DB361" s="9">
        <v>-0.39705694000000002</v>
      </c>
      <c r="DC361" s="9">
        <v>-4.2997395000000001E-2</v>
      </c>
      <c r="DD361" s="9">
        <v>-4.4046530019999999</v>
      </c>
      <c r="DE361" s="9">
        <v>3.9477741458</v>
      </c>
      <c r="DF361" s="9">
        <v>1.1571144366999999</v>
      </c>
      <c r="DG361" s="9">
        <v>4.0674583733</v>
      </c>
      <c r="DH361" s="9">
        <v>1.5791860875999999</v>
      </c>
      <c r="DI361" s="9">
        <v>1.2884727575999999</v>
      </c>
      <c r="DJ361" s="9">
        <v>2.4197692541000002</v>
      </c>
    </row>
    <row r="362" spans="19:114" x14ac:dyDescent="0.15">
      <c r="S362" s="11" t="s">
        <v>48</v>
      </c>
      <c r="T362" s="9" t="s">
        <v>92</v>
      </c>
      <c r="U362" s="11">
        <v>6</v>
      </c>
      <c r="V362" s="2">
        <v>75</v>
      </c>
      <c r="W362" s="9">
        <v>9.3974000000000002E-2</v>
      </c>
      <c r="X362" s="9">
        <v>0.50217500000000004</v>
      </c>
      <c r="Y362" s="9">
        <f t="shared" si="136"/>
        <v>0.7344306908451288</v>
      </c>
      <c r="Z362" s="9">
        <f t="shared" si="137"/>
        <v>70</v>
      </c>
      <c r="AA362" s="8">
        <f t="shared" si="138"/>
        <v>60</v>
      </c>
      <c r="AB362" s="8" t="b">
        <f t="shared" si="135"/>
        <v>0</v>
      </c>
      <c r="AC362" s="23" t="str">
        <f t="shared" si="126"/>
        <v>NO</v>
      </c>
      <c r="AD362" s="21" t="str">
        <f t="shared" si="139"/>
        <v>NO</v>
      </c>
      <c r="AE362" s="8" t="str">
        <f t="shared" si="140"/>
        <v>FINE</v>
      </c>
      <c r="AF362" s="8">
        <f t="shared" si="141"/>
        <v>2</v>
      </c>
      <c r="AG362" s="8">
        <f t="shared" si="142"/>
        <v>2</v>
      </c>
      <c r="AH362" s="8">
        <f t="shared" si="143"/>
        <v>2</v>
      </c>
      <c r="AI362" s="23">
        <f t="shared" si="127"/>
        <v>66</v>
      </c>
      <c r="AJ362" s="23">
        <f t="shared" si="128"/>
        <v>174</v>
      </c>
      <c r="AK362" s="23">
        <f t="shared" si="129"/>
        <v>288</v>
      </c>
      <c r="AL362" s="23">
        <f t="shared" si="130"/>
        <v>23</v>
      </c>
      <c r="AM362" s="21">
        <f t="shared" si="144"/>
        <v>66</v>
      </c>
      <c r="AN362" s="21">
        <f t="shared" si="145"/>
        <v>174</v>
      </c>
      <c r="AO362" s="21">
        <f t="shared" si="146"/>
        <v>288</v>
      </c>
      <c r="AP362" s="21">
        <f t="shared" si="147"/>
        <v>23</v>
      </c>
      <c r="AQ362" s="22">
        <f t="shared" si="131"/>
        <v>-0.7142857142857143</v>
      </c>
      <c r="AR362" s="22">
        <f t="shared" si="132"/>
        <v>-1</v>
      </c>
      <c r="AS362" s="22">
        <f t="shared" si="133"/>
        <v>0</v>
      </c>
      <c r="AT362" s="22">
        <f t="shared" si="134"/>
        <v>0.66666666666666663</v>
      </c>
      <c r="AU362" s="9">
        <v>16</v>
      </c>
      <c r="AV362" s="9">
        <v>14</v>
      </c>
      <c r="AW362" s="9">
        <v>150</v>
      </c>
      <c r="AX362" s="9">
        <v>30</v>
      </c>
      <c r="AY362" s="9">
        <v>60</v>
      </c>
      <c r="AZ362" s="9">
        <v>30</v>
      </c>
      <c r="BA362" s="9">
        <v>45</v>
      </c>
      <c r="BB362" s="9">
        <v>45</v>
      </c>
      <c r="BC362" s="13">
        <v>80.832058699000001</v>
      </c>
      <c r="BD362" s="9">
        <v>9.1461851856000003</v>
      </c>
      <c r="BE362" s="9">
        <v>-17.193490409999999</v>
      </c>
      <c r="BF362" s="9">
        <v>-1.663129579</v>
      </c>
      <c r="BG362" s="9">
        <v>-29.163700800000001</v>
      </c>
      <c r="BH362" s="9">
        <v>-6.2031256849999998</v>
      </c>
      <c r="BI362" s="9">
        <v>1.1153396083</v>
      </c>
      <c r="BJ362" s="9">
        <v>2.2329583337000001</v>
      </c>
      <c r="BK362" s="9">
        <v>-3.0049678000000002</v>
      </c>
      <c r="BL362" s="9">
        <v>7.0658333300000002</v>
      </c>
      <c r="BM362" s="9">
        <v>-1.683041666</v>
      </c>
      <c r="BN362" s="9">
        <v>-6.3633298849999997</v>
      </c>
      <c r="BO362" s="9">
        <v>0.91810169070000003</v>
      </c>
      <c r="BP362" s="9">
        <v>-4.6213983040000004</v>
      </c>
      <c r="BQ362" s="9">
        <v>7.9517683607</v>
      </c>
      <c r="BR362" s="13">
        <v>206.79402132999999</v>
      </c>
      <c r="BS362" s="9">
        <v>36.078703707000003</v>
      </c>
      <c r="BT362" s="9">
        <v>-40.268132860000001</v>
      </c>
      <c r="BU362" s="9">
        <v>-2.2977066580000001</v>
      </c>
      <c r="BV362" s="9">
        <v>-60.082646310000001</v>
      </c>
      <c r="BW362" s="9">
        <v>-15.153072359999999</v>
      </c>
      <c r="BX362" s="9">
        <v>2.6012930438000001</v>
      </c>
      <c r="BY362" s="9">
        <v>6.3497708418999999</v>
      </c>
      <c r="BZ362" s="9">
        <v>-13.82010116</v>
      </c>
      <c r="CA362" s="9">
        <v>12.069479154</v>
      </c>
      <c r="CB362" s="9">
        <v>-4.9169791710000004</v>
      </c>
      <c r="CC362" s="9">
        <v>-27.619252960000001</v>
      </c>
      <c r="CD362" s="9">
        <v>5.3175452100999996</v>
      </c>
      <c r="CE362" s="9">
        <v>-8.3007881399999999</v>
      </c>
      <c r="CF362" s="9">
        <v>12.740711859999999</v>
      </c>
      <c r="CG362" s="13">
        <v>370.77552377000001</v>
      </c>
      <c r="CH362" s="9">
        <v>83.113740738999994</v>
      </c>
      <c r="CI362" s="9">
        <v>-67.994614830000003</v>
      </c>
      <c r="CJ362" s="9">
        <v>-0.973534978</v>
      </c>
      <c r="CK362" s="9">
        <v>-124.25462880000001</v>
      </c>
      <c r="CL362" s="9">
        <v>-21.665469470000001</v>
      </c>
      <c r="CM362" s="9">
        <v>4.6599265989000003</v>
      </c>
      <c r="CN362" s="9">
        <v>14.216562494</v>
      </c>
      <c r="CO362" s="9">
        <v>-42.088563720000003</v>
      </c>
      <c r="CP362" s="9">
        <v>18.607354156</v>
      </c>
      <c r="CQ362" s="9">
        <v>-15.74427083</v>
      </c>
      <c r="CR362" s="9">
        <v>-60.154898490000001</v>
      </c>
      <c r="CS362" s="9">
        <v>13.00837662</v>
      </c>
      <c r="CT362" s="9">
        <v>-18.22229003</v>
      </c>
      <c r="CU362" s="9">
        <v>37.002709969999998</v>
      </c>
      <c r="CV362" s="13">
        <v>14.753198352</v>
      </c>
      <c r="CW362" s="9">
        <v>-5.985391259</v>
      </c>
      <c r="CX362" s="9">
        <v>8.0091987726999996</v>
      </c>
      <c r="CY362" s="9">
        <v>0.84128860569999997</v>
      </c>
      <c r="CZ362" s="9">
        <v>13.317366751</v>
      </c>
      <c r="DA362" s="9">
        <v>-1.561509236</v>
      </c>
      <c r="DB362" s="9">
        <v>-0.39705694000000002</v>
      </c>
      <c r="DC362" s="9">
        <v>-4.2997395000000001E-2</v>
      </c>
      <c r="DD362" s="9">
        <v>-4.4046530019999999</v>
      </c>
      <c r="DE362" s="9">
        <v>3.9477741458</v>
      </c>
      <c r="DF362" s="9">
        <v>1.1571144366999999</v>
      </c>
      <c r="DG362" s="9">
        <v>4.0674583733</v>
      </c>
      <c r="DH362" s="9">
        <v>1.5791860875999999</v>
      </c>
      <c r="DI362" s="9">
        <v>1.2884727575999999</v>
      </c>
      <c r="DJ362" s="9">
        <v>2.4197692541000002</v>
      </c>
    </row>
    <row r="363" spans="19:114" x14ac:dyDescent="0.15">
      <c r="S363" s="11" t="s">
        <v>48</v>
      </c>
      <c r="T363" s="9" t="s">
        <v>92</v>
      </c>
      <c r="U363" s="11">
        <v>6</v>
      </c>
      <c r="V363" s="2">
        <v>90</v>
      </c>
      <c r="W363" s="9">
        <v>9.3974000000000002E-2</v>
      </c>
      <c r="X363" s="9">
        <v>0.50217500000000004</v>
      </c>
      <c r="Y363" s="9">
        <f t="shared" si="136"/>
        <v>0.7344306908451288</v>
      </c>
      <c r="Z363" s="9">
        <f t="shared" si="137"/>
        <v>70</v>
      </c>
      <c r="AA363" s="8">
        <f t="shared" si="138"/>
        <v>60</v>
      </c>
      <c r="AB363" s="8" t="b">
        <f t="shared" si="135"/>
        <v>0</v>
      </c>
      <c r="AC363" s="23" t="str">
        <f t="shared" si="126"/>
        <v>NO</v>
      </c>
      <c r="AD363" s="21" t="str">
        <f t="shared" si="139"/>
        <v>NO</v>
      </c>
      <c r="AE363" s="8" t="str">
        <f t="shared" si="140"/>
        <v>VERY FINE</v>
      </c>
      <c r="AF363" s="8">
        <f t="shared" si="141"/>
        <v>1</v>
      </c>
      <c r="AG363" s="8">
        <f t="shared" si="142"/>
        <v>1</v>
      </c>
      <c r="AH363" s="8">
        <f t="shared" si="143"/>
        <v>2</v>
      </c>
      <c r="AI363" s="23">
        <f t="shared" si="127"/>
        <v>59</v>
      </c>
      <c r="AJ363" s="23">
        <f t="shared" si="128"/>
        <v>165</v>
      </c>
      <c r="AK363" s="23">
        <f t="shared" si="129"/>
        <v>271</v>
      </c>
      <c r="AL363" s="23">
        <f t="shared" si="130"/>
        <v>28.5</v>
      </c>
      <c r="AM363" s="21">
        <f t="shared" si="144"/>
        <v>59</v>
      </c>
      <c r="AN363" s="21">
        <f t="shared" si="145"/>
        <v>165</v>
      </c>
      <c r="AO363" s="21">
        <f t="shared" si="146"/>
        <v>271</v>
      </c>
      <c r="AP363" s="21">
        <f t="shared" si="147"/>
        <v>28.5</v>
      </c>
      <c r="AQ363" s="22">
        <f t="shared" si="131"/>
        <v>-0.7142857142857143</v>
      </c>
      <c r="AR363" s="22">
        <f t="shared" si="132"/>
        <v>-1</v>
      </c>
      <c r="AS363" s="22">
        <f t="shared" si="133"/>
        <v>0</v>
      </c>
      <c r="AT363" s="22">
        <f t="shared" si="134"/>
        <v>1</v>
      </c>
      <c r="AU363" s="9">
        <v>16</v>
      </c>
      <c r="AV363" s="9">
        <v>14</v>
      </c>
      <c r="AW363" s="9">
        <v>150</v>
      </c>
      <c r="AX363" s="9">
        <v>30</v>
      </c>
      <c r="AY363" s="9">
        <v>60</v>
      </c>
      <c r="AZ363" s="9">
        <v>30</v>
      </c>
      <c r="BA363" s="9">
        <v>45</v>
      </c>
      <c r="BB363" s="9">
        <v>45</v>
      </c>
      <c r="BC363" s="13">
        <v>80.832058699000001</v>
      </c>
      <c r="BD363" s="9">
        <v>9.1461851856000003</v>
      </c>
      <c r="BE363" s="9">
        <v>-17.193490409999999</v>
      </c>
      <c r="BF363" s="9">
        <v>-1.663129579</v>
      </c>
      <c r="BG363" s="9">
        <v>-29.163700800000001</v>
      </c>
      <c r="BH363" s="9">
        <v>-6.2031256849999998</v>
      </c>
      <c r="BI363" s="9">
        <v>1.1153396083</v>
      </c>
      <c r="BJ363" s="9">
        <v>2.2329583337000001</v>
      </c>
      <c r="BK363" s="9">
        <v>-3.0049678000000002</v>
      </c>
      <c r="BL363" s="9">
        <v>7.0658333300000002</v>
      </c>
      <c r="BM363" s="9">
        <v>-1.683041666</v>
      </c>
      <c r="BN363" s="9">
        <v>-6.3633298849999997</v>
      </c>
      <c r="BO363" s="9">
        <v>0.91810169070000003</v>
      </c>
      <c r="BP363" s="9">
        <v>-4.6213983040000004</v>
      </c>
      <c r="BQ363" s="9">
        <v>7.9517683607</v>
      </c>
      <c r="BR363" s="13">
        <v>206.79402132999999</v>
      </c>
      <c r="BS363" s="9">
        <v>36.078703707000003</v>
      </c>
      <c r="BT363" s="9">
        <v>-40.268132860000001</v>
      </c>
      <c r="BU363" s="9">
        <v>-2.2977066580000001</v>
      </c>
      <c r="BV363" s="9">
        <v>-60.082646310000001</v>
      </c>
      <c r="BW363" s="9">
        <v>-15.153072359999999</v>
      </c>
      <c r="BX363" s="9">
        <v>2.6012930438000001</v>
      </c>
      <c r="BY363" s="9">
        <v>6.3497708418999999</v>
      </c>
      <c r="BZ363" s="9">
        <v>-13.82010116</v>
      </c>
      <c r="CA363" s="9">
        <v>12.069479154</v>
      </c>
      <c r="CB363" s="9">
        <v>-4.9169791710000004</v>
      </c>
      <c r="CC363" s="9">
        <v>-27.619252960000001</v>
      </c>
      <c r="CD363" s="9">
        <v>5.3175452100999996</v>
      </c>
      <c r="CE363" s="9">
        <v>-8.3007881399999999</v>
      </c>
      <c r="CF363" s="9">
        <v>12.740711859999999</v>
      </c>
      <c r="CG363" s="13">
        <v>370.77552377000001</v>
      </c>
      <c r="CH363" s="9">
        <v>83.113740738999994</v>
      </c>
      <c r="CI363" s="9">
        <v>-67.994614830000003</v>
      </c>
      <c r="CJ363" s="9">
        <v>-0.973534978</v>
      </c>
      <c r="CK363" s="9">
        <v>-124.25462880000001</v>
      </c>
      <c r="CL363" s="9">
        <v>-21.665469470000001</v>
      </c>
      <c r="CM363" s="9">
        <v>4.6599265989000003</v>
      </c>
      <c r="CN363" s="9">
        <v>14.216562494</v>
      </c>
      <c r="CO363" s="9">
        <v>-42.088563720000003</v>
      </c>
      <c r="CP363" s="9">
        <v>18.607354156</v>
      </c>
      <c r="CQ363" s="9">
        <v>-15.74427083</v>
      </c>
      <c r="CR363" s="9">
        <v>-60.154898490000001</v>
      </c>
      <c r="CS363" s="9">
        <v>13.00837662</v>
      </c>
      <c r="CT363" s="9">
        <v>-18.22229003</v>
      </c>
      <c r="CU363" s="9">
        <v>37.002709969999998</v>
      </c>
      <c r="CV363" s="13">
        <v>14.753198352</v>
      </c>
      <c r="CW363" s="9">
        <v>-5.985391259</v>
      </c>
      <c r="CX363" s="9">
        <v>8.0091987726999996</v>
      </c>
      <c r="CY363" s="9">
        <v>0.84128860569999997</v>
      </c>
      <c r="CZ363" s="9">
        <v>13.317366751</v>
      </c>
      <c r="DA363" s="9">
        <v>-1.561509236</v>
      </c>
      <c r="DB363" s="9">
        <v>-0.39705694000000002</v>
      </c>
      <c r="DC363" s="9">
        <v>-4.2997395000000001E-2</v>
      </c>
      <c r="DD363" s="9">
        <v>-4.4046530019999999</v>
      </c>
      <c r="DE363" s="9">
        <v>3.9477741458</v>
      </c>
      <c r="DF363" s="9">
        <v>1.1571144366999999</v>
      </c>
      <c r="DG363" s="9">
        <v>4.0674583733</v>
      </c>
      <c r="DH363" s="9">
        <v>1.5791860875999999</v>
      </c>
      <c r="DI363" s="9">
        <v>1.2884727575999999</v>
      </c>
      <c r="DJ363" s="9">
        <v>2.4197692541000002</v>
      </c>
    </row>
    <row r="364" spans="19:114" x14ac:dyDescent="0.15">
      <c r="S364" s="11" t="s">
        <v>48</v>
      </c>
      <c r="T364" s="9" t="s">
        <v>92</v>
      </c>
      <c r="U364" s="11">
        <v>8</v>
      </c>
      <c r="V364" s="2">
        <v>0</v>
      </c>
      <c r="W364" s="9">
        <v>0.118101</v>
      </c>
      <c r="X364" s="9">
        <v>0.5616622</v>
      </c>
      <c r="Y364" s="9">
        <f t="shared" si="136"/>
        <v>1.1775352537627612</v>
      </c>
      <c r="Z364" s="9">
        <f t="shared" si="137"/>
        <v>44</v>
      </c>
      <c r="AA364" s="8">
        <f t="shared" si="138"/>
        <v>60</v>
      </c>
      <c r="AB364" s="8" t="b">
        <f t="shared" si="135"/>
        <v>0</v>
      </c>
      <c r="AC364" s="23" t="str">
        <f t="shared" si="126"/>
        <v>NO</v>
      </c>
      <c r="AD364" s="21" t="str">
        <f t="shared" si="139"/>
        <v>YES</v>
      </c>
      <c r="AE364" s="8" t="str">
        <f t="shared" si="140"/>
        <v>MEDIUM</v>
      </c>
      <c r="AF364" s="8">
        <f t="shared" si="141"/>
        <v>3</v>
      </c>
      <c r="AG364" s="8">
        <f t="shared" si="142"/>
        <v>3</v>
      </c>
      <c r="AH364" s="8">
        <f t="shared" si="143"/>
        <v>3</v>
      </c>
      <c r="AI364" s="23">
        <f t="shared" si="127"/>
        <v>131</v>
      </c>
      <c r="AJ364" s="23">
        <f t="shared" si="128"/>
        <v>280</v>
      </c>
      <c r="AK364" s="23">
        <f t="shared" si="129"/>
        <v>529</v>
      </c>
      <c r="AL364" s="23">
        <f t="shared" si="130"/>
        <v>2.8000000000000003</v>
      </c>
      <c r="AM364" s="21">
        <f t="shared" si="144"/>
        <v>131</v>
      </c>
      <c r="AN364" s="21">
        <f t="shared" si="145"/>
        <v>280</v>
      </c>
      <c r="AO364" s="21">
        <f t="shared" si="146"/>
        <v>529</v>
      </c>
      <c r="AP364" s="21">
        <f t="shared" si="147"/>
        <v>2.8000000000000003</v>
      </c>
      <c r="AQ364" s="22">
        <f t="shared" si="131"/>
        <v>-0.5714285714285714</v>
      </c>
      <c r="AR364" s="22">
        <f t="shared" si="132"/>
        <v>-1</v>
      </c>
      <c r="AS364" s="22">
        <f t="shared" si="133"/>
        <v>0</v>
      </c>
      <c r="AT364" s="22">
        <f t="shared" si="134"/>
        <v>-1</v>
      </c>
      <c r="AU364" s="9">
        <v>16</v>
      </c>
      <c r="AV364" s="9">
        <v>14</v>
      </c>
      <c r="AW364" s="9">
        <v>150</v>
      </c>
      <c r="AX364" s="9">
        <v>30</v>
      </c>
      <c r="AY364" s="9">
        <v>60</v>
      </c>
      <c r="AZ364" s="9">
        <v>30</v>
      </c>
      <c r="BA364" s="9">
        <v>45</v>
      </c>
      <c r="BB364" s="9">
        <v>45</v>
      </c>
      <c r="BC364" s="13">
        <v>80.832058699000001</v>
      </c>
      <c r="BD364" s="9">
        <v>9.1461851856000003</v>
      </c>
      <c r="BE364" s="9">
        <v>-17.193490409999999</v>
      </c>
      <c r="BF364" s="9">
        <v>-1.663129579</v>
      </c>
      <c r="BG364" s="9">
        <v>-29.163700800000001</v>
      </c>
      <c r="BH364" s="9">
        <v>-6.2031256849999998</v>
      </c>
      <c r="BI364" s="9">
        <v>1.1153396083</v>
      </c>
      <c r="BJ364" s="9">
        <v>2.2329583337000001</v>
      </c>
      <c r="BK364" s="9">
        <v>-3.0049678000000002</v>
      </c>
      <c r="BL364" s="9">
        <v>7.0658333300000002</v>
      </c>
      <c r="BM364" s="9">
        <v>-1.683041666</v>
      </c>
      <c r="BN364" s="9">
        <v>-6.3633298849999997</v>
      </c>
      <c r="BO364" s="9">
        <v>0.91810169070000003</v>
      </c>
      <c r="BP364" s="9">
        <v>-4.6213983040000004</v>
      </c>
      <c r="BQ364" s="9">
        <v>7.9517683607</v>
      </c>
      <c r="BR364" s="13">
        <v>206.79402132999999</v>
      </c>
      <c r="BS364" s="9">
        <v>36.078703707000003</v>
      </c>
      <c r="BT364" s="9">
        <v>-40.268132860000001</v>
      </c>
      <c r="BU364" s="9">
        <v>-2.2977066580000001</v>
      </c>
      <c r="BV364" s="9">
        <v>-60.082646310000001</v>
      </c>
      <c r="BW364" s="9">
        <v>-15.153072359999999</v>
      </c>
      <c r="BX364" s="9">
        <v>2.6012930438000001</v>
      </c>
      <c r="BY364" s="9">
        <v>6.3497708418999999</v>
      </c>
      <c r="BZ364" s="9">
        <v>-13.82010116</v>
      </c>
      <c r="CA364" s="9">
        <v>12.069479154</v>
      </c>
      <c r="CB364" s="9">
        <v>-4.9169791710000004</v>
      </c>
      <c r="CC364" s="9">
        <v>-27.619252960000001</v>
      </c>
      <c r="CD364" s="9">
        <v>5.3175452100999996</v>
      </c>
      <c r="CE364" s="9">
        <v>-8.3007881399999999</v>
      </c>
      <c r="CF364" s="9">
        <v>12.740711859999999</v>
      </c>
      <c r="CG364" s="13">
        <v>370.77552377000001</v>
      </c>
      <c r="CH364" s="9">
        <v>83.113740738999994</v>
      </c>
      <c r="CI364" s="9">
        <v>-67.994614830000003</v>
      </c>
      <c r="CJ364" s="9">
        <v>-0.973534978</v>
      </c>
      <c r="CK364" s="9">
        <v>-124.25462880000001</v>
      </c>
      <c r="CL364" s="9">
        <v>-21.665469470000001</v>
      </c>
      <c r="CM364" s="9">
        <v>4.6599265989000003</v>
      </c>
      <c r="CN364" s="9">
        <v>14.216562494</v>
      </c>
      <c r="CO364" s="9">
        <v>-42.088563720000003</v>
      </c>
      <c r="CP364" s="9">
        <v>18.607354156</v>
      </c>
      <c r="CQ364" s="9">
        <v>-15.74427083</v>
      </c>
      <c r="CR364" s="9">
        <v>-60.154898490000001</v>
      </c>
      <c r="CS364" s="9">
        <v>13.00837662</v>
      </c>
      <c r="CT364" s="9">
        <v>-18.22229003</v>
      </c>
      <c r="CU364" s="9">
        <v>37.002709969999998</v>
      </c>
      <c r="CV364" s="13">
        <v>14.753198352</v>
      </c>
      <c r="CW364" s="9">
        <v>-5.985391259</v>
      </c>
      <c r="CX364" s="9">
        <v>8.0091987726999996</v>
      </c>
      <c r="CY364" s="9">
        <v>0.84128860569999997</v>
      </c>
      <c r="CZ364" s="9">
        <v>13.317366751</v>
      </c>
      <c r="DA364" s="9">
        <v>-1.561509236</v>
      </c>
      <c r="DB364" s="9">
        <v>-0.39705694000000002</v>
      </c>
      <c r="DC364" s="9">
        <v>-4.2997395000000001E-2</v>
      </c>
      <c r="DD364" s="9">
        <v>-4.4046530019999999</v>
      </c>
      <c r="DE364" s="9">
        <v>3.9477741458</v>
      </c>
      <c r="DF364" s="9">
        <v>1.1571144366999999</v>
      </c>
      <c r="DG364" s="9">
        <v>4.0674583733</v>
      </c>
      <c r="DH364" s="9">
        <v>1.5791860875999999</v>
      </c>
      <c r="DI364" s="9">
        <v>1.2884727575999999</v>
      </c>
      <c r="DJ364" s="9">
        <v>2.4197692541000002</v>
      </c>
    </row>
    <row r="365" spans="19:114" x14ac:dyDescent="0.15">
      <c r="S365" s="11" t="s">
        <v>48</v>
      </c>
      <c r="T365" s="9" t="s">
        <v>92</v>
      </c>
      <c r="U365" s="11">
        <v>8</v>
      </c>
      <c r="V365" s="2">
        <v>15</v>
      </c>
      <c r="W365" s="9">
        <v>0.118101</v>
      </c>
      <c r="X365" s="9">
        <v>0.5616622</v>
      </c>
      <c r="Y365" s="9">
        <f t="shared" si="136"/>
        <v>1.1775352537627612</v>
      </c>
      <c r="Z365" s="9">
        <f t="shared" si="137"/>
        <v>44</v>
      </c>
      <c r="AA365" s="8">
        <f t="shared" si="138"/>
        <v>60</v>
      </c>
      <c r="AB365" s="8" t="b">
        <f t="shared" si="135"/>
        <v>0</v>
      </c>
      <c r="AC365" s="23" t="str">
        <f t="shared" si="126"/>
        <v>NO</v>
      </c>
      <c r="AD365" s="21" t="str">
        <f t="shared" si="139"/>
        <v>YES</v>
      </c>
      <c r="AE365" s="8" t="str">
        <f t="shared" si="140"/>
        <v>MEDIUM</v>
      </c>
      <c r="AF365" s="8">
        <f t="shared" si="141"/>
        <v>3</v>
      </c>
      <c r="AG365" s="8">
        <f t="shared" si="142"/>
        <v>3</v>
      </c>
      <c r="AH365" s="8">
        <f t="shared" si="143"/>
        <v>3</v>
      </c>
      <c r="AI365" s="23">
        <f t="shared" si="127"/>
        <v>115</v>
      </c>
      <c r="AJ365" s="23">
        <f t="shared" si="128"/>
        <v>255</v>
      </c>
      <c r="AK365" s="23">
        <f t="shared" si="129"/>
        <v>468</v>
      </c>
      <c r="AL365" s="23">
        <f t="shared" si="130"/>
        <v>5.3999999999999995</v>
      </c>
      <c r="AM365" s="21">
        <f t="shared" si="144"/>
        <v>115</v>
      </c>
      <c r="AN365" s="21">
        <f t="shared" si="145"/>
        <v>255</v>
      </c>
      <c r="AO365" s="21">
        <f t="shared" si="146"/>
        <v>468</v>
      </c>
      <c r="AP365" s="21">
        <f t="shared" si="147"/>
        <v>5.3999999999999995</v>
      </c>
      <c r="AQ365" s="22">
        <f t="shared" si="131"/>
        <v>-0.5714285714285714</v>
      </c>
      <c r="AR365" s="22">
        <f t="shared" si="132"/>
        <v>-1</v>
      </c>
      <c r="AS365" s="22">
        <f t="shared" si="133"/>
        <v>0</v>
      </c>
      <c r="AT365" s="22">
        <f t="shared" si="134"/>
        <v>-0.66666666666666663</v>
      </c>
      <c r="AU365" s="9">
        <v>16</v>
      </c>
      <c r="AV365" s="9">
        <v>14</v>
      </c>
      <c r="AW365" s="9">
        <v>150</v>
      </c>
      <c r="AX365" s="9">
        <v>30</v>
      </c>
      <c r="AY365" s="9">
        <v>60</v>
      </c>
      <c r="AZ365" s="9">
        <v>30</v>
      </c>
      <c r="BA365" s="9">
        <v>45</v>
      </c>
      <c r="BB365" s="9">
        <v>45</v>
      </c>
      <c r="BC365" s="13">
        <v>80.832058699000001</v>
      </c>
      <c r="BD365" s="9">
        <v>9.1461851856000003</v>
      </c>
      <c r="BE365" s="9">
        <v>-17.193490409999999</v>
      </c>
      <c r="BF365" s="9">
        <v>-1.663129579</v>
      </c>
      <c r="BG365" s="9">
        <v>-29.163700800000001</v>
      </c>
      <c r="BH365" s="9">
        <v>-6.2031256849999998</v>
      </c>
      <c r="BI365" s="9">
        <v>1.1153396083</v>
      </c>
      <c r="BJ365" s="9">
        <v>2.2329583337000001</v>
      </c>
      <c r="BK365" s="9">
        <v>-3.0049678000000002</v>
      </c>
      <c r="BL365" s="9">
        <v>7.0658333300000002</v>
      </c>
      <c r="BM365" s="9">
        <v>-1.683041666</v>
      </c>
      <c r="BN365" s="9">
        <v>-6.3633298849999997</v>
      </c>
      <c r="BO365" s="9">
        <v>0.91810169070000003</v>
      </c>
      <c r="BP365" s="9">
        <v>-4.6213983040000004</v>
      </c>
      <c r="BQ365" s="9">
        <v>7.9517683607</v>
      </c>
      <c r="BR365" s="13">
        <v>206.79402132999999</v>
      </c>
      <c r="BS365" s="9">
        <v>36.078703707000003</v>
      </c>
      <c r="BT365" s="9">
        <v>-40.268132860000001</v>
      </c>
      <c r="BU365" s="9">
        <v>-2.2977066580000001</v>
      </c>
      <c r="BV365" s="9">
        <v>-60.082646310000001</v>
      </c>
      <c r="BW365" s="9">
        <v>-15.153072359999999</v>
      </c>
      <c r="BX365" s="9">
        <v>2.6012930438000001</v>
      </c>
      <c r="BY365" s="9">
        <v>6.3497708418999999</v>
      </c>
      <c r="BZ365" s="9">
        <v>-13.82010116</v>
      </c>
      <c r="CA365" s="9">
        <v>12.069479154</v>
      </c>
      <c r="CB365" s="9">
        <v>-4.9169791710000004</v>
      </c>
      <c r="CC365" s="9">
        <v>-27.619252960000001</v>
      </c>
      <c r="CD365" s="9">
        <v>5.3175452100999996</v>
      </c>
      <c r="CE365" s="9">
        <v>-8.3007881399999999</v>
      </c>
      <c r="CF365" s="9">
        <v>12.740711859999999</v>
      </c>
      <c r="CG365" s="13">
        <v>370.77552377000001</v>
      </c>
      <c r="CH365" s="9">
        <v>83.113740738999994</v>
      </c>
      <c r="CI365" s="9">
        <v>-67.994614830000003</v>
      </c>
      <c r="CJ365" s="9">
        <v>-0.973534978</v>
      </c>
      <c r="CK365" s="9">
        <v>-124.25462880000001</v>
      </c>
      <c r="CL365" s="9">
        <v>-21.665469470000001</v>
      </c>
      <c r="CM365" s="9">
        <v>4.6599265989000003</v>
      </c>
      <c r="CN365" s="9">
        <v>14.216562494</v>
      </c>
      <c r="CO365" s="9">
        <v>-42.088563720000003</v>
      </c>
      <c r="CP365" s="9">
        <v>18.607354156</v>
      </c>
      <c r="CQ365" s="9">
        <v>-15.74427083</v>
      </c>
      <c r="CR365" s="9">
        <v>-60.154898490000001</v>
      </c>
      <c r="CS365" s="9">
        <v>13.00837662</v>
      </c>
      <c r="CT365" s="9">
        <v>-18.22229003</v>
      </c>
      <c r="CU365" s="9">
        <v>37.002709969999998</v>
      </c>
      <c r="CV365" s="13">
        <v>14.753198352</v>
      </c>
      <c r="CW365" s="9">
        <v>-5.985391259</v>
      </c>
      <c r="CX365" s="9">
        <v>8.0091987726999996</v>
      </c>
      <c r="CY365" s="9">
        <v>0.84128860569999997</v>
      </c>
      <c r="CZ365" s="9">
        <v>13.317366751</v>
      </c>
      <c r="DA365" s="9">
        <v>-1.561509236</v>
      </c>
      <c r="DB365" s="9">
        <v>-0.39705694000000002</v>
      </c>
      <c r="DC365" s="9">
        <v>-4.2997395000000001E-2</v>
      </c>
      <c r="DD365" s="9">
        <v>-4.4046530019999999</v>
      </c>
      <c r="DE365" s="9">
        <v>3.9477741458</v>
      </c>
      <c r="DF365" s="9">
        <v>1.1571144366999999</v>
      </c>
      <c r="DG365" s="9">
        <v>4.0674583733</v>
      </c>
      <c r="DH365" s="9">
        <v>1.5791860875999999</v>
      </c>
      <c r="DI365" s="9">
        <v>1.2884727575999999</v>
      </c>
      <c r="DJ365" s="9">
        <v>2.4197692541000002</v>
      </c>
    </row>
    <row r="366" spans="19:114" x14ac:dyDescent="0.15">
      <c r="S366" s="11" t="s">
        <v>48</v>
      </c>
      <c r="T366" s="9" t="s">
        <v>92</v>
      </c>
      <c r="U366" s="11">
        <v>8</v>
      </c>
      <c r="V366" s="2">
        <v>30</v>
      </c>
      <c r="W366" s="9">
        <v>0.118101</v>
      </c>
      <c r="X366" s="9">
        <v>0.5616622</v>
      </c>
      <c r="Y366" s="9">
        <f t="shared" si="136"/>
        <v>1.1775352537627612</v>
      </c>
      <c r="Z366" s="9">
        <f t="shared" si="137"/>
        <v>44</v>
      </c>
      <c r="AA366" s="8">
        <f t="shared" si="138"/>
        <v>60</v>
      </c>
      <c r="AB366" s="8" t="b">
        <f t="shared" si="135"/>
        <v>0</v>
      </c>
      <c r="AC366" s="23" t="str">
        <f t="shared" si="126"/>
        <v>NO</v>
      </c>
      <c r="AD366" s="21" t="str">
        <f t="shared" si="139"/>
        <v>YES</v>
      </c>
      <c r="AE366" s="8" t="str">
        <f t="shared" si="140"/>
        <v>FINE</v>
      </c>
      <c r="AF366" s="8">
        <f t="shared" si="141"/>
        <v>2</v>
      </c>
      <c r="AG366" s="8">
        <f t="shared" si="142"/>
        <v>2</v>
      </c>
      <c r="AH366" s="8">
        <f t="shared" si="143"/>
        <v>2</v>
      </c>
      <c r="AI366" s="23">
        <f t="shared" si="127"/>
        <v>101</v>
      </c>
      <c r="AJ366" s="23">
        <f t="shared" si="128"/>
        <v>233</v>
      </c>
      <c r="AK366" s="23">
        <f t="shared" si="129"/>
        <v>416</v>
      </c>
      <c r="AL366" s="23">
        <f t="shared" si="130"/>
        <v>8.5</v>
      </c>
      <c r="AM366" s="21">
        <f t="shared" si="144"/>
        <v>101</v>
      </c>
      <c r="AN366" s="21">
        <f t="shared" si="145"/>
        <v>233</v>
      </c>
      <c r="AO366" s="21">
        <f t="shared" si="146"/>
        <v>416</v>
      </c>
      <c r="AP366" s="21">
        <f t="shared" si="147"/>
        <v>8.5</v>
      </c>
      <c r="AQ366" s="22">
        <f t="shared" si="131"/>
        <v>-0.5714285714285714</v>
      </c>
      <c r="AR366" s="22">
        <f t="shared" si="132"/>
        <v>-1</v>
      </c>
      <c r="AS366" s="22">
        <f t="shared" si="133"/>
        <v>0</v>
      </c>
      <c r="AT366" s="22">
        <f t="shared" si="134"/>
        <v>-0.33333333333333331</v>
      </c>
      <c r="AU366" s="9">
        <v>16</v>
      </c>
      <c r="AV366" s="9">
        <v>14</v>
      </c>
      <c r="AW366" s="9">
        <v>150</v>
      </c>
      <c r="AX366" s="9">
        <v>30</v>
      </c>
      <c r="AY366" s="9">
        <v>60</v>
      </c>
      <c r="AZ366" s="9">
        <v>30</v>
      </c>
      <c r="BA366" s="9">
        <v>45</v>
      </c>
      <c r="BB366" s="9">
        <v>45</v>
      </c>
      <c r="BC366" s="13">
        <v>80.832058699000001</v>
      </c>
      <c r="BD366" s="9">
        <v>9.1461851856000003</v>
      </c>
      <c r="BE366" s="9">
        <v>-17.193490409999999</v>
      </c>
      <c r="BF366" s="9">
        <v>-1.663129579</v>
      </c>
      <c r="BG366" s="9">
        <v>-29.163700800000001</v>
      </c>
      <c r="BH366" s="9">
        <v>-6.2031256849999998</v>
      </c>
      <c r="BI366" s="9">
        <v>1.1153396083</v>
      </c>
      <c r="BJ366" s="9">
        <v>2.2329583337000001</v>
      </c>
      <c r="BK366" s="9">
        <v>-3.0049678000000002</v>
      </c>
      <c r="BL366" s="9">
        <v>7.0658333300000002</v>
      </c>
      <c r="BM366" s="9">
        <v>-1.683041666</v>
      </c>
      <c r="BN366" s="9">
        <v>-6.3633298849999997</v>
      </c>
      <c r="BO366" s="9">
        <v>0.91810169070000003</v>
      </c>
      <c r="BP366" s="9">
        <v>-4.6213983040000004</v>
      </c>
      <c r="BQ366" s="9">
        <v>7.9517683607</v>
      </c>
      <c r="BR366" s="13">
        <v>206.79402132999999</v>
      </c>
      <c r="BS366" s="9">
        <v>36.078703707000003</v>
      </c>
      <c r="BT366" s="9">
        <v>-40.268132860000001</v>
      </c>
      <c r="BU366" s="9">
        <v>-2.2977066580000001</v>
      </c>
      <c r="BV366" s="9">
        <v>-60.082646310000001</v>
      </c>
      <c r="BW366" s="9">
        <v>-15.153072359999999</v>
      </c>
      <c r="BX366" s="9">
        <v>2.6012930438000001</v>
      </c>
      <c r="BY366" s="9">
        <v>6.3497708418999999</v>
      </c>
      <c r="BZ366" s="9">
        <v>-13.82010116</v>
      </c>
      <c r="CA366" s="9">
        <v>12.069479154</v>
      </c>
      <c r="CB366" s="9">
        <v>-4.9169791710000004</v>
      </c>
      <c r="CC366" s="9">
        <v>-27.619252960000001</v>
      </c>
      <c r="CD366" s="9">
        <v>5.3175452100999996</v>
      </c>
      <c r="CE366" s="9">
        <v>-8.3007881399999999</v>
      </c>
      <c r="CF366" s="9">
        <v>12.740711859999999</v>
      </c>
      <c r="CG366" s="13">
        <v>370.77552377000001</v>
      </c>
      <c r="CH366" s="9">
        <v>83.113740738999994</v>
      </c>
      <c r="CI366" s="9">
        <v>-67.994614830000003</v>
      </c>
      <c r="CJ366" s="9">
        <v>-0.973534978</v>
      </c>
      <c r="CK366" s="9">
        <v>-124.25462880000001</v>
      </c>
      <c r="CL366" s="9">
        <v>-21.665469470000001</v>
      </c>
      <c r="CM366" s="9">
        <v>4.6599265989000003</v>
      </c>
      <c r="CN366" s="9">
        <v>14.216562494</v>
      </c>
      <c r="CO366" s="9">
        <v>-42.088563720000003</v>
      </c>
      <c r="CP366" s="9">
        <v>18.607354156</v>
      </c>
      <c r="CQ366" s="9">
        <v>-15.74427083</v>
      </c>
      <c r="CR366" s="9">
        <v>-60.154898490000001</v>
      </c>
      <c r="CS366" s="9">
        <v>13.00837662</v>
      </c>
      <c r="CT366" s="9">
        <v>-18.22229003</v>
      </c>
      <c r="CU366" s="9">
        <v>37.002709969999998</v>
      </c>
      <c r="CV366" s="13">
        <v>14.753198352</v>
      </c>
      <c r="CW366" s="9">
        <v>-5.985391259</v>
      </c>
      <c r="CX366" s="9">
        <v>8.0091987726999996</v>
      </c>
      <c r="CY366" s="9">
        <v>0.84128860569999997</v>
      </c>
      <c r="CZ366" s="9">
        <v>13.317366751</v>
      </c>
      <c r="DA366" s="9">
        <v>-1.561509236</v>
      </c>
      <c r="DB366" s="9">
        <v>-0.39705694000000002</v>
      </c>
      <c r="DC366" s="9">
        <v>-4.2997395000000001E-2</v>
      </c>
      <c r="DD366" s="9">
        <v>-4.4046530019999999</v>
      </c>
      <c r="DE366" s="9">
        <v>3.9477741458</v>
      </c>
      <c r="DF366" s="9">
        <v>1.1571144366999999</v>
      </c>
      <c r="DG366" s="9">
        <v>4.0674583733</v>
      </c>
      <c r="DH366" s="9">
        <v>1.5791860875999999</v>
      </c>
      <c r="DI366" s="9">
        <v>1.2884727575999999</v>
      </c>
      <c r="DJ366" s="9">
        <v>2.4197692541000002</v>
      </c>
    </row>
    <row r="367" spans="19:114" x14ac:dyDescent="0.15">
      <c r="S367" s="11" t="s">
        <v>48</v>
      </c>
      <c r="T367" s="9" t="s">
        <v>92</v>
      </c>
      <c r="U367" s="11">
        <v>8</v>
      </c>
      <c r="V367" s="2">
        <v>45</v>
      </c>
      <c r="W367" s="9">
        <v>0.118101</v>
      </c>
      <c r="X367" s="9">
        <v>0.5616622</v>
      </c>
      <c r="Y367" s="9">
        <f t="shared" si="136"/>
        <v>1.1775352537627612</v>
      </c>
      <c r="Z367" s="9">
        <f t="shared" si="137"/>
        <v>44</v>
      </c>
      <c r="AA367" s="8">
        <f t="shared" si="138"/>
        <v>60</v>
      </c>
      <c r="AB367" s="8" t="b">
        <f t="shared" si="135"/>
        <v>0</v>
      </c>
      <c r="AC367" s="23" t="str">
        <f t="shared" si="126"/>
        <v>NO</v>
      </c>
      <c r="AD367" s="21" t="str">
        <f t="shared" si="139"/>
        <v>YES</v>
      </c>
      <c r="AE367" s="8" t="str">
        <f t="shared" si="140"/>
        <v>FINE</v>
      </c>
      <c r="AF367" s="8">
        <f t="shared" si="141"/>
        <v>2</v>
      </c>
      <c r="AG367" s="8">
        <f t="shared" si="142"/>
        <v>2</v>
      </c>
      <c r="AH367" s="8">
        <f t="shared" si="143"/>
        <v>2</v>
      </c>
      <c r="AI367" s="23">
        <f t="shared" si="127"/>
        <v>89</v>
      </c>
      <c r="AJ367" s="23">
        <f t="shared" si="128"/>
        <v>215</v>
      </c>
      <c r="AK367" s="23">
        <f t="shared" si="129"/>
        <v>373</v>
      </c>
      <c r="AL367" s="23">
        <f t="shared" si="130"/>
        <v>12.2</v>
      </c>
      <c r="AM367" s="21">
        <f t="shared" si="144"/>
        <v>89</v>
      </c>
      <c r="AN367" s="21">
        <f t="shared" si="145"/>
        <v>215</v>
      </c>
      <c r="AO367" s="21">
        <f t="shared" si="146"/>
        <v>373</v>
      </c>
      <c r="AP367" s="21">
        <f t="shared" si="147"/>
        <v>12.2</v>
      </c>
      <c r="AQ367" s="22">
        <f t="shared" si="131"/>
        <v>-0.5714285714285714</v>
      </c>
      <c r="AR367" s="22">
        <f t="shared" si="132"/>
        <v>-1</v>
      </c>
      <c r="AS367" s="22">
        <f t="shared" si="133"/>
        <v>0</v>
      </c>
      <c r="AT367" s="22">
        <f t="shared" si="134"/>
        <v>0</v>
      </c>
      <c r="AU367" s="9">
        <v>16</v>
      </c>
      <c r="AV367" s="9">
        <v>14</v>
      </c>
      <c r="AW367" s="9">
        <v>150</v>
      </c>
      <c r="AX367" s="9">
        <v>30</v>
      </c>
      <c r="AY367" s="9">
        <v>60</v>
      </c>
      <c r="AZ367" s="9">
        <v>30</v>
      </c>
      <c r="BA367" s="9">
        <v>45</v>
      </c>
      <c r="BB367" s="9">
        <v>45</v>
      </c>
      <c r="BC367" s="13">
        <v>80.832058699000001</v>
      </c>
      <c r="BD367" s="9">
        <v>9.1461851856000003</v>
      </c>
      <c r="BE367" s="9">
        <v>-17.193490409999999</v>
      </c>
      <c r="BF367" s="9">
        <v>-1.663129579</v>
      </c>
      <c r="BG367" s="9">
        <v>-29.163700800000001</v>
      </c>
      <c r="BH367" s="9">
        <v>-6.2031256849999998</v>
      </c>
      <c r="BI367" s="9">
        <v>1.1153396083</v>
      </c>
      <c r="BJ367" s="9">
        <v>2.2329583337000001</v>
      </c>
      <c r="BK367" s="9">
        <v>-3.0049678000000002</v>
      </c>
      <c r="BL367" s="9">
        <v>7.0658333300000002</v>
      </c>
      <c r="BM367" s="9">
        <v>-1.683041666</v>
      </c>
      <c r="BN367" s="9">
        <v>-6.3633298849999997</v>
      </c>
      <c r="BO367" s="9">
        <v>0.91810169070000003</v>
      </c>
      <c r="BP367" s="9">
        <v>-4.6213983040000004</v>
      </c>
      <c r="BQ367" s="9">
        <v>7.9517683607</v>
      </c>
      <c r="BR367" s="13">
        <v>206.79402132999999</v>
      </c>
      <c r="BS367" s="9">
        <v>36.078703707000003</v>
      </c>
      <c r="BT367" s="9">
        <v>-40.268132860000001</v>
      </c>
      <c r="BU367" s="9">
        <v>-2.2977066580000001</v>
      </c>
      <c r="BV367" s="9">
        <v>-60.082646310000001</v>
      </c>
      <c r="BW367" s="9">
        <v>-15.153072359999999</v>
      </c>
      <c r="BX367" s="9">
        <v>2.6012930438000001</v>
      </c>
      <c r="BY367" s="9">
        <v>6.3497708418999999</v>
      </c>
      <c r="BZ367" s="9">
        <v>-13.82010116</v>
      </c>
      <c r="CA367" s="9">
        <v>12.069479154</v>
      </c>
      <c r="CB367" s="9">
        <v>-4.9169791710000004</v>
      </c>
      <c r="CC367" s="9">
        <v>-27.619252960000001</v>
      </c>
      <c r="CD367" s="9">
        <v>5.3175452100999996</v>
      </c>
      <c r="CE367" s="9">
        <v>-8.3007881399999999</v>
      </c>
      <c r="CF367" s="9">
        <v>12.740711859999999</v>
      </c>
      <c r="CG367" s="13">
        <v>370.77552377000001</v>
      </c>
      <c r="CH367" s="9">
        <v>83.113740738999994</v>
      </c>
      <c r="CI367" s="9">
        <v>-67.994614830000003</v>
      </c>
      <c r="CJ367" s="9">
        <v>-0.973534978</v>
      </c>
      <c r="CK367" s="9">
        <v>-124.25462880000001</v>
      </c>
      <c r="CL367" s="9">
        <v>-21.665469470000001</v>
      </c>
      <c r="CM367" s="9">
        <v>4.6599265989000003</v>
      </c>
      <c r="CN367" s="9">
        <v>14.216562494</v>
      </c>
      <c r="CO367" s="9">
        <v>-42.088563720000003</v>
      </c>
      <c r="CP367" s="9">
        <v>18.607354156</v>
      </c>
      <c r="CQ367" s="9">
        <v>-15.74427083</v>
      </c>
      <c r="CR367" s="9">
        <v>-60.154898490000001</v>
      </c>
      <c r="CS367" s="9">
        <v>13.00837662</v>
      </c>
      <c r="CT367" s="9">
        <v>-18.22229003</v>
      </c>
      <c r="CU367" s="9">
        <v>37.002709969999998</v>
      </c>
      <c r="CV367" s="13">
        <v>14.753198352</v>
      </c>
      <c r="CW367" s="9">
        <v>-5.985391259</v>
      </c>
      <c r="CX367" s="9">
        <v>8.0091987726999996</v>
      </c>
      <c r="CY367" s="9">
        <v>0.84128860569999997</v>
      </c>
      <c r="CZ367" s="9">
        <v>13.317366751</v>
      </c>
      <c r="DA367" s="9">
        <v>-1.561509236</v>
      </c>
      <c r="DB367" s="9">
        <v>-0.39705694000000002</v>
      </c>
      <c r="DC367" s="9">
        <v>-4.2997395000000001E-2</v>
      </c>
      <c r="DD367" s="9">
        <v>-4.4046530019999999</v>
      </c>
      <c r="DE367" s="9">
        <v>3.9477741458</v>
      </c>
      <c r="DF367" s="9">
        <v>1.1571144366999999</v>
      </c>
      <c r="DG367" s="9">
        <v>4.0674583733</v>
      </c>
      <c r="DH367" s="9">
        <v>1.5791860875999999</v>
      </c>
      <c r="DI367" s="9">
        <v>1.2884727575999999</v>
      </c>
      <c r="DJ367" s="9">
        <v>2.4197692541000002</v>
      </c>
    </row>
    <row r="368" spans="19:114" x14ac:dyDescent="0.15">
      <c r="S368" s="11" t="s">
        <v>48</v>
      </c>
      <c r="T368" s="9" t="s">
        <v>92</v>
      </c>
      <c r="U368" s="11">
        <v>8</v>
      </c>
      <c r="V368" s="2">
        <v>60</v>
      </c>
      <c r="W368" s="9">
        <v>0.118101</v>
      </c>
      <c r="X368" s="9">
        <v>0.5616622</v>
      </c>
      <c r="Y368" s="9">
        <f t="shared" si="136"/>
        <v>1.1775352537627612</v>
      </c>
      <c r="Z368" s="9">
        <f t="shared" si="137"/>
        <v>44</v>
      </c>
      <c r="AA368" s="8">
        <f t="shared" si="138"/>
        <v>60</v>
      </c>
      <c r="AB368" s="8" t="b">
        <f t="shared" si="135"/>
        <v>0</v>
      </c>
      <c r="AC368" s="23" t="str">
        <f t="shared" si="126"/>
        <v>NO</v>
      </c>
      <c r="AD368" s="21" t="str">
        <f t="shared" si="139"/>
        <v>YES</v>
      </c>
      <c r="AE368" s="8" t="str">
        <f t="shared" si="140"/>
        <v>FINE</v>
      </c>
      <c r="AF368" s="8">
        <f t="shared" si="141"/>
        <v>2</v>
      </c>
      <c r="AG368" s="8">
        <f t="shared" si="142"/>
        <v>2</v>
      </c>
      <c r="AH368" s="8">
        <f t="shared" si="143"/>
        <v>2</v>
      </c>
      <c r="AI368" s="23">
        <f t="shared" si="127"/>
        <v>78</v>
      </c>
      <c r="AJ368" s="23">
        <f t="shared" si="128"/>
        <v>199</v>
      </c>
      <c r="AK368" s="23">
        <f t="shared" si="129"/>
        <v>337</v>
      </c>
      <c r="AL368" s="23">
        <f t="shared" si="130"/>
        <v>16.5</v>
      </c>
      <c r="AM368" s="21">
        <f t="shared" si="144"/>
        <v>78</v>
      </c>
      <c r="AN368" s="21">
        <f t="shared" si="145"/>
        <v>199</v>
      </c>
      <c r="AO368" s="21">
        <f t="shared" si="146"/>
        <v>337</v>
      </c>
      <c r="AP368" s="21">
        <f t="shared" si="147"/>
        <v>16.5</v>
      </c>
      <c r="AQ368" s="22">
        <f t="shared" si="131"/>
        <v>-0.5714285714285714</v>
      </c>
      <c r="AR368" s="22">
        <f t="shared" si="132"/>
        <v>-1</v>
      </c>
      <c r="AS368" s="22">
        <f t="shared" si="133"/>
        <v>0</v>
      </c>
      <c r="AT368" s="22">
        <f t="shared" si="134"/>
        <v>0.33333333333333331</v>
      </c>
      <c r="AU368" s="9">
        <v>16</v>
      </c>
      <c r="AV368" s="9">
        <v>14</v>
      </c>
      <c r="AW368" s="9">
        <v>150</v>
      </c>
      <c r="AX368" s="9">
        <v>30</v>
      </c>
      <c r="AY368" s="9">
        <v>60</v>
      </c>
      <c r="AZ368" s="9">
        <v>30</v>
      </c>
      <c r="BA368" s="9">
        <v>45</v>
      </c>
      <c r="BB368" s="9">
        <v>45</v>
      </c>
      <c r="BC368" s="13">
        <v>80.832058699000001</v>
      </c>
      <c r="BD368" s="9">
        <v>9.1461851856000003</v>
      </c>
      <c r="BE368" s="9">
        <v>-17.193490409999999</v>
      </c>
      <c r="BF368" s="9">
        <v>-1.663129579</v>
      </c>
      <c r="BG368" s="9">
        <v>-29.163700800000001</v>
      </c>
      <c r="BH368" s="9">
        <v>-6.2031256849999998</v>
      </c>
      <c r="BI368" s="9">
        <v>1.1153396083</v>
      </c>
      <c r="BJ368" s="9">
        <v>2.2329583337000001</v>
      </c>
      <c r="BK368" s="9">
        <v>-3.0049678000000002</v>
      </c>
      <c r="BL368" s="9">
        <v>7.0658333300000002</v>
      </c>
      <c r="BM368" s="9">
        <v>-1.683041666</v>
      </c>
      <c r="BN368" s="9">
        <v>-6.3633298849999997</v>
      </c>
      <c r="BO368" s="9">
        <v>0.91810169070000003</v>
      </c>
      <c r="BP368" s="9">
        <v>-4.6213983040000004</v>
      </c>
      <c r="BQ368" s="9">
        <v>7.9517683607</v>
      </c>
      <c r="BR368" s="13">
        <v>206.79402132999999</v>
      </c>
      <c r="BS368" s="9">
        <v>36.078703707000003</v>
      </c>
      <c r="BT368" s="9">
        <v>-40.268132860000001</v>
      </c>
      <c r="BU368" s="9">
        <v>-2.2977066580000001</v>
      </c>
      <c r="BV368" s="9">
        <v>-60.082646310000001</v>
      </c>
      <c r="BW368" s="9">
        <v>-15.153072359999999</v>
      </c>
      <c r="BX368" s="9">
        <v>2.6012930438000001</v>
      </c>
      <c r="BY368" s="9">
        <v>6.3497708418999999</v>
      </c>
      <c r="BZ368" s="9">
        <v>-13.82010116</v>
      </c>
      <c r="CA368" s="9">
        <v>12.069479154</v>
      </c>
      <c r="CB368" s="9">
        <v>-4.9169791710000004</v>
      </c>
      <c r="CC368" s="9">
        <v>-27.619252960000001</v>
      </c>
      <c r="CD368" s="9">
        <v>5.3175452100999996</v>
      </c>
      <c r="CE368" s="9">
        <v>-8.3007881399999999</v>
      </c>
      <c r="CF368" s="9">
        <v>12.740711859999999</v>
      </c>
      <c r="CG368" s="13">
        <v>370.77552377000001</v>
      </c>
      <c r="CH368" s="9">
        <v>83.113740738999994</v>
      </c>
      <c r="CI368" s="9">
        <v>-67.994614830000003</v>
      </c>
      <c r="CJ368" s="9">
        <v>-0.973534978</v>
      </c>
      <c r="CK368" s="9">
        <v>-124.25462880000001</v>
      </c>
      <c r="CL368" s="9">
        <v>-21.665469470000001</v>
      </c>
      <c r="CM368" s="9">
        <v>4.6599265989000003</v>
      </c>
      <c r="CN368" s="9">
        <v>14.216562494</v>
      </c>
      <c r="CO368" s="9">
        <v>-42.088563720000003</v>
      </c>
      <c r="CP368" s="9">
        <v>18.607354156</v>
      </c>
      <c r="CQ368" s="9">
        <v>-15.74427083</v>
      </c>
      <c r="CR368" s="9">
        <v>-60.154898490000001</v>
      </c>
      <c r="CS368" s="9">
        <v>13.00837662</v>
      </c>
      <c r="CT368" s="9">
        <v>-18.22229003</v>
      </c>
      <c r="CU368" s="9">
        <v>37.002709969999998</v>
      </c>
      <c r="CV368" s="13">
        <v>14.753198352</v>
      </c>
      <c r="CW368" s="9">
        <v>-5.985391259</v>
      </c>
      <c r="CX368" s="9">
        <v>8.0091987726999996</v>
      </c>
      <c r="CY368" s="9">
        <v>0.84128860569999997</v>
      </c>
      <c r="CZ368" s="9">
        <v>13.317366751</v>
      </c>
      <c r="DA368" s="9">
        <v>-1.561509236</v>
      </c>
      <c r="DB368" s="9">
        <v>-0.39705694000000002</v>
      </c>
      <c r="DC368" s="9">
        <v>-4.2997395000000001E-2</v>
      </c>
      <c r="DD368" s="9">
        <v>-4.4046530019999999</v>
      </c>
      <c r="DE368" s="9">
        <v>3.9477741458</v>
      </c>
      <c r="DF368" s="9">
        <v>1.1571144366999999</v>
      </c>
      <c r="DG368" s="9">
        <v>4.0674583733</v>
      </c>
      <c r="DH368" s="9">
        <v>1.5791860875999999</v>
      </c>
      <c r="DI368" s="9">
        <v>1.2884727575999999</v>
      </c>
      <c r="DJ368" s="9">
        <v>2.4197692541000002</v>
      </c>
    </row>
    <row r="369" spans="19:114" x14ac:dyDescent="0.15">
      <c r="S369" s="11" t="s">
        <v>48</v>
      </c>
      <c r="T369" s="9" t="s">
        <v>92</v>
      </c>
      <c r="U369" s="11">
        <v>8</v>
      </c>
      <c r="V369" s="2">
        <v>75</v>
      </c>
      <c r="W369" s="9">
        <v>0.118101</v>
      </c>
      <c r="X369" s="9">
        <v>0.5616622</v>
      </c>
      <c r="Y369" s="9">
        <f t="shared" si="136"/>
        <v>1.1775352537627612</v>
      </c>
      <c r="Z369" s="9">
        <f t="shared" si="137"/>
        <v>44</v>
      </c>
      <c r="AA369" s="8">
        <f t="shared" si="138"/>
        <v>60</v>
      </c>
      <c r="AB369" s="8" t="b">
        <f t="shared" si="135"/>
        <v>0</v>
      </c>
      <c r="AC369" s="23" t="str">
        <f t="shared" si="126"/>
        <v>NO</v>
      </c>
      <c r="AD369" s="21" t="str">
        <f t="shared" si="139"/>
        <v>YES</v>
      </c>
      <c r="AE369" s="8" t="str">
        <f t="shared" si="140"/>
        <v>FINE</v>
      </c>
      <c r="AF369" s="8">
        <f t="shared" si="141"/>
        <v>2</v>
      </c>
      <c r="AG369" s="8">
        <f t="shared" si="142"/>
        <v>2</v>
      </c>
      <c r="AH369" s="8">
        <f t="shared" si="143"/>
        <v>2</v>
      </c>
      <c r="AI369" s="23">
        <f t="shared" si="127"/>
        <v>69</v>
      </c>
      <c r="AJ369" s="23">
        <f t="shared" si="128"/>
        <v>185</v>
      </c>
      <c r="AK369" s="23">
        <f t="shared" si="129"/>
        <v>310</v>
      </c>
      <c r="AL369" s="23">
        <f t="shared" si="130"/>
        <v>21.200000000000003</v>
      </c>
      <c r="AM369" s="21">
        <f t="shared" si="144"/>
        <v>69</v>
      </c>
      <c r="AN369" s="21">
        <f t="shared" si="145"/>
        <v>185</v>
      </c>
      <c r="AO369" s="21">
        <f t="shared" si="146"/>
        <v>310</v>
      </c>
      <c r="AP369" s="21">
        <f t="shared" si="147"/>
        <v>21.200000000000003</v>
      </c>
      <c r="AQ369" s="22">
        <f t="shared" si="131"/>
        <v>-0.5714285714285714</v>
      </c>
      <c r="AR369" s="22">
        <f t="shared" si="132"/>
        <v>-1</v>
      </c>
      <c r="AS369" s="22">
        <f t="shared" si="133"/>
        <v>0</v>
      </c>
      <c r="AT369" s="22">
        <f t="shared" si="134"/>
        <v>0.66666666666666663</v>
      </c>
      <c r="AU369" s="9">
        <v>16</v>
      </c>
      <c r="AV369" s="9">
        <v>14</v>
      </c>
      <c r="AW369" s="9">
        <v>150</v>
      </c>
      <c r="AX369" s="9">
        <v>30</v>
      </c>
      <c r="AY369" s="9">
        <v>60</v>
      </c>
      <c r="AZ369" s="9">
        <v>30</v>
      </c>
      <c r="BA369" s="9">
        <v>45</v>
      </c>
      <c r="BB369" s="9">
        <v>45</v>
      </c>
      <c r="BC369" s="13">
        <v>80.832058699000001</v>
      </c>
      <c r="BD369" s="9">
        <v>9.1461851856000003</v>
      </c>
      <c r="BE369" s="9">
        <v>-17.193490409999999</v>
      </c>
      <c r="BF369" s="9">
        <v>-1.663129579</v>
      </c>
      <c r="BG369" s="9">
        <v>-29.163700800000001</v>
      </c>
      <c r="BH369" s="9">
        <v>-6.2031256849999998</v>
      </c>
      <c r="BI369" s="9">
        <v>1.1153396083</v>
      </c>
      <c r="BJ369" s="9">
        <v>2.2329583337000001</v>
      </c>
      <c r="BK369" s="9">
        <v>-3.0049678000000002</v>
      </c>
      <c r="BL369" s="9">
        <v>7.0658333300000002</v>
      </c>
      <c r="BM369" s="9">
        <v>-1.683041666</v>
      </c>
      <c r="BN369" s="9">
        <v>-6.3633298849999997</v>
      </c>
      <c r="BO369" s="9">
        <v>0.91810169070000003</v>
      </c>
      <c r="BP369" s="9">
        <v>-4.6213983040000004</v>
      </c>
      <c r="BQ369" s="9">
        <v>7.9517683607</v>
      </c>
      <c r="BR369" s="13">
        <v>206.79402132999999</v>
      </c>
      <c r="BS369" s="9">
        <v>36.078703707000003</v>
      </c>
      <c r="BT369" s="9">
        <v>-40.268132860000001</v>
      </c>
      <c r="BU369" s="9">
        <v>-2.2977066580000001</v>
      </c>
      <c r="BV369" s="9">
        <v>-60.082646310000001</v>
      </c>
      <c r="BW369" s="9">
        <v>-15.153072359999999</v>
      </c>
      <c r="BX369" s="9">
        <v>2.6012930438000001</v>
      </c>
      <c r="BY369" s="9">
        <v>6.3497708418999999</v>
      </c>
      <c r="BZ369" s="9">
        <v>-13.82010116</v>
      </c>
      <c r="CA369" s="9">
        <v>12.069479154</v>
      </c>
      <c r="CB369" s="9">
        <v>-4.9169791710000004</v>
      </c>
      <c r="CC369" s="9">
        <v>-27.619252960000001</v>
      </c>
      <c r="CD369" s="9">
        <v>5.3175452100999996</v>
      </c>
      <c r="CE369" s="9">
        <v>-8.3007881399999999</v>
      </c>
      <c r="CF369" s="9">
        <v>12.740711859999999</v>
      </c>
      <c r="CG369" s="13">
        <v>370.77552377000001</v>
      </c>
      <c r="CH369" s="9">
        <v>83.113740738999994</v>
      </c>
      <c r="CI369" s="9">
        <v>-67.994614830000003</v>
      </c>
      <c r="CJ369" s="9">
        <v>-0.973534978</v>
      </c>
      <c r="CK369" s="9">
        <v>-124.25462880000001</v>
      </c>
      <c r="CL369" s="9">
        <v>-21.665469470000001</v>
      </c>
      <c r="CM369" s="9">
        <v>4.6599265989000003</v>
      </c>
      <c r="CN369" s="9">
        <v>14.216562494</v>
      </c>
      <c r="CO369" s="9">
        <v>-42.088563720000003</v>
      </c>
      <c r="CP369" s="9">
        <v>18.607354156</v>
      </c>
      <c r="CQ369" s="9">
        <v>-15.74427083</v>
      </c>
      <c r="CR369" s="9">
        <v>-60.154898490000001</v>
      </c>
      <c r="CS369" s="9">
        <v>13.00837662</v>
      </c>
      <c r="CT369" s="9">
        <v>-18.22229003</v>
      </c>
      <c r="CU369" s="9">
        <v>37.002709969999998</v>
      </c>
      <c r="CV369" s="13">
        <v>14.753198352</v>
      </c>
      <c r="CW369" s="9">
        <v>-5.985391259</v>
      </c>
      <c r="CX369" s="9">
        <v>8.0091987726999996</v>
      </c>
      <c r="CY369" s="9">
        <v>0.84128860569999997</v>
      </c>
      <c r="CZ369" s="9">
        <v>13.317366751</v>
      </c>
      <c r="DA369" s="9">
        <v>-1.561509236</v>
      </c>
      <c r="DB369" s="9">
        <v>-0.39705694000000002</v>
      </c>
      <c r="DC369" s="9">
        <v>-4.2997395000000001E-2</v>
      </c>
      <c r="DD369" s="9">
        <v>-4.4046530019999999</v>
      </c>
      <c r="DE369" s="9">
        <v>3.9477741458</v>
      </c>
      <c r="DF369" s="9">
        <v>1.1571144366999999</v>
      </c>
      <c r="DG369" s="9">
        <v>4.0674583733</v>
      </c>
      <c r="DH369" s="9">
        <v>1.5791860875999999</v>
      </c>
      <c r="DI369" s="9">
        <v>1.2884727575999999</v>
      </c>
      <c r="DJ369" s="9">
        <v>2.4197692541000002</v>
      </c>
    </row>
    <row r="370" spans="19:114" x14ac:dyDescent="0.15">
      <c r="S370" s="11" t="s">
        <v>48</v>
      </c>
      <c r="T370" s="9" t="s">
        <v>92</v>
      </c>
      <c r="U370" s="11">
        <v>8</v>
      </c>
      <c r="V370" s="2">
        <v>90</v>
      </c>
      <c r="W370" s="9">
        <v>0.118101</v>
      </c>
      <c r="X370" s="9">
        <v>0.5616622</v>
      </c>
      <c r="Y370" s="9">
        <f t="shared" si="136"/>
        <v>1.1775352537627612</v>
      </c>
      <c r="Z370" s="9">
        <f t="shared" si="137"/>
        <v>44</v>
      </c>
      <c r="AA370" s="8">
        <f t="shared" si="138"/>
        <v>60</v>
      </c>
      <c r="AB370" s="8" t="b">
        <f t="shared" si="135"/>
        <v>0</v>
      </c>
      <c r="AC370" s="23" t="str">
        <f t="shared" si="126"/>
        <v>NO</v>
      </c>
      <c r="AD370" s="21" t="str">
        <f t="shared" si="139"/>
        <v>YES</v>
      </c>
      <c r="AE370" s="8" t="str">
        <f t="shared" si="140"/>
        <v>FINE</v>
      </c>
      <c r="AF370" s="8">
        <f t="shared" si="141"/>
        <v>2</v>
      </c>
      <c r="AG370" s="8">
        <f t="shared" si="142"/>
        <v>2</v>
      </c>
      <c r="AH370" s="8">
        <f t="shared" si="143"/>
        <v>2</v>
      </c>
      <c r="AI370" s="23">
        <f t="shared" si="127"/>
        <v>62</v>
      </c>
      <c r="AJ370" s="23">
        <f t="shared" si="128"/>
        <v>175</v>
      </c>
      <c r="AK370" s="23">
        <f t="shared" si="129"/>
        <v>291</v>
      </c>
      <c r="AL370" s="23">
        <f t="shared" si="130"/>
        <v>26.5</v>
      </c>
      <c r="AM370" s="21">
        <f t="shared" si="144"/>
        <v>62</v>
      </c>
      <c r="AN370" s="21">
        <f t="shared" si="145"/>
        <v>175</v>
      </c>
      <c r="AO370" s="21">
        <f t="shared" si="146"/>
        <v>291</v>
      </c>
      <c r="AP370" s="21">
        <f t="shared" si="147"/>
        <v>26.5</v>
      </c>
      <c r="AQ370" s="22">
        <f t="shared" si="131"/>
        <v>-0.5714285714285714</v>
      </c>
      <c r="AR370" s="22">
        <f t="shared" si="132"/>
        <v>-1</v>
      </c>
      <c r="AS370" s="22">
        <f t="shared" si="133"/>
        <v>0</v>
      </c>
      <c r="AT370" s="22">
        <f t="shared" si="134"/>
        <v>1</v>
      </c>
      <c r="AU370" s="9">
        <v>16</v>
      </c>
      <c r="AV370" s="9">
        <v>14</v>
      </c>
      <c r="AW370" s="9">
        <v>150</v>
      </c>
      <c r="AX370" s="9">
        <v>30</v>
      </c>
      <c r="AY370" s="9">
        <v>60</v>
      </c>
      <c r="AZ370" s="9">
        <v>30</v>
      </c>
      <c r="BA370" s="9">
        <v>45</v>
      </c>
      <c r="BB370" s="9">
        <v>45</v>
      </c>
      <c r="BC370" s="13">
        <v>80.832058699000001</v>
      </c>
      <c r="BD370" s="9">
        <v>9.1461851856000003</v>
      </c>
      <c r="BE370" s="9">
        <v>-17.193490409999999</v>
      </c>
      <c r="BF370" s="9">
        <v>-1.663129579</v>
      </c>
      <c r="BG370" s="9">
        <v>-29.163700800000001</v>
      </c>
      <c r="BH370" s="9">
        <v>-6.2031256849999998</v>
      </c>
      <c r="BI370" s="9">
        <v>1.1153396083</v>
      </c>
      <c r="BJ370" s="9">
        <v>2.2329583337000001</v>
      </c>
      <c r="BK370" s="9">
        <v>-3.0049678000000002</v>
      </c>
      <c r="BL370" s="9">
        <v>7.0658333300000002</v>
      </c>
      <c r="BM370" s="9">
        <v>-1.683041666</v>
      </c>
      <c r="BN370" s="9">
        <v>-6.3633298849999997</v>
      </c>
      <c r="BO370" s="9">
        <v>0.91810169070000003</v>
      </c>
      <c r="BP370" s="9">
        <v>-4.6213983040000004</v>
      </c>
      <c r="BQ370" s="9">
        <v>7.9517683607</v>
      </c>
      <c r="BR370" s="13">
        <v>206.79402132999999</v>
      </c>
      <c r="BS370" s="9">
        <v>36.078703707000003</v>
      </c>
      <c r="BT370" s="9">
        <v>-40.268132860000001</v>
      </c>
      <c r="BU370" s="9">
        <v>-2.2977066580000001</v>
      </c>
      <c r="BV370" s="9">
        <v>-60.082646310000001</v>
      </c>
      <c r="BW370" s="9">
        <v>-15.153072359999999</v>
      </c>
      <c r="BX370" s="9">
        <v>2.6012930438000001</v>
      </c>
      <c r="BY370" s="9">
        <v>6.3497708418999999</v>
      </c>
      <c r="BZ370" s="9">
        <v>-13.82010116</v>
      </c>
      <c r="CA370" s="9">
        <v>12.069479154</v>
      </c>
      <c r="CB370" s="9">
        <v>-4.9169791710000004</v>
      </c>
      <c r="CC370" s="9">
        <v>-27.619252960000001</v>
      </c>
      <c r="CD370" s="9">
        <v>5.3175452100999996</v>
      </c>
      <c r="CE370" s="9">
        <v>-8.3007881399999999</v>
      </c>
      <c r="CF370" s="9">
        <v>12.740711859999999</v>
      </c>
      <c r="CG370" s="13">
        <v>370.77552377000001</v>
      </c>
      <c r="CH370" s="9">
        <v>83.113740738999994</v>
      </c>
      <c r="CI370" s="9">
        <v>-67.994614830000003</v>
      </c>
      <c r="CJ370" s="9">
        <v>-0.973534978</v>
      </c>
      <c r="CK370" s="9">
        <v>-124.25462880000001</v>
      </c>
      <c r="CL370" s="9">
        <v>-21.665469470000001</v>
      </c>
      <c r="CM370" s="9">
        <v>4.6599265989000003</v>
      </c>
      <c r="CN370" s="9">
        <v>14.216562494</v>
      </c>
      <c r="CO370" s="9">
        <v>-42.088563720000003</v>
      </c>
      <c r="CP370" s="9">
        <v>18.607354156</v>
      </c>
      <c r="CQ370" s="9">
        <v>-15.74427083</v>
      </c>
      <c r="CR370" s="9">
        <v>-60.154898490000001</v>
      </c>
      <c r="CS370" s="9">
        <v>13.00837662</v>
      </c>
      <c r="CT370" s="9">
        <v>-18.22229003</v>
      </c>
      <c r="CU370" s="9">
        <v>37.002709969999998</v>
      </c>
      <c r="CV370" s="13">
        <v>14.753198352</v>
      </c>
      <c r="CW370" s="9">
        <v>-5.985391259</v>
      </c>
      <c r="CX370" s="9">
        <v>8.0091987726999996</v>
      </c>
      <c r="CY370" s="9">
        <v>0.84128860569999997</v>
      </c>
      <c r="CZ370" s="9">
        <v>13.317366751</v>
      </c>
      <c r="DA370" s="9">
        <v>-1.561509236</v>
      </c>
      <c r="DB370" s="9">
        <v>-0.39705694000000002</v>
      </c>
      <c r="DC370" s="9">
        <v>-4.2997395000000001E-2</v>
      </c>
      <c r="DD370" s="9">
        <v>-4.4046530019999999</v>
      </c>
      <c r="DE370" s="9">
        <v>3.9477741458</v>
      </c>
      <c r="DF370" s="9">
        <v>1.1571144366999999</v>
      </c>
      <c r="DG370" s="9">
        <v>4.0674583733</v>
      </c>
      <c r="DH370" s="9">
        <v>1.5791860875999999</v>
      </c>
      <c r="DI370" s="9">
        <v>1.2884727575999999</v>
      </c>
      <c r="DJ370" s="9">
        <v>2.4197692541000002</v>
      </c>
    </row>
    <row r="371" spans="19:114" x14ac:dyDescent="0.15">
      <c r="S371" s="11" t="s">
        <v>48</v>
      </c>
      <c r="T371" s="9" t="s">
        <v>92</v>
      </c>
      <c r="U371" s="11">
        <v>10</v>
      </c>
      <c r="V371" s="2">
        <v>0</v>
      </c>
      <c r="W371" s="9">
        <v>0.15286</v>
      </c>
      <c r="X371" s="9">
        <v>0.50749599999999995</v>
      </c>
      <c r="Y371" s="9">
        <f t="shared" si="136"/>
        <v>1.2209517514942323</v>
      </c>
      <c r="Z371" s="9">
        <f t="shared" si="137"/>
        <v>42</v>
      </c>
      <c r="AA371" s="8">
        <f t="shared" si="138"/>
        <v>60</v>
      </c>
      <c r="AB371" s="8" t="b">
        <f t="shared" si="135"/>
        <v>0</v>
      </c>
      <c r="AC371" s="23" t="str">
        <f t="shared" si="126"/>
        <v>NO</v>
      </c>
      <c r="AD371" s="21" t="str">
        <f t="shared" si="139"/>
        <v>YES</v>
      </c>
      <c r="AE371" s="8" t="str">
        <f t="shared" si="140"/>
        <v>MEDIUM</v>
      </c>
      <c r="AF371" s="8">
        <f t="shared" si="141"/>
        <v>3</v>
      </c>
      <c r="AG371" s="8">
        <f t="shared" si="142"/>
        <v>3</v>
      </c>
      <c r="AH371" s="8">
        <f t="shared" si="143"/>
        <v>3</v>
      </c>
      <c r="AI371" s="23">
        <f t="shared" si="127"/>
        <v>135</v>
      </c>
      <c r="AJ371" s="23">
        <f t="shared" si="128"/>
        <v>293</v>
      </c>
      <c r="AK371" s="23">
        <f t="shared" si="129"/>
        <v>558</v>
      </c>
      <c r="AL371" s="23">
        <f t="shared" si="130"/>
        <v>2.2000000000000002</v>
      </c>
      <c r="AM371" s="21">
        <f t="shared" si="144"/>
        <v>135</v>
      </c>
      <c r="AN371" s="21">
        <f t="shared" si="145"/>
        <v>293</v>
      </c>
      <c r="AO371" s="21">
        <f t="shared" si="146"/>
        <v>558</v>
      </c>
      <c r="AP371" s="21">
        <f t="shared" si="147"/>
        <v>2.2000000000000002</v>
      </c>
      <c r="AQ371" s="22">
        <f t="shared" si="131"/>
        <v>-0.42857142857142855</v>
      </c>
      <c r="AR371" s="22">
        <f t="shared" si="132"/>
        <v>-1</v>
      </c>
      <c r="AS371" s="22">
        <f t="shared" si="133"/>
        <v>0</v>
      </c>
      <c r="AT371" s="22">
        <f t="shared" si="134"/>
        <v>-1</v>
      </c>
      <c r="AU371" s="9">
        <v>16</v>
      </c>
      <c r="AV371" s="9">
        <v>14</v>
      </c>
      <c r="AW371" s="9">
        <v>150</v>
      </c>
      <c r="AX371" s="9">
        <v>30</v>
      </c>
      <c r="AY371" s="9">
        <v>60</v>
      </c>
      <c r="AZ371" s="9">
        <v>30</v>
      </c>
      <c r="BA371" s="9">
        <v>45</v>
      </c>
      <c r="BB371" s="9">
        <v>45</v>
      </c>
      <c r="BC371" s="13">
        <v>80.832058699000001</v>
      </c>
      <c r="BD371" s="9">
        <v>9.1461851856000003</v>
      </c>
      <c r="BE371" s="9">
        <v>-17.193490409999999</v>
      </c>
      <c r="BF371" s="9">
        <v>-1.663129579</v>
      </c>
      <c r="BG371" s="9">
        <v>-29.163700800000001</v>
      </c>
      <c r="BH371" s="9">
        <v>-6.2031256849999998</v>
      </c>
      <c r="BI371" s="9">
        <v>1.1153396083</v>
      </c>
      <c r="BJ371" s="9">
        <v>2.2329583337000001</v>
      </c>
      <c r="BK371" s="9">
        <v>-3.0049678000000002</v>
      </c>
      <c r="BL371" s="9">
        <v>7.0658333300000002</v>
      </c>
      <c r="BM371" s="9">
        <v>-1.683041666</v>
      </c>
      <c r="BN371" s="9">
        <v>-6.3633298849999997</v>
      </c>
      <c r="BO371" s="9">
        <v>0.91810169070000003</v>
      </c>
      <c r="BP371" s="9">
        <v>-4.6213983040000004</v>
      </c>
      <c r="BQ371" s="9">
        <v>7.9517683607</v>
      </c>
      <c r="BR371" s="13">
        <v>206.79402132999999</v>
      </c>
      <c r="BS371" s="9">
        <v>36.078703707000003</v>
      </c>
      <c r="BT371" s="9">
        <v>-40.268132860000001</v>
      </c>
      <c r="BU371" s="9">
        <v>-2.2977066580000001</v>
      </c>
      <c r="BV371" s="9">
        <v>-60.082646310000001</v>
      </c>
      <c r="BW371" s="9">
        <v>-15.153072359999999</v>
      </c>
      <c r="BX371" s="9">
        <v>2.6012930438000001</v>
      </c>
      <c r="BY371" s="9">
        <v>6.3497708418999999</v>
      </c>
      <c r="BZ371" s="9">
        <v>-13.82010116</v>
      </c>
      <c r="CA371" s="9">
        <v>12.069479154</v>
      </c>
      <c r="CB371" s="9">
        <v>-4.9169791710000004</v>
      </c>
      <c r="CC371" s="9">
        <v>-27.619252960000001</v>
      </c>
      <c r="CD371" s="9">
        <v>5.3175452100999996</v>
      </c>
      <c r="CE371" s="9">
        <v>-8.3007881399999999</v>
      </c>
      <c r="CF371" s="9">
        <v>12.740711859999999</v>
      </c>
      <c r="CG371" s="13">
        <v>370.77552377000001</v>
      </c>
      <c r="CH371" s="9">
        <v>83.113740738999994</v>
      </c>
      <c r="CI371" s="9">
        <v>-67.994614830000003</v>
      </c>
      <c r="CJ371" s="9">
        <v>-0.973534978</v>
      </c>
      <c r="CK371" s="9">
        <v>-124.25462880000001</v>
      </c>
      <c r="CL371" s="9">
        <v>-21.665469470000001</v>
      </c>
      <c r="CM371" s="9">
        <v>4.6599265989000003</v>
      </c>
      <c r="CN371" s="9">
        <v>14.216562494</v>
      </c>
      <c r="CO371" s="9">
        <v>-42.088563720000003</v>
      </c>
      <c r="CP371" s="9">
        <v>18.607354156</v>
      </c>
      <c r="CQ371" s="9">
        <v>-15.74427083</v>
      </c>
      <c r="CR371" s="9">
        <v>-60.154898490000001</v>
      </c>
      <c r="CS371" s="9">
        <v>13.00837662</v>
      </c>
      <c r="CT371" s="9">
        <v>-18.22229003</v>
      </c>
      <c r="CU371" s="9">
        <v>37.002709969999998</v>
      </c>
      <c r="CV371" s="13">
        <v>14.753198352</v>
      </c>
      <c r="CW371" s="9">
        <v>-5.985391259</v>
      </c>
      <c r="CX371" s="9">
        <v>8.0091987726999996</v>
      </c>
      <c r="CY371" s="9">
        <v>0.84128860569999997</v>
      </c>
      <c r="CZ371" s="9">
        <v>13.317366751</v>
      </c>
      <c r="DA371" s="9">
        <v>-1.561509236</v>
      </c>
      <c r="DB371" s="9">
        <v>-0.39705694000000002</v>
      </c>
      <c r="DC371" s="9">
        <v>-4.2997395000000001E-2</v>
      </c>
      <c r="DD371" s="9">
        <v>-4.4046530019999999</v>
      </c>
      <c r="DE371" s="9">
        <v>3.9477741458</v>
      </c>
      <c r="DF371" s="9">
        <v>1.1571144366999999</v>
      </c>
      <c r="DG371" s="9">
        <v>4.0674583733</v>
      </c>
      <c r="DH371" s="9">
        <v>1.5791860875999999</v>
      </c>
      <c r="DI371" s="9">
        <v>1.2884727575999999</v>
      </c>
      <c r="DJ371" s="9">
        <v>2.4197692541000002</v>
      </c>
    </row>
    <row r="372" spans="19:114" x14ac:dyDescent="0.15">
      <c r="S372" s="11" t="s">
        <v>48</v>
      </c>
      <c r="T372" s="9" t="s">
        <v>92</v>
      </c>
      <c r="U372" s="11">
        <v>10</v>
      </c>
      <c r="V372" s="2">
        <v>15</v>
      </c>
      <c r="W372" s="9">
        <v>0.15286</v>
      </c>
      <c r="X372" s="9">
        <v>0.50749599999999995</v>
      </c>
      <c r="Y372" s="9">
        <f t="shared" si="136"/>
        <v>1.2209517514942323</v>
      </c>
      <c r="Z372" s="9">
        <f t="shared" si="137"/>
        <v>42</v>
      </c>
      <c r="AA372" s="8">
        <f t="shared" si="138"/>
        <v>60</v>
      </c>
      <c r="AB372" s="8" t="b">
        <f t="shared" si="135"/>
        <v>0</v>
      </c>
      <c r="AC372" s="23" t="str">
        <f t="shared" si="126"/>
        <v>NO</v>
      </c>
      <c r="AD372" s="21" t="str">
        <f t="shared" si="139"/>
        <v>YES</v>
      </c>
      <c r="AE372" s="8" t="str">
        <f t="shared" si="140"/>
        <v>MEDIUM</v>
      </c>
      <c r="AF372" s="8">
        <f t="shared" si="141"/>
        <v>3</v>
      </c>
      <c r="AG372" s="8">
        <f t="shared" si="142"/>
        <v>3</v>
      </c>
      <c r="AH372" s="8">
        <f t="shared" si="143"/>
        <v>3</v>
      </c>
      <c r="AI372" s="23">
        <f t="shared" si="127"/>
        <v>119</v>
      </c>
      <c r="AJ372" s="23">
        <f t="shared" si="128"/>
        <v>268</v>
      </c>
      <c r="AK372" s="23">
        <f t="shared" si="129"/>
        <v>496</v>
      </c>
      <c r="AL372" s="23">
        <f t="shared" si="130"/>
        <v>4.5999999999999996</v>
      </c>
      <c r="AM372" s="21">
        <f t="shared" si="144"/>
        <v>119</v>
      </c>
      <c r="AN372" s="21">
        <f t="shared" si="145"/>
        <v>268</v>
      </c>
      <c r="AO372" s="21">
        <f t="shared" si="146"/>
        <v>496</v>
      </c>
      <c r="AP372" s="21">
        <f t="shared" si="147"/>
        <v>4.5999999999999996</v>
      </c>
      <c r="AQ372" s="22">
        <f t="shared" si="131"/>
        <v>-0.42857142857142855</v>
      </c>
      <c r="AR372" s="22">
        <f t="shared" si="132"/>
        <v>-1</v>
      </c>
      <c r="AS372" s="22">
        <f t="shared" si="133"/>
        <v>0</v>
      </c>
      <c r="AT372" s="22">
        <f t="shared" si="134"/>
        <v>-0.66666666666666663</v>
      </c>
      <c r="AU372" s="9">
        <v>16</v>
      </c>
      <c r="AV372" s="9">
        <v>14</v>
      </c>
      <c r="AW372" s="9">
        <v>150</v>
      </c>
      <c r="AX372" s="9">
        <v>30</v>
      </c>
      <c r="AY372" s="9">
        <v>60</v>
      </c>
      <c r="AZ372" s="9">
        <v>30</v>
      </c>
      <c r="BA372" s="9">
        <v>45</v>
      </c>
      <c r="BB372" s="9">
        <v>45</v>
      </c>
      <c r="BC372" s="13">
        <v>80.832058699000001</v>
      </c>
      <c r="BD372" s="9">
        <v>9.1461851856000003</v>
      </c>
      <c r="BE372" s="9">
        <v>-17.193490409999999</v>
      </c>
      <c r="BF372" s="9">
        <v>-1.663129579</v>
      </c>
      <c r="BG372" s="9">
        <v>-29.163700800000001</v>
      </c>
      <c r="BH372" s="9">
        <v>-6.2031256849999998</v>
      </c>
      <c r="BI372" s="9">
        <v>1.1153396083</v>
      </c>
      <c r="BJ372" s="9">
        <v>2.2329583337000001</v>
      </c>
      <c r="BK372" s="9">
        <v>-3.0049678000000002</v>
      </c>
      <c r="BL372" s="9">
        <v>7.0658333300000002</v>
      </c>
      <c r="BM372" s="9">
        <v>-1.683041666</v>
      </c>
      <c r="BN372" s="9">
        <v>-6.3633298849999997</v>
      </c>
      <c r="BO372" s="9">
        <v>0.91810169070000003</v>
      </c>
      <c r="BP372" s="9">
        <v>-4.6213983040000004</v>
      </c>
      <c r="BQ372" s="9">
        <v>7.9517683607</v>
      </c>
      <c r="BR372" s="13">
        <v>206.79402132999999</v>
      </c>
      <c r="BS372" s="9">
        <v>36.078703707000003</v>
      </c>
      <c r="BT372" s="9">
        <v>-40.268132860000001</v>
      </c>
      <c r="BU372" s="9">
        <v>-2.2977066580000001</v>
      </c>
      <c r="BV372" s="9">
        <v>-60.082646310000001</v>
      </c>
      <c r="BW372" s="9">
        <v>-15.153072359999999</v>
      </c>
      <c r="BX372" s="9">
        <v>2.6012930438000001</v>
      </c>
      <c r="BY372" s="9">
        <v>6.3497708418999999</v>
      </c>
      <c r="BZ372" s="9">
        <v>-13.82010116</v>
      </c>
      <c r="CA372" s="9">
        <v>12.069479154</v>
      </c>
      <c r="CB372" s="9">
        <v>-4.9169791710000004</v>
      </c>
      <c r="CC372" s="9">
        <v>-27.619252960000001</v>
      </c>
      <c r="CD372" s="9">
        <v>5.3175452100999996</v>
      </c>
      <c r="CE372" s="9">
        <v>-8.3007881399999999</v>
      </c>
      <c r="CF372" s="9">
        <v>12.740711859999999</v>
      </c>
      <c r="CG372" s="13">
        <v>370.77552377000001</v>
      </c>
      <c r="CH372" s="9">
        <v>83.113740738999994</v>
      </c>
      <c r="CI372" s="9">
        <v>-67.994614830000003</v>
      </c>
      <c r="CJ372" s="9">
        <v>-0.973534978</v>
      </c>
      <c r="CK372" s="9">
        <v>-124.25462880000001</v>
      </c>
      <c r="CL372" s="9">
        <v>-21.665469470000001</v>
      </c>
      <c r="CM372" s="9">
        <v>4.6599265989000003</v>
      </c>
      <c r="CN372" s="9">
        <v>14.216562494</v>
      </c>
      <c r="CO372" s="9">
        <v>-42.088563720000003</v>
      </c>
      <c r="CP372" s="9">
        <v>18.607354156</v>
      </c>
      <c r="CQ372" s="9">
        <v>-15.74427083</v>
      </c>
      <c r="CR372" s="9">
        <v>-60.154898490000001</v>
      </c>
      <c r="CS372" s="9">
        <v>13.00837662</v>
      </c>
      <c r="CT372" s="9">
        <v>-18.22229003</v>
      </c>
      <c r="CU372" s="9">
        <v>37.002709969999998</v>
      </c>
      <c r="CV372" s="13">
        <v>14.753198352</v>
      </c>
      <c r="CW372" s="9">
        <v>-5.985391259</v>
      </c>
      <c r="CX372" s="9">
        <v>8.0091987726999996</v>
      </c>
      <c r="CY372" s="9">
        <v>0.84128860569999997</v>
      </c>
      <c r="CZ372" s="9">
        <v>13.317366751</v>
      </c>
      <c r="DA372" s="9">
        <v>-1.561509236</v>
      </c>
      <c r="DB372" s="9">
        <v>-0.39705694000000002</v>
      </c>
      <c r="DC372" s="9">
        <v>-4.2997395000000001E-2</v>
      </c>
      <c r="DD372" s="9">
        <v>-4.4046530019999999</v>
      </c>
      <c r="DE372" s="9">
        <v>3.9477741458</v>
      </c>
      <c r="DF372" s="9">
        <v>1.1571144366999999</v>
      </c>
      <c r="DG372" s="9">
        <v>4.0674583733</v>
      </c>
      <c r="DH372" s="9">
        <v>1.5791860875999999</v>
      </c>
      <c r="DI372" s="9">
        <v>1.2884727575999999</v>
      </c>
      <c r="DJ372" s="9">
        <v>2.4197692541000002</v>
      </c>
    </row>
    <row r="373" spans="19:114" x14ac:dyDescent="0.15">
      <c r="S373" s="11" t="s">
        <v>48</v>
      </c>
      <c r="T373" s="9" t="s">
        <v>92</v>
      </c>
      <c r="U373" s="11">
        <v>10</v>
      </c>
      <c r="V373" s="2">
        <v>30</v>
      </c>
      <c r="W373" s="9">
        <v>0.15286</v>
      </c>
      <c r="X373" s="9">
        <v>0.50749599999999995</v>
      </c>
      <c r="Y373" s="9">
        <f t="shared" si="136"/>
        <v>1.2209517514942323</v>
      </c>
      <c r="Z373" s="9">
        <f t="shared" si="137"/>
        <v>42</v>
      </c>
      <c r="AA373" s="8">
        <f t="shared" si="138"/>
        <v>60</v>
      </c>
      <c r="AB373" s="8" t="b">
        <f t="shared" si="135"/>
        <v>0</v>
      </c>
      <c r="AC373" s="23" t="str">
        <f t="shared" si="126"/>
        <v>NO</v>
      </c>
      <c r="AD373" s="21" t="str">
        <f t="shared" si="139"/>
        <v>YES</v>
      </c>
      <c r="AE373" s="8" t="str">
        <f t="shared" si="140"/>
        <v>FINE</v>
      </c>
      <c r="AF373" s="8">
        <f t="shared" si="141"/>
        <v>2</v>
      </c>
      <c r="AG373" s="8">
        <f t="shared" si="142"/>
        <v>2</v>
      </c>
      <c r="AH373" s="8">
        <f t="shared" si="143"/>
        <v>2</v>
      </c>
      <c r="AI373" s="23">
        <f t="shared" si="127"/>
        <v>104</v>
      </c>
      <c r="AJ373" s="23">
        <f t="shared" si="128"/>
        <v>245</v>
      </c>
      <c r="AK373" s="23">
        <f t="shared" si="129"/>
        <v>442</v>
      </c>
      <c r="AL373" s="23">
        <f t="shared" si="130"/>
        <v>7.5</v>
      </c>
      <c r="AM373" s="21">
        <f t="shared" si="144"/>
        <v>104</v>
      </c>
      <c r="AN373" s="21">
        <f t="shared" si="145"/>
        <v>245</v>
      </c>
      <c r="AO373" s="21">
        <f t="shared" si="146"/>
        <v>442</v>
      </c>
      <c r="AP373" s="21">
        <f t="shared" si="147"/>
        <v>7.5</v>
      </c>
      <c r="AQ373" s="22">
        <f t="shared" si="131"/>
        <v>-0.42857142857142855</v>
      </c>
      <c r="AR373" s="22">
        <f t="shared" si="132"/>
        <v>-1</v>
      </c>
      <c r="AS373" s="22">
        <f t="shared" si="133"/>
        <v>0</v>
      </c>
      <c r="AT373" s="22">
        <f t="shared" si="134"/>
        <v>-0.33333333333333331</v>
      </c>
      <c r="AU373" s="9">
        <v>16</v>
      </c>
      <c r="AV373" s="9">
        <v>14</v>
      </c>
      <c r="AW373" s="9">
        <v>150</v>
      </c>
      <c r="AX373" s="9">
        <v>30</v>
      </c>
      <c r="AY373" s="9">
        <v>60</v>
      </c>
      <c r="AZ373" s="9">
        <v>30</v>
      </c>
      <c r="BA373" s="9">
        <v>45</v>
      </c>
      <c r="BB373" s="9">
        <v>45</v>
      </c>
      <c r="BC373" s="13">
        <v>80.832058699000001</v>
      </c>
      <c r="BD373" s="9">
        <v>9.1461851856000003</v>
      </c>
      <c r="BE373" s="9">
        <v>-17.193490409999999</v>
      </c>
      <c r="BF373" s="9">
        <v>-1.663129579</v>
      </c>
      <c r="BG373" s="9">
        <v>-29.163700800000001</v>
      </c>
      <c r="BH373" s="9">
        <v>-6.2031256849999998</v>
      </c>
      <c r="BI373" s="9">
        <v>1.1153396083</v>
      </c>
      <c r="BJ373" s="9">
        <v>2.2329583337000001</v>
      </c>
      <c r="BK373" s="9">
        <v>-3.0049678000000002</v>
      </c>
      <c r="BL373" s="9">
        <v>7.0658333300000002</v>
      </c>
      <c r="BM373" s="9">
        <v>-1.683041666</v>
      </c>
      <c r="BN373" s="9">
        <v>-6.3633298849999997</v>
      </c>
      <c r="BO373" s="9">
        <v>0.91810169070000003</v>
      </c>
      <c r="BP373" s="9">
        <v>-4.6213983040000004</v>
      </c>
      <c r="BQ373" s="9">
        <v>7.9517683607</v>
      </c>
      <c r="BR373" s="13">
        <v>206.79402132999999</v>
      </c>
      <c r="BS373" s="9">
        <v>36.078703707000003</v>
      </c>
      <c r="BT373" s="9">
        <v>-40.268132860000001</v>
      </c>
      <c r="BU373" s="9">
        <v>-2.2977066580000001</v>
      </c>
      <c r="BV373" s="9">
        <v>-60.082646310000001</v>
      </c>
      <c r="BW373" s="9">
        <v>-15.153072359999999</v>
      </c>
      <c r="BX373" s="9">
        <v>2.6012930438000001</v>
      </c>
      <c r="BY373" s="9">
        <v>6.3497708418999999</v>
      </c>
      <c r="BZ373" s="9">
        <v>-13.82010116</v>
      </c>
      <c r="CA373" s="9">
        <v>12.069479154</v>
      </c>
      <c r="CB373" s="9">
        <v>-4.9169791710000004</v>
      </c>
      <c r="CC373" s="9">
        <v>-27.619252960000001</v>
      </c>
      <c r="CD373" s="9">
        <v>5.3175452100999996</v>
      </c>
      <c r="CE373" s="9">
        <v>-8.3007881399999999</v>
      </c>
      <c r="CF373" s="9">
        <v>12.740711859999999</v>
      </c>
      <c r="CG373" s="13">
        <v>370.77552377000001</v>
      </c>
      <c r="CH373" s="9">
        <v>83.113740738999994</v>
      </c>
      <c r="CI373" s="9">
        <v>-67.994614830000003</v>
      </c>
      <c r="CJ373" s="9">
        <v>-0.973534978</v>
      </c>
      <c r="CK373" s="9">
        <v>-124.25462880000001</v>
      </c>
      <c r="CL373" s="9">
        <v>-21.665469470000001</v>
      </c>
      <c r="CM373" s="9">
        <v>4.6599265989000003</v>
      </c>
      <c r="CN373" s="9">
        <v>14.216562494</v>
      </c>
      <c r="CO373" s="9">
        <v>-42.088563720000003</v>
      </c>
      <c r="CP373" s="9">
        <v>18.607354156</v>
      </c>
      <c r="CQ373" s="9">
        <v>-15.74427083</v>
      </c>
      <c r="CR373" s="9">
        <v>-60.154898490000001</v>
      </c>
      <c r="CS373" s="9">
        <v>13.00837662</v>
      </c>
      <c r="CT373" s="9">
        <v>-18.22229003</v>
      </c>
      <c r="CU373" s="9">
        <v>37.002709969999998</v>
      </c>
      <c r="CV373" s="13">
        <v>14.753198352</v>
      </c>
      <c r="CW373" s="9">
        <v>-5.985391259</v>
      </c>
      <c r="CX373" s="9">
        <v>8.0091987726999996</v>
      </c>
      <c r="CY373" s="9">
        <v>0.84128860569999997</v>
      </c>
      <c r="CZ373" s="9">
        <v>13.317366751</v>
      </c>
      <c r="DA373" s="9">
        <v>-1.561509236</v>
      </c>
      <c r="DB373" s="9">
        <v>-0.39705694000000002</v>
      </c>
      <c r="DC373" s="9">
        <v>-4.2997395000000001E-2</v>
      </c>
      <c r="DD373" s="9">
        <v>-4.4046530019999999</v>
      </c>
      <c r="DE373" s="9">
        <v>3.9477741458</v>
      </c>
      <c r="DF373" s="9">
        <v>1.1571144366999999</v>
      </c>
      <c r="DG373" s="9">
        <v>4.0674583733</v>
      </c>
      <c r="DH373" s="9">
        <v>1.5791860875999999</v>
      </c>
      <c r="DI373" s="9">
        <v>1.2884727575999999</v>
      </c>
      <c r="DJ373" s="9">
        <v>2.4197692541000002</v>
      </c>
    </row>
    <row r="374" spans="19:114" x14ac:dyDescent="0.15">
      <c r="S374" s="11" t="s">
        <v>48</v>
      </c>
      <c r="T374" s="9" t="s">
        <v>92</v>
      </c>
      <c r="U374" s="11">
        <v>10</v>
      </c>
      <c r="V374" s="2">
        <v>45</v>
      </c>
      <c r="W374" s="9">
        <v>0.15286</v>
      </c>
      <c r="X374" s="9">
        <v>0.50749599999999995</v>
      </c>
      <c r="Y374" s="9">
        <f t="shared" si="136"/>
        <v>1.2209517514942323</v>
      </c>
      <c r="Z374" s="9">
        <f t="shared" si="137"/>
        <v>42</v>
      </c>
      <c r="AA374" s="8">
        <f t="shared" si="138"/>
        <v>60</v>
      </c>
      <c r="AB374" s="8" t="b">
        <f t="shared" si="135"/>
        <v>0</v>
      </c>
      <c r="AC374" s="23" t="str">
        <f t="shared" si="126"/>
        <v>NO</v>
      </c>
      <c r="AD374" s="21" t="str">
        <f t="shared" si="139"/>
        <v>YES</v>
      </c>
      <c r="AE374" s="8" t="str">
        <f t="shared" si="140"/>
        <v>FINE</v>
      </c>
      <c r="AF374" s="8">
        <f t="shared" si="141"/>
        <v>2</v>
      </c>
      <c r="AG374" s="8">
        <f t="shared" si="142"/>
        <v>2</v>
      </c>
      <c r="AH374" s="8">
        <f t="shared" si="143"/>
        <v>2</v>
      </c>
      <c r="AI374" s="23">
        <f t="shared" si="127"/>
        <v>92</v>
      </c>
      <c r="AJ374" s="23">
        <f t="shared" si="128"/>
        <v>226</v>
      </c>
      <c r="AK374" s="23">
        <f t="shared" si="129"/>
        <v>396</v>
      </c>
      <c r="AL374" s="23">
        <f t="shared" si="130"/>
        <v>11</v>
      </c>
      <c r="AM374" s="21">
        <f t="shared" si="144"/>
        <v>92</v>
      </c>
      <c r="AN374" s="21">
        <f t="shared" si="145"/>
        <v>226</v>
      </c>
      <c r="AO374" s="21">
        <f t="shared" si="146"/>
        <v>396</v>
      </c>
      <c r="AP374" s="21">
        <f t="shared" si="147"/>
        <v>11</v>
      </c>
      <c r="AQ374" s="22">
        <f t="shared" si="131"/>
        <v>-0.42857142857142855</v>
      </c>
      <c r="AR374" s="22">
        <f t="shared" si="132"/>
        <v>-1</v>
      </c>
      <c r="AS374" s="22">
        <f t="shared" si="133"/>
        <v>0</v>
      </c>
      <c r="AT374" s="22">
        <f t="shared" si="134"/>
        <v>0</v>
      </c>
      <c r="AU374" s="9">
        <v>16</v>
      </c>
      <c r="AV374" s="9">
        <v>14</v>
      </c>
      <c r="AW374" s="9">
        <v>150</v>
      </c>
      <c r="AX374" s="9">
        <v>30</v>
      </c>
      <c r="AY374" s="9">
        <v>60</v>
      </c>
      <c r="AZ374" s="9">
        <v>30</v>
      </c>
      <c r="BA374" s="9">
        <v>45</v>
      </c>
      <c r="BB374" s="9">
        <v>45</v>
      </c>
      <c r="BC374" s="13">
        <v>80.832058699000001</v>
      </c>
      <c r="BD374" s="9">
        <v>9.1461851856000003</v>
      </c>
      <c r="BE374" s="9">
        <v>-17.193490409999999</v>
      </c>
      <c r="BF374" s="9">
        <v>-1.663129579</v>
      </c>
      <c r="BG374" s="9">
        <v>-29.163700800000001</v>
      </c>
      <c r="BH374" s="9">
        <v>-6.2031256849999998</v>
      </c>
      <c r="BI374" s="9">
        <v>1.1153396083</v>
      </c>
      <c r="BJ374" s="9">
        <v>2.2329583337000001</v>
      </c>
      <c r="BK374" s="9">
        <v>-3.0049678000000002</v>
      </c>
      <c r="BL374" s="9">
        <v>7.0658333300000002</v>
      </c>
      <c r="BM374" s="9">
        <v>-1.683041666</v>
      </c>
      <c r="BN374" s="9">
        <v>-6.3633298849999997</v>
      </c>
      <c r="BO374" s="9">
        <v>0.91810169070000003</v>
      </c>
      <c r="BP374" s="9">
        <v>-4.6213983040000004</v>
      </c>
      <c r="BQ374" s="9">
        <v>7.9517683607</v>
      </c>
      <c r="BR374" s="13">
        <v>206.79402132999999</v>
      </c>
      <c r="BS374" s="9">
        <v>36.078703707000003</v>
      </c>
      <c r="BT374" s="9">
        <v>-40.268132860000001</v>
      </c>
      <c r="BU374" s="9">
        <v>-2.2977066580000001</v>
      </c>
      <c r="BV374" s="9">
        <v>-60.082646310000001</v>
      </c>
      <c r="BW374" s="9">
        <v>-15.153072359999999</v>
      </c>
      <c r="BX374" s="9">
        <v>2.6012930438000001</v>
      </c>
      <c r="BY374" s="9">
        <v>6.3497708418999999</v>
      </c>
      <c r="BZ374" s="9">
        <v>-13.82010116</v>
      </c>
      <c r="CA374" s="9">
        <v>12.069479154</v>
      </c>
      <c r="CB374" s="9">
        <v>-4.9169791710000004</v>
      </c>
      <c r="CC374" s="9">
        <v>-27.619252960000001</v>
      </c>
      <c r="CD374" s="9">
        <v>5.3175452100999996</v>
      </c>
      <c r="CE374" s="9">
        <v>-8.3007881399999999</v>
      </c>
      <c r="CF374" s="9">
        <v>12.740711859999999</v>
      </c>
      <c r="CG374" s="13">
        <v>370.77552377000001</v>
      </c>
      <c r="CH374" s="9">
        <v>83.113740738999994</v>
      </c>
      <c r="CI374" s="9">
        <v>-67.994614830000003</v>
      </c>
      <c r="CJ374" s="9">
        <v>-0.973534978</v>
      </c>
      <c r="CK374" s="9">
        <v>-124.25462880000001</v>
      </c>
      <c r="CL374" s="9">
        <v>-21.665469470000001</v>
      </c>
      <c r="CM374" s="9">
        <v>4.6599265989000003</v>
      </c>
      <c r="CN374" s="9">
        <v>14.216562494</v>
      </c>
      <c r="CO374" s="9">
        <v>-42.088563720000003</v>
      </c>
      <c r="CP374" s="9">
        <v>18.607354156</v>
      </c>
      <c r="CQ374" s="9">
        <v>-15.74427083</v>
      </c>
      <c r="CR374" s="9">
        <v>-60.154898490000001</v>
      </c>
      <c r="CS374" s="9">
        <v>13.00837662</v>
      </c>
      <c r="CT374" s="9">
        <v>-18.22229003</v>
      </c>
      <c r="CU374" s="9">
        <v>37.002709969999998</v>
      </c>
      <c r="CV374" s="13">
        <v>14.753198352</v>
      </c>
      <c r="CW374" s="9">
        <v>-5.985391259</v>
      </c>
      <c r="CX374" s="9">
        <v>8.0091987726999996</v>
      </c>
      <c r="CY374" s="9">
        <v>0.84128860569999997</v>
      </c>
      <c r="CZ374" s="9">
        <v>13.317366751</v>
      </c>
      <c r="DA374" s="9">
        <v>-1.561509236</v>
      </c>
      <c r="DB374" s="9">
        <v>-0.39705694000000002</v>
      </c>
      <c r="DC374" s="9">
        <v>-4.2997395000000001E-2</v>
      </c>
      <c r="DD374" s="9">
        <v>-4.4046530019999999</v>
      </c>
      <c r="DE374" s="9">
        <v>3.9477741458</v>
      </c>
      <c r="DF374" s="9">
        <v>1.1571144366999999</v>
      </c>
      <c r="DG374" s="9">
        <v>4.0674583733</v>
      </c>
      <c r="DH374" s="9">
        <v>1.5791860875999999</v>
      </c>
      <c r="DI374" s="9">
        <v>1.2884727575999999</v>
      </c>
      <c r="DJ374" s="9">
        <v>2.4197692541000002</v>
      </c>
    </row>
    <row r="375" spans="19:114" x14ac:dyDescent="0.15">
      <c r="S375" s="11" t="s">
        <v>48</v>
      </c>
      <c r="T375" s="9" t="s">
        <v>92</v>
      </c>
      <c r="U375" s="11">
        <v>10</v>
      </c>
      <c r="V375" s="2">
        <v>60</v>
      </c>
      <c r="W375" s="9">
        <v>0.15286</v>
      </c>
      <c r="X375" s="9">
        <v>0.50749599999999995</v>
      </c>
      <c r="Y375" s="9">
        <f t="shared" si="136"/>
        <v>1.2209517514942323</v>
      </c>
      <c r="Z375" s="9">
        <f t="shared" si="137"/>
        <v>42</v>
      </c>
      <c r="AA375" s="8">
        <f t="shared" si="138"/>
        <v>60</v>
      </c>
      <c r="AB375" s="8" t="b">
        <f t="shared" si="135"/>
        <v>0</v>
      </c>
      <c r="AC375" s="23" t="str">
        <f t="shared" si="126"/>
        <v>NO</v>
      </c>
      <c r="AD375" s="21" t="str">
        <f t="shared" si="139"/>
        <v>YES</v>
      </c>
      <c r="AE375" s="8" t="str">
        <f t="shared" si="140"/>
        <v>FINE</v>
      </c>
      <c r="AF375" s="8">
        <f t="shared" si="141"/>
        <v>2</v>
      </c>
      <c r="AG375" s="8">
        <f t="shared" si="142"/>
        <v>2</v>
      </c>
      <c r="AH375" s="8">
        <f t="shared" si="143"/>
        <v>2</v>
      </c>
      <c r="AI375" s="23">
        <f t="shared" si="127"/>
        <v>81</v>
      </c>
      <c r="AJ375" s="23">
        <f t="shared" si="128"/>
        <v>209</v>
      </c>
      <c r="AK375" s="23">
        <f t="shared" si="129"/>
        <v>359</v>
      </c>
      <c r="AL375" s="23">
        <f t="shared" si="130"/>
        <v>15</v>
      </c>
      <c r="AM375" s="21">
        <f t="shared" si="144"/>
        <v>81</v>
      </c>
      <c r="AN375" s="21">
        <f t="shared" si="145"/>
        <v>209</v>
      </c>
      <c r="AO375" s="21">
        <f t="shared" si="146"/>
        <v>359</v>
      </c>
      <c r="AP375" s="21">
        <f t="shared" si="147"/>
        <v>15</v>
      </c>
      <c r="AQ375" s="22">
        <f t="shared" si="131"/>
        <v>-0.42857142857142855</v>
      </c>
      <c r="AR375" s="22">
        <f t="shared" si="132"/>
        <v>-1</v>
      </c>
      <c r="AS375" s="22">
        <f t="shared" si="133"/>
        <v>0</v>
      </c>
      <c r="AT375" s="22">
        <f t="shared" si="134"/>
        <v>0.33333333333333331</v>
      </c>
      <c r="AU375" s="9">
        <v>16</v>
      </c>
      <c r="AV375" s="9">
        <v>14</v>
      </c>
      <c r="AW375" s="9">
        <v>150</v>
      </c>
      <c r="AX375" s="9">
        <v>30</v>
      </c>
      <c r="AY375" s="9">
        <v>60</v>
      </c>
      <c r="AZ375" s="9">
        <v>30</v>
      </c>
      <c r="BA375" s="9">
        <v>45</v>
      </c>
      <c r="BB375" s="9">
        <v>45</v>
      </c>
      <c r="BC375" s="13">
        <v>80.832058699000001</v>
      </c>
      <c r="BD375" s="9">
        <v>9.1461851856000003</v>
      </c>
      <c r="BE375" s="9">
        <v>-17.193490409999999</v>
      </c>
      <c r="BF375" s="9">
        <v>-1.663129579</v>
      </c>
      <c r="BG375" s="9">
        <v>-29.163700800000001</v>
      </c>
      <c r="BH375" s="9">
        <v>-6.2031256849999998</v>
      </c>
      <c r="BI375" s="9">
        <v>1.1153396083</v>
      </c>
      <c r="BJ375" s="9">
        <v>2.2329583337000001</v>
      </c>
      <c r="BK375" s="9">
        <v>-3.0049678000000002</v>
      </c>
      <c r="BL375" s="9">
        <v>7.0658333300000002</v>
      </c>
      <c r="BM375" s="9">
        <v>-1.683041666</v>
      </c>
      <c r="BN375" s="9">
        <v>-6.3633298849999997</v>
      </c>
      <c r="BO375" s="9">
        <v>0.91810169070000003</v>
      </c>
      <c r="BP375" s="9">
        <v>-4.6213983040000004</v>
      </c>
      <c r="BQ375" s="9">
        <v>7.9517683607</v>
      </c>
      <c r="BR375" s="13">
        <v>206.79402132999999</v>
      </c>
      <c r="BS375" s="9">
        <v>36.078703707000003</v>
      </c>
      <c r="BT375" s="9">
        <v>-40.268132860000001</v>
      </c>
      <c r="BU375" s="9">
        <v>-2.2977066580000001</v>
      </c>
      <c r="BV375" s="9">
        <v>-60.082646310000001</v>
      </c>
      <c r="BW375" s="9">
        <v>-15.153072359999999</v>
      </c>
      <c r="BX375" s="9">
        <v>2.6012930438000001</v>
      </c>
      <c r="BY375" s="9">
        <v>6.3497708418999999</v>
      </c>
      <c r="BZ375" s="9">
        <v>-13.82010116</v>
      </c>
      <c r="CA375" s="9">
        <v>12.069479154</v>
      </c>
      <c r="CB375" s="9">
        <v>-4.9169791710000004</v>
      </c>
      <c r="CC375" s="9">
        <v>-27.619252960000001</v>
      </c>
      <c r="CD375" s="9">
        <v>5.3175452100999996</v>
      </c>
      <c r="CE375" s="9">
        <v>-8.3007881399999999</v>
      </c>
      <c r="CF375" s="9">
        <v>12.740711859999999</v>
      </c>
      <c r="CG375" s="13">
        <v>370.77552377000001</v>
      </c>
      <c r="CH375" s="9">
        <v>83.113740738999994</v>
      </c>
      <c r="CI375" s="9">
        <v>-67.994614830000003</v>
      </c>
      <c r="CJ375" s="9">
        <v>-0.973534978</v>
      </c>
      <c r="CK375" s="9">
        <v>-124.25462880000001</v>
      </c>
      <c r="CL375" s="9">
        <v>-21.665469470000001</v>
      </c>
      <c r="CM375" s="9">
        <v>4.6599265989000003</v>
      </c>
      <c r="CN375" s="9">
        <v>14.216562494</v>
      </c>
      <c r="CO375" s="9">
        <v>-42.088563720000003</v>
      </c>
      <c r="CP375" s="9">
        <v>18.607354156</v>
      </c>
      <c r="CQ375" s="9">
        <v>-15.74427083</v>
      </c>
      <c r="CR375" s="9">
        <v>-60.154898490000001</v>
      </c>
      <c r="CS375" s="9">
        <v>13.00837662</v>
      </c>
      <c r="CT375" s="9">
        <v>-18.22229003</v>
      </c>
      <c r="CU375" s="9">
        <v>37.002709969999998</v>
      </c>
      <c r="CV375" s="13">
        <v>14.753198352</v>
      </c>
      <c r="CW375" s="9">
        <v>-5.985391259</v>
      </c>
      <c r="CX375" s="9">
        <v>8.0091987726999996</v>
      </c>
      <c r="CY375" s="9">
        <v>0.84128860569999997</v>
      </c>
      <c r="CZ375" s="9">
        <v>13.317366751</v>
      </c>
      <c r="DA375" s="9">
        <v>-1.561509236</v>
      </c>
      <c r="DB375" s="9">
        <v>-0.39705694000000002</v>
      </c>
      <c r="DC375" s="9">
        <v>-4.2997395000000001E-2</v>
      </c>
      <c r="DD375" s="9">
        <v>-4.4046530019999999</v>
      </c>
      <c r="DE375" s="9">
        <v>3.9477741458</v>
      </c>
      <c r="DF375" s="9">
        <v>1.1571144366999999</v>
      </c>
      <c r="DG375" s="9">
        <v>4.0674583733</v>
      </c>
      <c r="DH375" s="9">
        <v>1.5791860875999999</v>
      </c>
      <c r="DI375" s="9">
        <v>1.2884727575999999</v>
      </c>
      <c r="DJ375" s="9">
        <v>2.4197692541000002</v>
      </c>
    </row>
    <row r="376" spans="19:114" x14ac:dyDescent="0.15">
      <c r="S376" s="11" t="s">
        <v>48</v>
      </c>
      <c r="T376" s="9" t="s">
        <v>92</v>
      </c>
      <c r="U376" s="11">
        <v>10</v>
      </c>
      <c r="V376" s="2">
        <v>75</v>
      </c>
      <c r="W376" s="9">
        <v>0.15286</v>
      </c>
      <c r="X376" s="9">
        <v>0.50749599999999995</v>
      </c>
      <c r="Y376" s="9">
        <f t="shared" si="136"/>
        <v>1.2209517514942323</v>
      </c>
      <c r="Z376" s="9">
        <f t="shared" si="137"/>
        <v>42</v>
      </c>
      <c r="AA376" s="8">
        <f t="shared" si="138"/>
        <v>60</v>
      </c>
      <c r="AB376" s="8" t="b">
        <f t="shared" si="135"/>
        <v>0</v>
      </c>
      <c r="AC376" s="23" t="str">
        <f t="shared" si="126"/>
        <v>NO</v>
      </c>
      <c r="AD376" s="21" t="str">
        <f t="shared" si="139"/>
        <v>YES</v>
      </c>
      <c r="AE376" s="8" t="str">
        <f t="shared" si="140"/>
        <v>FINE</v>
      </c>
      <c r="AF376" s="8">
        <f t="shared" si="141"/>
        <v>2</v>
      </c>
      <c r="AG376" s="8">
        <f t="shared" si="142"/>
        <v>2</v>
      </c>
      <c r="AH376" s="8">
        <f t="shared" si="143"/>
        <v>2</v>
      </c>
      <c r="AI376" s="23">
        <f t="shared" si="127"/>
        <v>72</v>
      </c>
      <c r="AJ376" s="23">
        <f t="shared" si="128"/>
        <v>195</v>
      </c>
      <c r="AK376" s="23">
        <f t="shared" si="129"/>
        <v>330</v>
      </c>
      <c r="AL376" s="23">
        <f t="shared" si="130"/>
        <v>19.600000000000001</v>
      </c>
      <c r="AM376" s="21">
        <f t="shared" si="144"/>
        <v>72</v>
      </c>
      <c r="AN376" s="21">
        <f t="shared" si="145"/>
        <v>195</v>
      </c>
      <c r="AO376" s="21">
        <f t="shared" si="146"/>
        <v>330</v>
      </c>
      <c r="AP376" s="21">
        <f t="shared" si="147"/>
        <v>19.600000000000001</v>
      </c>
      <c r="AQ376" s="22">
        <f t="shared" si="131"/>
        <v>-0.42857142857142855</v>
      </c>
      <c r="AR376" s="22">
        <f t="shared" si="132"/>
        <v>-1</v>
      </c>
      <c r="AS376" s="22">
        <f t="shared" si="133"/>
        <v>0</v>
      </c>
      <c r="AT376" s="22">
        <f t="shared" si="134"/>
        <v>0.66666666666666663</v>
      </c>
      <c r="AU376" s="9">
        <v>16</v>
      </c>
      <c r="AV376" s="9">
        <v>14</v>
      </c>
      <c r="AW376" s="9">
        <v>150</v>
      </c>
      <c r="AX376" s="9">
        <v>30</v>
      </c>
      <c r="AY376" s="9">
        <v>60</v>
      </c>
      <c r="AZ376" s="9">
        <v>30</v>
      </c>
      <c r="BA376" s="9">
        <v>45</v>
      </c>
      <c r="BB376" s="9">
        <v>45</v>
      </c>
      <c r="BC376" s="13">
        <v>80.832058699000001</v>
      </c>
      <c r="BD376" s="9">
        <v>9.1461851856000003</v>
      </c>
      <c r="BE376" s="9">
        <v>-17.193490409999999</v>
      </c>
      <c r="BF376" s="9">
        <v>-1.663129579</v>
      </c>
      <c r="BG376" s="9">
        <v>-29.163700800000001</v>
      </c>
      <c r="BH376" s="9">
        <v>-6.2031256849999998</v>
      </c>
      <c r="BI376" s="9">
        <v>1.1153396083</v>
      </c>
      <c r="BJ376" s="9">
        <v>2.2329583337000001</v>
      </c>
      <c r="BK376" s="9">
        <v>-3.0049678000000002</v>
      </c>
      <c r="BL376" s="9">
        <v>7.0658333300000002</v>
      </c>
      <c r="BM376" s="9">
        <v>-1.683041666</v>
      </c>
      <c r="BN376" s="9">
        <v>-6.3633298849999997</v>
      </c>
      <c r="BO376" s="9">
        <v>0.91810169070000003</v>
      </c>
      <c r="BP376" s="9">
        <v>-4.6213983040000004</v>
      </c>
      <c r="BQ376" s="9">
        <v>7.9517683607</v>
      </c>
      <c r="BR376" s="13">
        <v>206.79402132999999</v>
      </c>
      <c r="BS376" s="9">
        <v>36.078703707000003</v>
      </c>
      <c r="BT376" s="9">
        <v>-40.268132860000001</v>
      </c>
      <c r="BU376" s="9">
        <v>-2.2977066580000001</v>
      </c>
      <c r="BV376" s="9">
        <v>-60.082646310000001</v>
      </c>
      <c r="BW376" s="9">
        <v>-15.153072359999999</v>
      </c>
      <c r="BX376" s="9">
        <v>2.6012930438000001</v>
      </c>
      <c r="BY376" s="9">
        <v>6.3497708418999999</v>
      </c>
      <c r="BZ376" s="9">
        <v>-13.82010116</v>
      </c>
      <c r="CA376" s="9">
        <v>12.069479154</v>
      </c>
      <c r="CB376" s="9">
        <v>-4.9169791710000004</v>
      </c>
      <c r="CC376" s="9">
        <v>-27.619252960000001</v>
      </c>
      <c r="CD376" s="9">
        <v>5.3175452100999996</v>
      </c>
      <c r="CE376" s="9">
        <v>-8.3007881399999999</v>
      </c>
      <c r="CF376" s="9">
        <v>12.740711859999999</v>
      </c>
      <c r="CG376" s="13">
        <v>370.77552377000001</v>
      </c>
      <c r="CH376" s="9">
        <v>83.113740738999994</v>
      </c>
      <c r="CI376" s="9">
        <v>-67.994614830000003</v>
      </c>
      <c r="CJ376" s="9">
        <v>-0.973534978</v>
      </c>
      <c r="CK376" s="9">
        <v>-124.25462880000001</v>
      </c>
      <c r="CL376" s="9">
        <v>-21.665469470000001</v>
      </c>
      <c r="CM376" s="9">
        <v>4.6599265989000003</v>
      </c>
      <c r="CN376" s="9">
        <v>14.216562494</v>
      </c>
      <c r="CO376" s="9">
        <v>-42.088563720000003</v>
      </c>
      <c r="CP376" s="9">
        <v>18.607354156</v>
      </c>
      <c r="CQ376" s="9">
        <v>-15.74427083</v>
      </c>
      <c r="CR376" s="9">
        <v>-60.154898490000001</v>
      </c>
      <c r="CS376" s="9">
        <v>13.00837662</v>
      </c>
      <c r="CT376" s="9">
        <v>-18.22229003</v>
      </c>
      <c r="CU376" s="9">
        <v>37.002709969999998</v>
      </c>
      <c r="CV376" s="13">
        <v>14.753198352</v>
      </c>
      <c r="CW376" s="9">
        <v>-5.985391259</v>
      </c>
      <c r="CX376" s="9">
        <v>8.0091987726999996</v>
      </c>
      <c r="CY376" s="9">
        <v>0.84128860569999997</v>
      </c>
      <c r="CZ376" s="9">
        <v>13.317366751</v>
      </c>
      <c r="DA376" s="9">
        <v>-1.561509236</v>
      </c>
      <c r="DB376" s="9">
        <v>-0.39705694000000002</v>
      </c>
      <c r="DC376" s="9">
        <v>-4.2997395000000001E-2</v>
      </c>
      <c r="DD376" s="9">
        <v>-4.4046530019999999</v>
      </c>
      <c r="DE376" s="9">
        <v>3.9477741458</v>
      </c>
      <c r="DF376" s="9">
        <v>1.1571144366999999</v>
      </c>
      <c r="DG376" s="9">
        <v>4.0674583733</v>
      </c>
      <c r="DH376" s="9">
        <v>1.5791860875999999</v>
      </c>
      <c r="DI376" s="9">
        <v>1.2884727575999999</v>
      </c>
      <c r="DJ376" s="9">
        <v>2.4197692541000002</v>
      </c>
    </row>
    <row r="377" spans="19:114" x14ac:dyDescent="0.15">
      <c r="S377" s="11" t="s">
        <v>48</v>
      </c>
      <c r="T377" s="9" t="s">
        <v>92</v>
      </c>
      <c r="U377" s="11">
        <v>10</v>
      </c>
      <c r="V377" s="2">
        <v>90</v>
      </c>
      <c r="W377" s="9">
        <v>0.15286</v>
      </c>
      <c r="X377" s="9">
        <v>0.50749599999999995</v>
      </c>
      <c r="Y377" s="9">
        <f t="shared" si="136"/>
        <v>1.2209517514942323</v>
      </c>
      <c r="Z377" s="9">
        <f t="shared" si="137"/>
        <v>42</v>
      </c>
      <c r="AA377" s="8">
        <f t="shared" si="138"/>
        <v>60</v>
      </c>
      <c r="AB377" s="8" t="b">
        <f t="shared" si="135"/>
        <v>0</v>
      </c>
      <c r="AC377" s="23" t="str">
        <f t="shared" si="126"/>
        <v>NO</v>
      </c>
      <c r="AD377" s="21" t="str">
        <f t="shared" si="139"/>
        <v>YES</v>
      </c>
      <c r="AE377" s="8" t="str">
        <f t="shared" si="140"/>
        <v>FINE</v>
      </c>
      <c r="AF377" s="8">
        <f t="shared" si="141"/>
        <v>2</v>
      </c>
      <c r="AG377" s="8">
        <f t="shared" si="142"/>
        <v>2</v>
      </c>
      <c r="AH377" s="8">
        <f t="shared" si="143"/>
        <v>2</v>
      </c>
      <c r="AI377" s="23">
        <f t="shared" si="127"/>
        <v>65</v>
      </c>
      <c r="AJ377" s="23">
        <f t="shared" si="128"/>
        <v>184</v>
      </c>
      <c r="AK377" s="23">
        <f t="shared" si="129"/>
        <v>309</v>
      </c>
      <c r="AL377" s="23">
        <f t="shared" si="130"/>
        <v>24.700000000000003</v>
      </c>
      <c r="AM377" s="21">
        <f t="shared" si="144"/>
        <v>65</v>
      </c>
      <c r="AN377" s="21">
        <f t="shared" si="145"/>
        <v>184</v>
      </c>
      <c r="AO377" s="21">
        <f t="shared" si="146"/>
        <v>309</v>
      </c>
      <c r="AP377" s="21">
        <f t="shared" si="147"/>
        <v>24.700000000000003</v>
      </c>
      <c r="AQ377" s="22">
        <f t="shared" si="131"/>
        <v>-0.42857142857142855</v>
      </c>
      <c r="AR377" s="22">
        <f t="shared" si="132"/>
        <v>-1</v>
      </c>
      <c r="AS377" s="22">
        <f t="shared" si="133"/>
        <v>0</v>
      </c>
      <c r="AT377" s="22">
        <f t="shared" si="134"/>
        <v>1</v>
      </c>
      <c r="AU377" s="9">
        <v>16</v>
      </c>
      <c r="AV377" s="9">
        <v>14</v>
      </c>
      <c r="AW377" s="9">
        <v>150</v>
      </c>
      <c r="AX377" s="9">
        <v>30</v>
      </c>
      <c r="AY377" s="9">
        <v>60</v>
      </c>
      <c r="AZ377" s="9">
        <v>30</v>
      </c>
      <c r="BA377" s="9">
        <v>45</v>
      </c>
      <c r="BB377" s="9">
        <v>45</v>
      </c>
      <c r="BC377" s="13">
        <v>80.832058699000001</v>
      </c>
      <c r="BD377" s="9">
        <v>9.1461851856000003</v>
      </c>
      <c r="BE377" s="9">
        <v>-17.193490409999999</v>
      </c>
      <c r="BF377" s="9">
        <v>-1.663129579</v>
      </c>
      <c r="BG377" s="9">
        <v>-29.163700800000001</v>
      </c>
      <c r="BH377" s="9">
        <v>-6.2031256849999998</v>
      </c>
      <c r="BI377" s="9">
        <v>1.1153396083</v>
      </c>
      <c r="BJ377" s="9">
        <v>2.2329583337000001</v>
      </c>
      <c r="BK377" s="9">
        <v>-3.0049678000000002</v>
      </c>
      <c r="BL377" s="9">
        <v>7.0658333300000002</v>
      </c>
      <c r="BM377" s="9">
        <v>-1.683041666</v>
      </c>
      <c r="BN377" s="9">
        <v>-6.3633298849999997</v>
      </c>
      <c r="BO377" s="9">
        <v>0.91810169070000003</v>
      </c>
      <c r="BP377" s="9">
        <v>-4.6213983040000004</v>
      </c>
      <c r="BQ377" s="9">
        <v>7.9517683607</v>
      </c>
      <c r="BR377" s="13">
        <v>206.79402132999999</v>
      </c>
      <c r="BS377" s="9">
        <v>36.078703707000003</v>
      </c>
      <c r="BT377" s="9">
        <v>-40.268132860000001</v>
      </c>
      <c r="BU377" s="9">
        <v>-2.2977066580000001</v>
      </c>
      <c r="BV377" s="9">
        <v>-60.082646310000001</v>
      </c>
      <c r="BW377" s="9">
        <v>-15.153072359999999</v>
      </c>
      <c r="BX377" s="9">
        <v>2.6012930438000001</v>
      </c>
      <c r="BY377" s="9">
        <v>6.3497708418999999</v>
      </c>
      <c r="BZ377" s="9">
        <v>-13.82010116</v>
      </c>
      <c r="CA377" s="9">
        <v>12.069479154</v>
      </c>
      <c r="CB377" s="9">
        <v>-4.9169791710000004</v>
      </c>
      <c r="CC377" s="9">
        <v>-27.619252960000001</v>
      </c>
      <c r="CD377" s="9">
        <v>5.3175452100999996</v>
      </c>
      <c r="CE377" s="9">
        <v>-8.3007881399999999</v>
      </c>
      <c r="CF377" s="9">
        <v>12.740711859999999</v>
      </c>
      <c r="CG377" s="13">
        <v>370.77552377000001</v>
      </c>
      <c r="CH377" s="9">
        <v>83.113740738999994</v>
      </c>
      <c r="CI377" s="9">
        <v>-67.994614830000003</v>
      </c>
      <c r="CJ377" s="9">
        <v>-0.973534978</v>
      </c>
      <c r="CK377" s="9">
        <v>-124.25462880000001</v>
      </c>
      <c r="CL377" s="9">
        <v>-21.665469470000001</v>
      </c>
      <c r="CM377" s="9">
        <v>4.6599265989000003</v>
      </c>
      <c r="CN377" s="9">
        <v>14.216562494</v>
      </c>
      <c r="CO377" s="9">
        <v>-42.088563720000003</v>
      </c>
      <c r="CP377" s="9">
        <v>18.607354156</v>
      </c>
      <c r="CQ377" s="9">
        <v>-15.74427083</v>
      </c>
      <c r="CR377" s="9">
        <v>-60.154898490000001</v>
      </c>
      <c r="CS377" s="9">
        <v>13.00837662</v>
      </c>
      <c r="CT377" s="9">
        <v>-18.22229003</v>
      </c>
      <c r="CU377" s="9">
        <v>37.002709969999998</v>
      </c>
      <c r="CV377" s="13">
        <v>14.753198352</v>
      </c>
      <c r="CW377" s="9">
        <v>-5.985391259</v>
      </c>
      <c r="CX377" s="9">
        <v>8.0091987726999996</v>
      </c>
      <c r="CY377" s="9">
        <v>0.84128860569999997</v>
      </c>
      <c r="CZ377" s="9">
        <v>13.317366751</v>
      </c>
      <c r="DA377" s="9">
        <v>-1.561509236</v>
      </c>
      <c r="DB377" s="9">
        <v>-0.39705694000000002</v>
      </c>
      <c r="DC377" s="9">
        <v>-4.2997395000000001E-2</v>
      </c>
      <c r="DD377" s="9">
        <v>-4.4046530019999999</v>
      </c>
      <c r="DE377" s="9">
        <v>3.9477741458</v>
      </c>
      <c r="DF377" s="9">
        <v>1.1571144366999999</v>
      </c>
      <c r="DG377" s="9">
        <v>4.0674583733</v>
      </c>
      <c r="DH377" s="9">
        <v>1.5791860875999999</v>
      </c>
      <c r="DI377" s="9">
        <v>1.2884727575999999</v>
      </c>
      <c r="DJ377" s="9">
        <v>2.4197692541000002</v>
      </c>
    </row>
    <row r="378" spans="19:114" x14ac:dyDescent="0.15">
      <c r="S378" s="11" t="s">
        <v>48</v>
      </c>
      <c r="T378" s="9" t="s">
        <v>92</v>
      </c>
      <c r="U378" s="11">
        <v>12</v>
      </c>
      <c r="V378" s="2">
        <v>0</v>
      </c>
      <c r="W378" s="9">
        <v>0.17675399999999999</v>
      </c>
      <c r="X378" s="9">
        <v>0.51710999999999996</v>
      </c>
      <c r="Y378" s="9">
        <f t="shared" si="136"/>
        <v>1.4684834079338647</v>
      </c>
      <c r="Z378" s="9">
        <f t="shared" si="137"/>
        <v>35</v>
      </c>
      <c r="AA378" s="8">
        <f t="shared" si="138"/>
        <v>60</v>
      </c>
      <c r="AB378" s="8" t="b">
        <f t="shared" si="135"/>
        <v>0</v>
      </c>
      <c r="AC378" s="23" t="str">
        <f t="shared" si="126"/>
        <v>NO</v>
      </c>
      <c r="AD378" s="21" t="str">
        <f t="shared" si="139"/>
        <v>YES</v>
      </c>
      <c r="AE378" s="8" t="str">
        <f t="shared" si="140"/>
        <v>MEDIUM</v>
      </c>
      <c r="AF378" s="8">
        <f t="shared" si="141"/>
        <v>3</v>
      </c>
      <c r="AG378" s="8">
        <f t="shared" si="142"/>
        <v>3</v>
      </c>
      <c r="AH378" s="8">
        <f t="shared" si="143"/>
        <v>3</v>
      </c>
      <c r="AI378" s="23">
        <f t="shared" si="127"/>
        <v>138</v>
      </c>
      <c r="AJ378" s="23">
        <f t="shared" si="128"/>
        <v>305</v>
      </c>
      <c r="AK378" s="23">
        <f t="shared" si="129"/>
        <v>585</v>
      </c>
      <c r="AL378" s="23">
        <f t="shared" si="130"/>
        <v>1.8</v>
      </c>
      <c r="AM378" s="21">
        <f t="shared" si="144"/>
        <v>138</v>
      </c>
      <c r="AN378" s="21">
        <f t="shared" si="145"/>
        <v>305</v>
      </c>
      <c r="AO378" s="21">
        <f t="shared" si="146"/>
        <v>585</v>
      </c>
      <c r="AP378" s="21">
        <f t="shared" si="147"/>
        <v>1.8</v>
      </c>
      <c r="AQ378" s="22">
        <f t="shared" si="131"/>
        <v>-0.2857142857142857</v>
      </c>
      <c r="AR378" s="22">
        <f t="shared" si="132"/>
        <v>-1</v>
      </c>
      <c r="AS378" s="22">
        <f t="shared" si="133"/>
        <v>0</v>
      </c>
      <c r="AT378" s="22">
        <f t="shared" si="134"/>
        <v>-1</v>
      </c>
      <c r="AU378" s="9">
        <v>16</v>
      </c>
      <c r="AV378" s="9">
        <v>14</v>
      </c>
      <c r="AW378" s="9">
        <v>150</v>
      </c>
      <c r="AX378" s="9">
        <v>30</v>
      </c>
      <c r="AY378" s="9">
        <v>60</v>
      </c>
      <c r="AZ378" s="9">
        <v>30</v>
      </c>
      <c r="BA378" s="9">
        <v>45</v>
      </c>
      <c r="BB378" s="9">
        <v>45</v>
      </c>
      <c r="BC378" s="13">
        <v>80.832058699000001</v>
      </c>
      <c r="BD378" s="9">
        <v>9.1461851856000003</v>
      </c>
      <c r="BE378" s="9">
        <v>-17.193490409999999</v>
      </c>
      <c r="BF378" s="9">
        <v>-1.663129579</v>
      </c>
      <c r="BG378" s="9">
        <v>-29.163700800000001</v>
      </c>
      <c r="BH378" s="9">
        <v>-6.2031256849999998</v>
      </c>
      <c r="BI378" s="9">
        <v>1.1153396083</v>
      </c>
      <c r="BJ378" s="9">
        <v>2.2329583337000001</v>
      </c>
      <c r="BK378" s="9">
        <v>-3.0049678000000002</v>
      </c>
      <c r="BL378" s="9">
        <v>7.0658333300000002</v>
      </c>
      <c r="BM378" s="9">
        <v>-1.683041666</v>
      </c>
      <c r="BN378" s="9">
        <v>-6.3633298849999997</v>
      </c>
      <c r="BO378" s="9">
        <v>0.91810169070000003</v>
      </c>
      <c r="BP378" s="9">
        <v>-4.6213983040000004</v>
      </c>
      <c r="BQ378" s="9">
        <v>7.9517683607</v>
      </c>
      <c r="BR378" s="13">
        <v>206.79402132999999</v>
      </c>
      <c r="BS378" s="9">
        <v>36.078703707000003</v>
      </c>
      <c r="BT378" s="9">
        <v>-40.268132860000001</v>
      </c>
      <c r="BU378" s="9">
        <v>-2.2977066580000001</v>
      </c>
      <c r="BV378" s="9">
        <v>-60.082646310000001</v>
      </c>
      <c r="BW378" s="9">
        <v>-15.153072359999999</v>
      </c>
      <c r="BX378" s="9">
        <v>2.6012930438000001</v>
      </c>
      <c r="BY378" s="9">
        <v>6.3497708418999999</v>
      </c>
      <c r="BZ378" s="9">
        <v>-13.82010116</v>
      </c>
      <c r="CA378" s="9">
        <v>12.069479154</v>
      </c>
      <c r="CB378" s="9">
        <v>-4.9169791710000004</v>
      </c>
      <c r="CC378" s="9">
        <v>-27.619252960000001</v>
      </c>
      <c r="CD378" s="9">
        <v>5.3175452100999996</v>
      </c>
      <c r="CE378" s="9">
        <v>-8.3007881399999999</v>
      </c>
      <c r="CF378" s="9">
        <v>12.740711859999999</v>
      </c>
      <c r="CG378" s="13">
        <v>370.77552377000001</v>
      </c>
      <c r="CH378" s="9">
        <v>83.113740738999994</v>
      </c>
      <c r="CI378" s="9">
        <v>-67.994614830000003</v>
      </c>
      <c r="CJ378" s="9">
        <v>-0.973534978</v>
      </c>
      <c r="CK378" s="9">
        <v>-124.25462880000001</v>
      </c>
      <c r="CL378" s="9">
        <v>-21.665469470000001</v>
      </c>
      <c r="CM378" s="9">
        <v>4.6599265989000003</v>
      </c>
      <c r="CN378" s="9">
        <v>14.216562494</v>
      </c>
      <c r="CO378" s="9">
        <v>-42.088563720000003</v>
      </c>
      <c r="CP378" s="9">
        <v>18.607354156</v>
      </c>
      <c r="CQ378" s="9">
        <v>-15.74427083</v>
      </c>
      <c r="CR378" s="9">
        <v>-60.154898490000001</v>
      </c>
      <c r="CS378" s="9">
        <v>13.00837662</v>
      </c>
      <c r="CT378" s="9">
        <v>-18.22229003</v>
      </c>
      <c r="CU378" s="9">
        <v>37.002709969999998</v>
      </c>
      <c r="CV378" s="13">
        <v>14.753198352</v>
      </c>
      <c r="CW378" s="9">
        <v>-5.985391259</v>
      </c>
      <c r="CX378" s="9">
        <v>8.0091987726999996</v>
      </c>
      <c r="CY378" s="9">
        <v>0.84128860569999997</v>
      </c>
      <c r="CZ378" s="9">
        <v>13.317366751</v>
      </c>
      <c r="DA378" s="9">
        <v>-1.561509236</v>
      </c>
      <c r="DB378" s="9">
        <v>-0.39705694000000002</v>
      </c>
      <c r="DC378" s="9">
        <v>-4.2997395000000001E-2</v>
      </c>
      <c r="DD378" s="9">
        <v>-4.4046530019999999</v>
      </c>
      <c r="DE378" s="9">
        <v>3.9477741458</v>
      </c>
      <c r="DF378" s="9">
        <v>1.1571144366999999</v>
      </c>
      <c r="DG378" s="9">
        <v>4.0674583733</v>
      </c>
      <c r="DH378" s="9">
        <v>1.5791860875999999</v>
      </c>
      <c r="DI378" s="9">
        <v>1.2884727575999999</v>
      </c>
      <c r="DJ378" s="9">
        <v>2.4197692541000002</v>
      </c>
    </row>
    <row r="379" spans="19:114" x14ac:dyDescent="0.15">
      <c r="S379" s="11" t="s">
        <v>48</v>
      </c>
      <c r="T379" s="9" t="s">
        <v>92</v>
      </c>
      <c r="U379" s="11">
        <v>12</v>
      </c>
      <c r="V379" s="2">
        <v>15</v>
      </c>
      <c r="W379" s="9">
        <v>0.17675399999999999</v>
      </c>
      <c r="X379" s="9">
        <v>0.51710999999999996</v>
      </c>
      <c r="Y379" s="9">
        <f t="shared" si="136"/>
        <v>1.4684834079338647</v>
      </c>
      <c r="Z379" s="9">
        <f t="shared" si="137"/>
        <v>35</v>
      </c>
      <c r="AA379" s="8">
        <f t="shared" si="138"/>
        <v>60</v>
      </c>
      <c r="AB379" s="8" t="b">
        <f t="shared" si="135"/>
        <v>0</v>
      </c>
      <c r="AC379" s="23" t="str">
        <f t="shared" si="126"/>
        <v>NO</v>
      </c>
      <c r="AD379" s="21" t="str">
        <f t="shared" si="139"/>
        <v>YES</v>
      </c>
      <c r="AE379" s="8" t="str">
        <f t="shared" si="140"/>
        <v>MEDIUM</v>
      </c>
      <c r="AF379" s="8">
        <f t="shared" si="141"/>
        <v>3</v>
      </c>
      <c r="AG379" s="8">
        <f t="shared" si="142"/>
        <v>3</v>
      </c>
      <c r="AH379" s="8">
        <f t="shared" si="143"/>
        <v>3</v>
      </c>
      <c r="AI379" s="23">
        <f t="shared" si="127"/>
        <v>122</v>
      </c>
      <c r="AJ379" s="23">
        <f t="shared" si="128"/>
        <v>279</v>
      </c>
      <c r="AK379" s="23">
        <f t="shared" si="129"/>
        <v>521</v>
      </c>
      <c r="AL379" s="23">
        <f t="shared" si="130"/>
        <v>4</v>
      </c>
      <c r="AM379" s="21">
        <f t="shared" si="144"/>
        <v>122</v>
      </c>
      <c r="AN379" s="21">
        <f t="shared" si="145"/>
        <v>279</v>
      </c>
      <c r="AO379" s="21">
        <f t="shared" si="146"/>
        <v>521</v>
      </c>
      <c r="AP379" s="21">
        <f t="shared" si="147"/>
        <v>4</v>
      </c>
      <c r="AQ379" s="22">
        <f t="shared" si="131"/>
        <v>-0.2857142857142857</v>
      </c>
      <c r="AR379" s="22">
        <f t="shared" si="132"/>
        <v>-1</v>
      </c>
      <c r="AS379" s="22">
        <f t="shared" si="133"/>
        <v>0</v>
      </c>
      <c r="AT379" s="22">
        <f t="shared" si="134"/>
        <v>-0.66666666666666663</v>
      </c>
      <c r="AU379" s="9">
        <v>16</v>
      </c>
      <c r="AV379" s="9">
        <v>14</v>
      </c>
      <c r="AW379" s="9">
        <v>150</v>
      </c>
      <c r="AX379" s="9">
        <v>30</v>
      </c>
      <c r="AY379" s="9">
        <v>60</v>
      </c>
      <c r="AZ379" s="9">
        <v>30</v>
      </c>
      <c r="BA379" s="9">
        <v>45</v>
      </c>
      <c r="BB379" s="9">
        <v>45</v>
      </c>
      <c r="BC379" s="13">
        <v>80.832058699000001</v>
      </c>
      <c r="BD379" s="9">
        <v>9.1461851856000003</v>
      </c>
      <c r="BE379" s="9">
        <v>-17.193490409999999</v>
      </c>
      <c r="BF379" s="9">
        <v>-1.663129579</v>
      </c>
      <c r="BG379" s="9">
        <v>-29.163700800000001</v>
      </c>
      <c r="BH379" s="9">
        <v>-6.2031256849999998</v>
      </c>
      <c r="BI379" s="9">
        <v>1.1153396083</v>
      </c>
      <c r="BJ379" s="9">
        <v>2.2329583337000001</v>
      </c>
      <c r="BK379" s="9">
        <v>-3.0049678000000002</v>
      </c>
      <c r="BL379" s="9">
        <v>7.0658333300000002</v>
      </c>
      <c r="BM379" s="9">
        <v>-1.683041666</v>
      </c>
      <c r="BN379" s="9">
        <v>-6.3633298849999997</v>
      </c>
      <c r="BO379" s="9">
        <v>0.91810169070000003</v>
      </c>
      <c r="BP379" s="9">
        <v>-4.6213983040000004</v>
      </c>
      <c r="BQ379" s="9">
        <v>7.9517683607</v>
      </c>
      <c r="BR379" s="13">
        <v>206.79402132999999</v>
      </c>
      <c r="BS379" s="9">
        <v>36.078703707000003</v>
      </c>
      <c r="BT379" s="9">
        <v>-40.268132860000001</v>
      </c>
      <c r="BU379" s="9">
        <v>-2.2977066580000001</v>
      </c>
      <c r="BV379" s="9">
        <v>-60.082646310000001</v>
      </c>
      <c r="BW379" s="9">
        <v>-15.153072359999999</v>
      </c>
      <c r="BX379" s="9">
        <v>2.6012930438000001</v>
      </c>
      <c r="BY379" s="9">
        <v>6.3497708418999999</v>
      </c>
      <c r="BZ379" s="9">
        <v>-13.82010116</v>
      </c>
      <c r="CA379" s="9">
        <v>12.069479154</v>
      </c>
      <c r="CB379" s="9">
        <v>-4.9169791710000004</v>
      </c>
      <c r="CC379" s="9">
        <v>-27.619252960000001</v>
      </c>
      <c r="CD379" s="9">
        <v>5.3175452100999996</v>
      </c>
      <c r="CE379" s="9">
        <v>-8.3007881399999999</v>
      </c>
      <c r="CF379" s="9">
        <v>12.740711859999999</v>
      </c>
      <c r="CG379" s="13">
        <v>370.77552377000001</v>
      </c>
      <c r="CH379" s="9">
        <v>83.113740738999994</v>
      </c>
      <c r="CI379" s="9">
        <v>-67.994614830000003</v>
      </c>
      <c r="CJ379" s="9">
        <v>-0.973534978</v>
      </c>
      <c r="CK379" s="9">
        <v>-124.25462880000001</v>
      </c>
      <c r="CL379" s="9">
        <v>-21.665469470000001</v>
      </c>
      <c r="CM379" s="9">
        <v>4.6599265989000003</v>
      </c>
      <c r="CN379" s="9">
        <v>14.216562494</v>
      </c>
      <c r="CO379" s="9">
        <v>-42.088563720000003</v>
      </c>
      <c r="CP379" s="9">
        <v>18.607354156</v>
      </c>
      <c r="CQ379" s="9">
        <v>-15.74427083</v>
      </c>
      <c r="CR379" s="9">
        <v>-60.154898490000001</v>
      </c>
      <c r="CS379" s="9">
        <v>13.00837662</v>
      </c>
      <c r="CT379" s="9">
        <v>-18.22229003</v>
      </c>
      <c r="CU379" s="9">
        <v>37.002709969999998</v>
      </c>
      <c r="CV379" s="13">
        <v>14.753198352</v>
      </c>
      <c r="CW379" s="9">
        <v>-5.985391259</v>
      </c>
      <c r="CX379" s="9">
        <v>8.0091987726999996</v>
      </c>
      <c r="CY379" s="9">
        <v>0.84128860569999997</v>
      </c>
      <c r="CZ379" s="9">
        <v>13.317366751</v>
      </c>
      <c r="DA379" s="9">
        <v>-1.561509236</v>
      </c>
      <c r="DB379" s="9">
        <v>-0.39705694000000002</v>
      </c>
      <c r="DC379" s="9">
        <v>-4.2997395000000001E-2</v>
      </c>
      <c r="DD379" s="9">
        <v>-4.4046530019999999</v>
      </c>
      <c r="DE379" s="9">
        <v>3.9477741458</v>
      </c>
      <c r="DF379" s="9">
        <v>1.1571144366999999</v>
      </c>
      <c r="DG379" s="9">
        <v>4.0674583733</v>
      </c>
      <c r="DH379" s="9">
        <v>1.5791860875999999</v>
      </c>
      <c r="DI379" s="9">
        <v>1.2884727575999999</v>
      </c>
      <c r="DJ379" s="9">
        <v>2.4197692541000002</v>
      </c>
    </row>
    <row r="380" spans="19:114" x14ac:dyDescent="0.15">
      <c r="S380" s="11" t="s">
        <v>48</v>
      </c>
      <c r="T380" s="9" t="s">
        <v>92</v>
      </c>
      <c r="U380" s="11">
        <v>12</v>
      </c>
      <c r="V380" s="2">
        <v>30</v>
      </c>
      <c r="W380" s="9">
        <v>0.17675399999999999</v>
      </c>
      <c r="X380" s="9">
        <v>0.51710999999999996</v>
      </c>
      <c r="Y380" s="9">
        <f t="shared" si="136"/>
        <v>1.4684834079338647</v>
      </c>
      <c r="Z380" s="9">
        <f t="shared" si="137"/>
        <v>35</v>
      </c>
      <c r="AA380" s="8">
        <f t="shared" si="138"/>
        <v>60</v>
      </c>
      <c r="AB380" s="8" t="b">
        <f t="shared" si="135"/>
        <v>0</v>
      </c>
      <c r="AC380" s="23" t="str">
        <f t="shared" si="126"/>
        <v>NO</v>
      </c>
      <c r="AD380" s="21" t="str">
        <f t="shared" si="139"/>
        <v>YES</v>
      </c>
      <c r="AE380" s="8" t="str">
        <f t="shared" si="140"/>
        <v>FINE</v>
      </c>
      <c r="AF380" s="8">
        <f t="shared" si="141"/>
        <v>2</v>
      </c>
      <c r="AG380" s="8">
        <f t="shared" si="142"/>
        <v>2</v>
      </c>
      <c r="AH380" s="8">
        <f t="shared" si="143"/>
        <v>3</v>
      </c>
      <c r="AI380" s="23">
        <f t="shared" si="127"/>
        <v>107</v>
      </c>
      <c r="AJ380" s="23">
        <f t="shared" si="128"/>
        <v>256</v>
      </c>
      <c r="AK380" s="23">
        <f t="shared" si="129"/>
        <v>465</v>
      </c>
      <c r="AL380" s="23">
        <f t="shared" si="130"/>
        <v>6.6999999999999993</v>
      </c>
      <c r="AM380" s="21">
        <f t="shared" si="144"/>
        <v>107</v>
      </c>
      <c r="AN380" s="21">
        <f t="shared" si="145"/>
        <v>256</v>
      </c>
      <c r="AO380" s="21">
        <f t="shared" si="146"/>
        <v>465</v>
      </c>
      <c r="AP380" s="21">
        <f t="shared" si="147"/>
        <v>6.6999999999999993</v>
      </c>
      <c r="AQ380" s="22">
        <f t="shared" si="131"/>
        <v>-0.2857142857142857</v>
      </c>
      <c r="AR380" s="22">
        <f t="shared" si="132"/>
        <v>-1</v>
      </c>
      <c r="AS380" s="22">
        <f t="shared" si="133"/>
        <v>0</v>
      </c>
      <c r="AT380" s="22">
        <f t="shared" si="134"/>
        <v>-0.33333333333333331</v>
      </c>
      <c r="AU380" s="9">
        <v>16</v>
      </c>
      <c r="AV380" s="9">
        <v>14</v>
      </c>
      <c r="AW380" s="9">
        <v>150</v>
      </c>
      <c r="AX380" s="9">
        <v>30</v>
      </c>
      <c r="AY380" s="9">
        <v>60</v>
      </c>
      <c r="AZ380" s="9">
        <v>30</v>
      </c>
      <c r="BA380" s="9">
        <v>45</v>
      </c>
      <c r="BB380" s="9">
        <v>45</v>
      </c>
      <c r="BC380" s="13">
        <v>80.832058699000001</v>
      </c>
      <c r="BD380" s="9">
        <v>9.1461851856000003</v>
      </c>
      <c r="BE380" s="9">
        <v>-17.193490409999999</v>
      </c>
      <c r="BF380" s="9">
        <v>-1.663129579</v>
      </c>
      <c r="BG380" s="9">
        <v>-29.163700800000001</v>
      </c>
      <c r="BH380" s="9">
        <v>-6.2031256849999998</v>
      </c>
      <c r="BI380" s="9">
        <v>1.1153396083</v>
      </c>
      <c r="BJ380" s="9">
        <v>2.2329583337000001</v>
      </c>
      <c r="BK380" s="9">
        <v>-3.0049678000000002</v>
      </c>
      <c r="BL380" s="9">
        <v>7.0658333300000002</v>
      </c>
      <c r="BM380" s="9">
        <v>-1.683041666</v>
      </c>
      <c r="BN380" s="9">
        <v>-6.3633298849999997</v>
      </c>
      <c r="BO380" s="9">
        <v>0.91810169070000003</v>
      </c>
      <c r="BP380" s="9">
        <v>-4.6213983040000004</v>
      </c>
      <c r="BQ380" s="9">
        <v>7.9517683607</v>
      </c>
      <c r="BR380" s="13">
        <v>206.79402132999999</v>
      </c>
      <c r="BS380" s="9">
        <v>36.078703707000003</v>
      </c>
      <c r="BT380" s="9">
        <v>-40.268132860000001</v>
      </c>
      <c r="BU380" s="9">
        <v>-2.2977066580000001</v>
      </c>
      <c r="BV380" s="9">
        <v>-60.082646310000001</v>
      </c>
      <c r="BW380" s="9">
        <v>-15.153072359999999</v>
      </c>
      <c r="BX380" s="9">
        <v>2.6012930438000001</v>
      </c>
      <c r="BY380" s="9">
        <v>6.3497708418999999</v>
      </c>
      <c r="BZ380" s="9">
        <v>-13.82010116</v>
      </c>
      <c r="CA380" s="9">
        <v>12.069479154</v>
      </c>
      <c r="CB380" s="9">
        <v>-4.9169791710000004</v>
      </c>
      <c r="CC380" s="9">
        <v>-27.619252960000001</v>
      </c>
      <c r="CD380" s="9">
        <v>5.3175452100999996</v>
      </c>
      <c r="CE380" s="9">
        <v>-8.3007881399999999</v>
      </c>
      <c r="CF380" s="9">
        <v>12.740711859999999</v>
      </c>
      <c r="CG380" s="13">
        <v>370.77552377000001</v>
      </c>
      <c r="CH380" s="9">
        <v>83.113740738999994</v>
      </c>
      <c r="CI380" s="9">
        <v>-67.994614830000003</v>
      </c>
      <c r="CJ380" s="9">
        <v>-0.973534978</v>
      </c>
      <c r="CK380" s="9">
        <v>-124.25462880000001</v>
      </c>
      <c r="CL380" s="9">
        <v>-21.665469470000001</v>
      </c>
      <c r="CM380" s="9">
        <v>4.6599265989000003</v>
      </c>
      <c r="CN380" s="9">
        <v>14.216562494</v>
      </c>
      <c r="CO380" s="9">
        <v>-42.088563720000003</v>
      </c>
      <c r="CP380" s="9">
        <v>18.607354156</v>
      </c>
      <c r="CQ380" s="9">
        <v>-15.74427083</v>
      </c>
      <c r="CR380" s="9">
        <v>-60.154898490000001</v>
      </c>
      <c r="CS380" s="9">
        <v>13.00837662</v>
      </c>
      <c r="CT380" s="9">
        <v>-18.22229003</v>
      </c>
      <c r="CU380" s="9">
        <v>37.002709969999998</v>
      </c>
      <c r="CV380" s="13">
        <v>14.753198352</v>
      </c>
      <c r="CW380" s="9">
        <v>-5.985391259</v>
      </c>
      <c r="CX380" s="9">
        <v>8.0091987726999996</v>
      </c>
      <c r="CY380" s="9">
        <v>0.84128860569999997</v>
      </c>
      <c r="CZ380" s="9">
        <v>13.317366751</v>
      </c>
      <c r="DA380" s="9">
        <v>-1.561509236</v>
      </c>
      <c r="DB380" s="9">
        <v>-0.39705694000000002</v>
      </c>
      <c r="DC380" s="9">
        <v>-4.2997395000000001E-2</v>
      </c>
      <c r="DD380" s="9">
        <v>-4.4046530019999999</v>
      </c>
      <c r="DE380" s="9">
        <v>3.9477741458</v>
      </c>
      <c r="DF380" s="9">
        <v>1.1571144366999999</v>
      </c>
      <c r="DG380" s="9">
        <v>4.0674583733</v>
      </c>
      <c r="DH380" s="9">
        <v>1.5791860875999999</v>
      </c>
      <c r="DI380" s="9">
        <v>1.2884727575999999</v>
      </c>
      <c r="DJ380" s="9">
        <v>2.4197692541000002</v>
      </c>
    </row>
    <row r="381" spans="19:114" x14ac:dyDescent="0.15">
      <c r="S381" s="11" t="s">
        <v>48</v>
      </c>
      <c r="T381" s="9" t="s">
        <v>92</v>
      </c>
      <c r="U381" s="11">
        <v>12</v>
      </c>
      <c r="V381" s="2">
        <v>45</v>
      </c>
      <c r="W381" s="9">
        <v>0.17675399999999999</v>
      </c>
      <c r="X381" s="9">
        <v>0.51710999999999996</v>
      </c>
      <c r="Y381" s="9">
        <f t="shared" si="136"/>
        <v>1.4684834079338647</v>
      </c>
      <c r="Z381" s="9">
        <f t="shared" si="137"/>
        <v>35</v>
      </c>
      <c r="AA381" s="8">
        <f t="shared" si="138"/>
        <v>60</v>
      </c>
      <c r="AB381" s="8" t="b">
        <f t="shared" si="135"/>
        <v>0</v>
      </c>
      <c r="AC381" s="23" t="str">
        <f t="shared" ref="AC381:AC444" si="148">IF($C$7=AF381,"YES","NO")</f>
        <v>NO</v>
      </c>
      <c r="AD381" s="21" t="str">
        <f t="shared" si="139"/>
        <v>YES</v>
      </c>
      <c r="AE381" s="8" t="str">
        <f t="shared" si="140"/>
        <v>FINE</v>
      </c>
      <c r="AF381" s="8">
        <f t="shared" si="141"/>
        <v>2</v>
      </c>
      <c r="AG381" s="8">
        <f t="shared" si="142"/>
        <v>2</v>
      </c>
      <c r="AH381" s="8">
        <f t="shared" si="143"/>
        <v>2</v>
      </c>
      <c r="AI381" s="23">
        <f t="shared" ref="AI381:AI444" si="149">IF(AM381&lt;0,0,AM381)</f>
        <v>95</v>
      </c>
      <c r="AJ381" s="23">
        <f t="shared" ref="AJ381:AJ444" si="150">IF(AN381&lt;0,0,AN381)</f>
        <v>236</v>
      </c>
      <c r="AK381" s="23">
        <f t="shared" ref="AK381:AK444" si="151">IF(AO381&lt;0,0,AO381)</f>
        <v>417</v>
      </c>
      <c r="AL381" s="23">
        <f t="shared" ref="AL381:AL444" si="152">IF(AP381&lt;0,0,AP381)</f>
        <v>10</v>
      </c>
      <c r="AM381" s="21">
        <f t="shared" si="144"/>
        <v>95</v>
      </c>
      <c r="AN381" s="21">
        <f t="shared" si="145"/>
        <v>236</v>
      </c>
      <c r="AO381" s="21">
        <f t="shared" si="146"/>
        <v>417</v>
      </c>
      <c r="AP381" s="21">
        <f t="shared" si="147"/>
        <v>10</v>
      </c>
      <c r="AQ381" s="22">
        <f t="shared" ref="AQ381:AQ444" si="153">(U381-AU381)/AV381</f>
        <v>-0.2857142857142857</v>
      </c>
      <c r="AR381" s="22">
        <f t="shared" ref="AR381:AR444" si="154">($B$3-AW381)/AX381</f>
        <v>-1</v>
      </c>
      <c r="AS381" s="22">
        <f t="shared" ref="AS381:AS444" si="155">(AA381-AY381)/AZ381</f>
        <v>0</v>
      </c>
      <c r="AT381" s="22">
        <f t="shared" ref="AT381:AT444" si="156">(V381-BA381)/BB381</f>
        <v>0</v>
      </c>
      <c r="AU381" s="9">
        <v>16</v>
      </c>
      <c r="AV381" s="9">
        <v>14</v>
      </c>
      <c r="AW381" s="9">
        <v>150</v>
      </c>
      <c r="AX381" s="9">
        <v>30</v>
      </c>
      <c r="AY381" s="9">
        <v>60</v>
      </c>
      <c r="AZ381" s="9">
        <v>30</v>
      </c>
      <c r="BA381" s="9">
        <v>45</v>
      </c>
      <c r="BB381" s="9">
        <v>45</v>
      </c>
      <c r="BC381" s="13">
        <v>80.832058699000001</v>
      </c>
      <c r="BD381" s="9">
        <v>9.1461851856000003</v>
      </c>
      <c r="BE381" s="9">
        <v>-17.193490409999999</v>
      </c>
      <c r="BF381" s="9">
        <v>-1.663129579</v>
      </c>
      <c r="BG381" s="9">
        <v>-29.163700800000001</v>
      </c>
      <c r="BH381" s="9">
        <v>-6.2031256849999998</v>
      </c>
      <c r="BI381" s="9">
        <v>1.1153396083</v>
      </c>
      <c r="BJ381" s="9">
        <v>2.2329583337000001</v>
      </c>
      <c r="BK381" s="9">
        <v>-3.0049678000000002</v>
      </c>
      <c r="BL381" s="9">
        <v>7.0658333300000002</v>
      </c>
      <c r="BM381" s="9">
        <v>-1.683041666</v>
      </c>
      <c r="BN381" s="9">
        <v>-6.3633298849999997</v>
      </c>
      <c r="BO381" s="9">
        <v>0.91810169070000003</v>
      </c>
      <c r="BP381" s="9">
        <v>-4.6213983040000004</v>
      </c>
      <c r="BQ381" s="9">
        <v>7.9517683607</v>
      </c>
      <c r="BR381" s="13">
        <v>206.79402132999999</v>
      </c>
      <c r="BS381" s="9">
        <v>36.078703707000003</v>
      </c>
      <c r="BT381" s="9">
        <v>-40.268132860000001</v>
      </c>
      <c r="BU381" s="9">
        <v>-2.2977066580000001</v>
      </c>
      <c r="BV381" s="9">
        <v>-60.082646310000001</v>
      </c>
      <c r="BW381" s="9">
        <v>-15.153072359999999</v>
      </c>
      <c r="BX381" s="9">
        <v>2.6012930438000001</v>
      </c>
      <c r="BY381" s="9">
        <v>6.3497708418999999</v>
      </c>
      <c r="BZ381" s="9">
        <v>-13.82010116</v>
      </c>
      <c r="CA381" s="9">
        <v>12.069479154</v>
      </c>
      <c r="CB381" s="9">
        <v>-4.9169791710000004</v>
      </c>
      <c r="CC381" s="9">
        <v>-27.619252960000001</v>
      </c>
      <c r="CD381" s="9">
        <v>5.3175452100999996</v>
      </c>
      <c r="CE381" s="9">
        <v>-8.3007881399999999</v>
      </c>
      <c r="CF381" s="9">
        <v>12.740711859999999</v>
      </c>
      <c r="CG381" s="13">
        <v>370.77552377000001</v>
      </c>
      <c r="CH381" s="9">
        <v>83.113740738999994</v>
      </c>
      <c r="CI381" s="9">
        <v>-67.994614830000003</v>
      </c>
      <c r="CJ381" s="9">
        <v>-0.973534978</v>
      </c>
      <c r="CK381" s="9">
        <v>-124.25462880000001</v>
      </c>
      <c r="CL381" s="9">
        <v>-21.665469470000001</v>
      </c>
      <c r="CM381" s="9">
        <v>4.6599265989000003</v>
      </c>
      <c r="CN381" s="9">
        <v>14.216562494</v>
      </c>
      <c r="CO381" s="9">
        <v>-42.088563720000003</v>
      </c>
      <c r="CP381" s="9">
        <v>18.607354156</v>
      </c>
      <c r="CQ381" s="9">
        <v>-15.74427083</v>
      </c>
      <c r="CR381" s="9">
        <v>-60.154898490000001</v>
      </c>
      <c r="CS381" s="9">
        <v>13.00837662</v>
      </c>
      <c r="CT381" s="9">
        <v>-18.22229003</v>
      </c>
      <c r="CU381" s="9">
        <v>37.002709969999998</v>
      </c>
      <c r="CV381" s="13">
        <v>14.753198352</v>
      </c>
      <c r="CW381" s="9">
        <v>-5.985391259</v>
      </c>
      <c r="CX381" s="9">
        <v>8.0091987726999996</v>
      </c>
      <c r="CY381" s="9">
        <v>0.84128860569999997</v>
      </c>
      <c r="CZ381" s="9">
        <v>13.317366751</v>
      </c>
      <c r="DA381" s="9">
        <v>-1.561509236</v>
      </c>
      <c r="DB381" s="9">
        <v>-0.39705694000000002</v>
      </c>
      <c r="DC381" s="9">
        <v>-4.2997395000000001E-2</v>
      </c>
      <c r="DD381" s="9">
        <v>-4.4046530019999999</v>
      </c>
      <c r="DE381" s="9">
        <v>3.9477741458</v>
      </c>
      <c r="DF381" s="9">
        <v>1.1571144366999999</v>
      </c>
      <c r="DG381" s="9">
        <v>4.0674583733</v>
      </c>
      <c r="DH381" s="9">
        <v>1.5791860875999999</v>
      </c>
      <c r="DI381" s="9">
        <v>1.2884727575999999</v>
      </c>
      <c r="DJ381" s="9">
        <v>2.4197692541000002</v>
      </c>
    </row>
    <row r="382" spans="19:114" x14ac:dyDescent="0.15">
      <c r="S382" s="11" t="s">
        <v>48</v>
      </c>
      <c r="T382" s="9" t="s">
        <v>92</v>
      </c>
      <c r="U382" s="11">
        <v>12</v>
      </c>
      <c r="V382" s="2">
        <v>60</v>
      </c>
      <c r="W382" s="9">
        <v>0.17675399999999999</v>
      </c>
      <c r="X382" s="9">
        <v>0.51710999999999996</v>
      </c>
      <c r="Y382" s="9">
        <f t="shared" si="136"/>
        <v>1.4684834079338647</v>
      </c>
      <c r="Z382" s="9">
        <f t="shared" si="137"/>
        <v>35</v>
      </c>
      <c r="AA382" s="8">
        <f t="shared" si="138"/>
        <v>60</v>
      </c>
      <c r="AB382" s="8" t="b">
        <f t="shared" si="135"/>
        <v>0</v>
      </c>
      <c r="AC382" s="23" t="str">
        <f t="shared" si="148"/>
        <v>NO</v>
      </c>
      <c r="AD382" s="21" t="str">
        <f t="shared" si="139"/>
        <v>YES</v>
      </c>
      <c r="AE382" s="8" t="str">
        <f t="shared" si="140"/>
        <v>FINE</v>
      </c>
      <c r="AF382" s="8">
        <f t="shared" si="141"/>
        <v>2</v>
      </c>
      <c r="AG382" s="8">
        <f t="shared" si="142"/>
        <v>2</v>
      </c>
      <c r="AH382" s="8">
        <f t="shared" si="143"/>
        <v>2</v>
      </c>
      <c r="AI382" s="23">
        <f t="shared" si="149"/>
        <v>84</v>
      </c>
      <c r="AJ382" s="23">
        <f t="shared" si="150"/>
        <v>219</v>
      </c>
      <c r="AK382" s="23">
        <f t="shared" si="151"/>
        <v>378</v>
      </c>
      <c r="AL382" s="23">
        <f t="shared" si="152"/>
        <v>13.799999999999999</v>
      </c>
      <c r="AM382" s="21">
        <f t="shared" si="144"/>
        <v>84</v>
      </c>
      <c r="AN382" s="21">
        <f t="shared" si="145"/>
        <v>219</v>
      </c>
      <c r="AO382" s="21">
        <f t="shared" si="146"/>
        <v>378</v>
      </c>
      <c r="AP382" s="21">
        <f t="shared" si="147"/>
        <v>13.799999999999999</v>
      </c>
      <c r="AQ382" s="22">
        <f t="shared" si="153"/>
        <v>-0.2857142857142857</v>
      </c>
      <c r="AR382" s="22">
        <f t="shared" si="154"/>
        <v>-1</v>
      </c>
      <c r="AS382" s="22">
        <f t="shared" si="155"/>
        <v>0</v>
      </c>
      <c r="AT382" s="22">
        <f t="shared" si="156"/>
        <v>0.33333333333333331</v>
      </c>
      <c r="AU382" s="9">
        <v>16</v>
      </c>
      <c r="AV382" s="9">
        <v>14</v>
      </c>
      <c r="AW382" s="9">
        <v>150</v>
      </c>
      <c r="AX382" s="9">
        <v>30</v>
      </c>
      <c r="AY382" s="9">
        <v>60</v>
      </c>
      <c r="AZ382" s="9">
        <v>30</v>
      </c>
      <c r="BA382" s="9">
        <v>45</v>
      </c>
      <c r="BB382" s="9">
        <v>45</v>
      </c>
      <c r="BC382" s="13">
        <v>80.832058699000001</v>
      </c>
      <c r="BD382" s="9">
        <v>9.1461851856000003</v>
      </c>
      <c r="BE382" s="9">
        <v>-17.193490409999999</v>
      </c>
      <c r="BF382" s="9">
        <v>-1.663129579</v>
      </c>
      <c r="BG382" s="9">
        <v>-29.163700800000001</v>
      </c>
      <c r="BH382" s="9">
        <v>-6.2031256849999998</v>
      </c>
      <c r="BI382" s="9">
        <v>1.1153396083</v>
      </c>
      <c r="BJ382" s="9">
        <v>2.2329583337000001</v>
      </c>
      <c r="BK382" s="9">
        <v>-3.0049678000000002</v>
      </c>
      <c r="BL382" s="9">
        <v>7.0658333300000002</v>
      </c>
      <c r="BM382" s="9">
        <v>-1.683041666</v>
      </c>
      <c r="BN382" s="9">
        <v>-6.3633298849999997</v>
      </c>
      <c r="BO382" s="9">
        <v>0.91810169070000003</v>
      </c>
      <c r="BP382" s="9">
        <v>-4.6213983040000004</v>
      </c>
      <c r="BQ382" s="9">
        <v>7.9517683607</v>
      </c>
      <c r="BR382" s="13">
        <v>206.79402132999999</v>
      </c>
      <c r="BS382" s="9">
        <v>36.078703707000003</v>
      </c>
      <c r="BT382" s="9">
        <v>-40.268132860000001</v>
      </c>
      <c r="BU382" s="9">
        <v>-2.2977066580000001</v>
      </c>
      <c r="BV382" s="9">
        <v>-60.082646310000001</v>
      </c>
      <c r="BW382" s="9">
        <v>-15.153072359999999</v>
      </c>
      <c r="BX382" s="9">
        <v>2.6012930438000001</v>
      </c>
      <c r="BY382" s="9">
        <v>6.3497708418999999</v>
      </c>
      <c r="BZ382" s="9">
        <v>-13.82010116</v>
      </c>
      <c r="CA382" s="9">
        <v>12.069479154</v>
      </c>
      <c r="CB382" s="9">
        <v>-4.9169791710000004</v>
      </c>
      <c r="CC382" s="9">
        <v>-27.619252960000001</v>
      </c>
      <c r="CD382" s="9">
        <v>5.3175452100999996</v>
      </c>
      <c r="CE382" s="9">
        <v>-8.3007881399999999</v>
      </c>
      <c r="CF382" s="9">
        <v>12.740711859999999</v>
      </c>
      <c r="CG382" s="13">
        <v>370.77552377000001</v>
      </c>
      <c r="CH382" s="9">
        <v>83.113740738999994</v>
      </c>
      <c r="CI382" s="9">
        <v>-67.994614830000003</v>
      </c>
      <c r="CJ382" s="9">
        <v>-0.973534978</v>
      </c>
      <c r="CK382" s="9">
        <v>-124.25462880000001</v>
      </c>
      <c r="CL382" s="9">
        <v>-21.665469470000001</v>
      </c>
      <c r="CM382" s="9">
        <v>4.6599265989000003</v>
      </c>
      <c r="CN382" s="9">
        <v>14.216562494</v>
      </c>
      <c r="CO382" s="9">
        <v>-42.088563720000003</v>
      </c>
      <c r="CP382" s="9">
        <v>18.607354156</v>
      </c>
      <c r="CQ382" s="9">
        <v>-15.74427083</v>
      </c>
      <c r="CR382" s="9">
        <v>-60.154898490000001</v>
      </c>
      <c r="CS382" s="9">
        <v>13.00837662</v>
      </c>
      <c r="CT382" s="9">
        <v>-18.22229003</v>
      </c>
      <c r="CU382" s="9">
        <v>37.002709969999998</v>
      </c>
      <c r="CV382" s="13">
        <v>14.753198352</v>
      </c>
      <c r="CW382" s="9">
        <v>-5.985391259</v>
      </c>
      <c r="CX382" s="9">
        <v>8.0091987726999996</v>
      </c>
      <c r="CY382" s="9">
        <v>0.84128860569999997</v>
      </c>
      <c r="CZ382" s="9">
        <v>13.317366751</v>
      </c>
      <c r="DA382" s="9">
        <v>-1.561509236</v>
      </c>
      <c r="DB382" s="9">
        <v>-0.39705694000000002</v>
      </c>
      <c r="DC382" s="9">
        <v>-4.2997395000000001E-2</v>
      </c>
      <c r="DD382" s="9">
        <v>-4.4046530019999999</v>
      </c>
      <c r="DE382" s="9">
        <v>3.9477741458</v>
      </c>
      <c r="DF382" s="9">
        <v>1.1571144366999999</v>
      </c>
      <c r="DG382" s="9">
        <v>4.0674583733</v>
      </c>
      <c r="DH382" s="9">
        <v>1.5791860875999999</v>
      </c>
      <c r="DI382" s="9">
        <v>1.2884727575999999</v>
      </c>
      <c r="DJ382" s="9">
        <v>2.4197692541000002</v>
      </c>
    </row>
    <row r="383" spans="19:114" x14ac:dyDescent="0.15">
      <c r="S383" s="11" t="s">
        <v>48</v>
      </c>
      <c r="T383" s="9" t="s">
        <v>92</v>
      </c>
      <c r="U383" s="11">
        <v>12</v>
      </c>
      <c r="V383" s="2">
        <v>75</v>
      </c>
      <c r="W383" s="9">
        <v>0.17675399999999999</v>
      </c>
      <c r="X383" s="9">
        <v>0.51710999999999996</v>
      </c>
      <c r="Y383" s="9">
        <f t="shared" si="136"/>
        <v>1.4684834079338647</v>
      </c>
      <c r="Z383" s="9">
        <f t="shared" si="137"/>
        <v>35</v>
      </c>
      <c r="AA383" s="8">
        <f t="shared" si="138"/>
        <v>60</v>
      </c>
      <c r="AB383" s="8" t="b">
        <f t="shared" si="135"/>
        <v>0</v>
      </c>
      <c r="AC383" s="23" t="str">
        <f t="shared" si="148"/>
        <v>NO</v>
      </c>
      <c r="AD383" s="21" t="str">
        <f t="shared" si="139"/>
        <v>YES</v>
      </c>
      <c r="AE383" s="8" t="str">
        <f t="shared" si="140"/>
        <v>FINE</v>
      </c>
      <c r="AF383" s="8">
        <f t="shared" si="141"/>
        <v>2</v>
      </c>
      <c r="AG383" s="8">
        <f t="shared" si="142"/>
        <v>2</v>
      </c>
      <c r="AH383" s="8">
        <f t="shared" si="143"/>
        <v>2</v>
      </c>
      <c r="AI383" s="23">
        <f t="shared" si="149"/>
        <v>74</v>
      </c>
      <c r="AJ383" s="23">
        <f t="shared" si="150"/>
        <v>204</v>
      </c>
      <c r="AK383" s="23">
        <f t="shared" si="151"/>
        <v>347</v>
      </c>
      <c r="AL383" s="23">
        <f t="shared" si="152"/>
        <v>18.100000000000001</v>
      </c>
      <c r="AM383" s="21">
        <f t="shared" si="144"/>
        <v>74</v>
      </c>
      <c r="AN383" s="21">
        <f t="shared" si="145"/>
        <v>204</v>
      </c>
      <c r="AO383" s="21">
        <f t="shared" si="146"/>
        <v>347</v>
      </c>
      <c r="AP383" s="21">
        <f t="shared" si="147"/>
        <v>18.100000000000001</v>
      </c>
      <c r="AQ383" s="22">
        <f t="shared" si="153"/>
        <v>-0.2857142857142857</v>
      </c>
      <c r="AR383" s="22">
        <f t="shared" si="154"/>
        <v>-1</v>
      </c>
      <c r="AS383" s="22">
        <f t="shared" si="155"/>
        <v>0</v>
      </c>
      <c r="AT383" s="22">
        <f t="shared" si="156"/>
        <v>0.66666666666666663</v>
      </c>
      <c r="AU383" s="9">
        <v>16</v>
      </c>
      <c r="AV383" s="9">
        <v>14</v>
      </c>
      <c r="AW383" s="9">
        <v>150</v>
      </c>
      <c r="AX383" s="9">
        <v>30</v>
      </c>
      <c r="AY383" s="9">
        <v>60</v>
      </c>
      <c r="AZ383" s="9">
        <v>30</v>
      </c>
      <c r="BA383" s="9">
        <v>45</v>
      </c>
      <c r="BB383" s="9">
        <v>45</v>
      </c>
      <c r="BC383" s="13">
        <v>80.832058699000001</v>
      </c>
      <c r="BD383" s="9">
        <v>9.1461851856000003</v>
      </c>
      <c r="BE383" s="9">
        <v>-17.193490409999999</v>
      </c>
      <c r="BF383" s="9">
        <v>-1.663129579</v>
      </c>
      <c r="BG383" s="9">
        <v>-29.163700800000001</v>
      </c>
      <c r="BH383" s="9">
        <v>-6.2031256849999998</v>
      </c>
      <c r="BI383" s="9">
        <v>1.1153396083</v>
      </c>
      <c r="BJ383" s="9">
        <v>2.2329583337000001</v>
      </c>
      <c r="BK383" s="9">
        <v>-3.0049678000000002</v>
      </c>
      <c r="BL383" s="9">
        <v>7.0658333300000002</v>
      </c>
      <c r="BM383" s="9">
        <v>-1.683041666</v>
      </c>
      <c r="BN383" s="9">
        <v>-6.3633298849999997</v>
      </c>
      <c r="BO383" s="9">
        <v>0.91810169070000003</v>
      </c>
      <c r="BP383" s="9">
        <v>-4.6213983040000004</v>
      </c>
      <c r="BQ383" s="9">
        <v>7.9517683607</v>
      </c>
      <c r="BR383" s="13">
        <v>206.79402132999999</v>
      </c>
      <c r="BS383" s="9">
        <v>36.078703707000003</v>
      </c>
      <c r="BT383" s="9">
        <v>-40.268132860000001</v>
      </c>
      <c r="BU383" s="9">
        <v>-2.2977066580000001</v>
      </c>
      <c r="BV383" s="9">
        <v>-60.082646310000001</v>
      </c>
      <c r="BW383" s="9">
        <v>-15.153072359999999</v>
      </c>
      <c r="BX383" s="9">
        <v>2.6012930438000001</v>
      </c>
      <c r="BY383" s="9">
        <v>6.3497708418999999</v>
      </c>
      <c r="BZ383" s="9">
        <v>-13.82010116</v>
      </c>
      <c r="CA383" s="9">
        <v>12.069479154</v>
      </c>
      <c r="CB383" s="9">
        <v>-4.9169791710000004</v>
      </c>
      <c r="CC383" s="9">
        <v>-27.619252960000001</v>
      </c>
      <c r="CD383" s="9">
        <v>5.3175452100999996</v>
      </c>
      <c r="CE383" s="9">
        <v>-8.3007881399999999</v>
      </c>
      <c r="CF383" s="9">
        <v>12.740711859999999</v>
      </c>
      <c r="CG383" s="13">
        <v>370.77552377000001</v>
      </c>
      <c r="CH383" s="9">
        <v>83.113740738999994</v>
      </c>
      <c r="CI383" s="9">
        <v>-67.994614830000003</v>
      </c>
      <c r="CJ383" s="9">
        <v>-0.973534978</v>
      </c>
      <c r="CK383" s="9">
        <v>-124.25462880000001</v>
      </c>
      <c r="CL383" s="9">
        <v>-21.665469470000001</v>
      </c>
      <c r="CM383" s="9">
        <v>4.6599265989000003</v>
      </c>
      <c r="CN383" s="9">
        <v>14.216562494</v>
      </c>
      <c r="CO383" s="9">
        <v>-42.088563720000003</v>
      </c>
      <c r="CP383" s="9">
        <v>18.607354156</v>
      </c>
      <c r="CQ383" s="9">
        <v>-15.74427083</v>
      </c>
      <c r="CR383" s="9">
        <v>-60.154898490000001</v>
      </c>
      <c r="CS383" s="9">
        <v>13.00837662</v>
      </c>
      <c r="CT383" s="9">
        <v>-18.22229003</v>
      </c>
      <c r="CU383" s="9">
        <v>37.002709969999998</v>
      </c>
      <c r="CV383" s="13">
        <v>14.753198352</v>
      </c>
      <c r="CW383" s="9">
        <v>-5.985391259</v>
      </c>
      <c r="CX383" s="9">
        <v>8.0091987726999996</v>
      </c>
      <c r="CY383" s="9">
        <v>0.84128860569999997</v>
      </c>
      <c r="CZ383" s="9">
        <v>13.317366751</v>
      </c>
      <c r="DA383" s="9">
        <v>-1.561509236</v>
      </c>
      <c r="DB383" s="9">
        <v>-0.39705694000000002</v>
      </c>
      <c r="DC383" s="9">
        <v>-4.2997395000000001E-2</v>
      </c>
      <c r="DD383" s="9">
        <v>-4.4046530019999999</v>
      </c>
      <c r="DE383" s="9">
        <v>3.9477741458</v>
      </c>
      <c r="DF383" s="9">
        <v>1.1571144366999999</v>
      </c>
      <c r="DG383" s="9">
        <v>4.0674583733</v>
      </c>
      <c r="DH383" s="9">
        <v>1.5791860875999999</v>
      </c>
      <c r="DI383" s="9">
        <v>1.2884727575999999</v>
      </c>
      <c r="DJ383" s="9">
        <v>2.4197692541000002</v>
      </c>
    </row>
    <row r="384" spans="19:114" x14ac:dyDescent="0.15">
      <c r="S384" s="11" t="s">
        <v>48</v>
      </c>
      <c r="T384" s="9" t="s">
        <v>92</v>
      </c>
      <c r="U384" s="11">
        <v>12</v>
      </c>
      <c r="V384" s="2">
        <v>90</v>
      </c>
      <c r="W384" s="9">
        <v>0.17675399999999999</v>
      </c>
      <c r="X384" s="9">
        <v>0.51710999999999996</v>
      </c>
      <c r="Y384" s="9">
        <f t="shared" si="136"/>
        <v>1.4684834079338647</v>
      </c>
      <c r="Z384" s="9">
        <f t="shared" si="137"/>
        <v>35</v>
      </c>
      <c r="AA384" s="8">
        <f t="shared" si="138"/>
        <v>60</v>
      </c>
      <c r="AB384" s="8" t="b">
        <f t="shared" si="135"/>
        <v>0</v>
      </c>
      <c r="AC384" s="23" t="str">
        <f t="shared" si="148"/>
        <v>NO</v>
      </c>
      <c r="AD384" s="21" t="str">
        <f t="shared" si="139"/>
        <v>YES</v>
      </c>
      <c r="AE384" s="8" t="str">
        <f t="shared" si="140"/>
        <v>FINE</v>
      </c>
      <c r="AF384" s="8">
        <f t="shared" si="141"/>
        <v>2</v>
      </c>
      <c r="AG384" s="8">
        <f t="shared" si="142"/>
        <v>2</v>
      </c>
      <c r="AH384" s="8">
        <f t="shared" si="143"/>
        <v>2</v>
      </c>
      <c r="AI384" s="23">
        <f t="shared" si="149"/>
        <v>67</v>
      </c>
      <c r="AJ384" s="23">
        <f t="shared" si="150"/>
        <v>193</v>
      </c>
      <c r="AK384" s="23">
        <f t="shared" si="151"/>
        <v>324</v>
      </c>
      <c r="AL384" s="23">
        <f t="shared" si="152"/>
        <v>23</v>
      </c>
      <c r="AM384" s="21">
        <f t="shared" si="144"/>
        <v>67</v>
      </c>
      <c r="AN384" s="21">
        <f t="shared" si="145"/>
        <v>193</v>
      </c>
      <c r="AO384" s="21">
        <f t="shared" si="146"/>
        <v>324</v>
      </c>
      <c r="AP384" s="21">
        <f t="shared" si="147"/>
        <v>23</v>
      </c>
      <c r="AQ384" s="22">
        <f t="shared" si="153"/>
        <v>-0.2857142857142857</v>
      </c>
      <c r="AR384" s="22">
        <f t="shared" si="154"/>
        <v>-1</v>
      </c>
      <c r="AS384" s="22">
        <f t="shared" si="155"/>
        <v>0</v>
      </c>
      <c r="AT384" s="22">
        <f t="shared" si="156"/>
        <v>1</v>
      </c>
      <c r="AU384" s="9">
        <v>16</v>
      </c>
      <c r="AV384" s="9">
        <v>14</v>
      </c>
      <c r="AW384" s="9">
        <v>150</v>
      </c>
      <c r="AX384" s="9">
        <v>30</v>
      </c>
      <c r="AY384" s="9">
        <v>60</v>
      </c>
      <c r="AZ384" s="9">
        <v>30</v>
      </c>
      <c r="BA384" s="9">
        <v>45</v>
      </c>
      <c r="BB384" s="9">
        <v>45</v>
      </c>
      <c r="BC384" s="13">
        <v>80.832058699000001</v>
      </c>
      <c r="BD384" s="9">
        <v>9.1461851856000003</v>
      </c>
      <c r="BE384" s="9">
        <v>-17.193490409999999</v>
      </c>
      <c r="BF384" s="9">
        <v>-1.663129579</v>
      </c>
      <c r="BG384" s="9">
        <v>-29.163700800000001</v>
      </c>
      <c r="BH384" s="9">
        <v>-6.2031256849999998</v>
      </c>
      <c r="BI384" s="9">
        <v>1.1153396083</v>
      </c>
      <c r="BJ384" s="9">
        <v>2.2329583337000001</v>
      </c>
      <c r="BK384" s="9">
        <v>-3.0049678000000002</v>
      </c>
      <c r="BL384" s="9">
        <v>7.0658333300000002</v>
      </c>
      <c r="BM384" s="9">
        <v>-1.683041666</v>
      </c>
      <c r="BN384" s="9">
        <v>-6.3633298849999997</v>
      </c>
      <c r="BO384" s="9">
        <v>0.91810169070000003</v>
      </c>
      <c r="BP384" s="9">
        <v>-4.6213983040000004</v>
      </c>
      <c r="BQ384" s="9">
        <v>7.9517683607</v>
      </c>
      <c r="BR384" s="13">
        <v>206.79402132999999</v>
      </c>
      <c r="BS384" s="9">
        <v>36.078703707000003</v>
      </c>
      <c r="BT384" s="9">
        <v>-40.268132860000001</v>
      </c>
      <c r="BU384" s="9">
        <v>-2.2977066580000001</v>
      </c>
      <c r="BV384" s="9">
        <v>-60.082646310000001</v>
      </c>
      <c r="BW384" s="9">
        <v>-15.153072359999999</v>
      </c>
      <c r="BX384" s="9">
        <v>2.6012930438000001</v>
      </c>
      <c r="BY384" s="9">
        <v>6.3497708418999999</v>
      </c>
      <c r="BZ384" s="9">
        <v>-13.82010116</v>
      </c>
      <c r="CA384" s="9">
        <v>12.069479154</v>
      </c>
      <c r="CB384" s="9">
        <v>-4.9169791710000004</v>
      </c>
      <c r="CC384" s="9">
        <v>-27.619252960000001</v>
      </c>
      <c r="CD384" s="9">
        <v>5.3175452100999996</v>
      </c>
      <c r="CE384" s="9">
        <v>-8.3007881399999999</v>
      </c>
      <c r="CF384" s="9">
        <v>12.740711859999999</v>
      </c>
      <c r="CG384" s="13">
        <v>370.77552377000001</v>
      </c>
      <c r="CH384" s="9">
        <v>83.113740738999994</v>
      </c>
      <c r="CI384" s="9">
        <v>-67.994614830000003</v>
      </c>
      <c r="CJ384" s="9">
        <v>-0.973534978</v>
      </c>
      <c r="CK384" s="9">
        <v>-124.25462880000001</v>
      </c>
      <c r="CL384" s="9">
        <v>-21.665469470000001</v>
      </c>
      <c r="CM384" s="9">
        <v>4.6599265989000003</v>
      </c>
      <c r="CN384" s="9">
        <v>14.216562494</v>
      </c>
      <c r="CO384" s="9">
        <v>-42.088563720000003</v>
      </c>
      <c r="CP384" s="9">
        <v>18.607354156</v>
      </c>
      <c r="CQ384" s="9">
        <v>-15.74427083</v>
      </c>
      <c r="CR384" s="9">
        <v>-60.154898490000001</v>
      </c>
      <c r="CS384" s="9">
        <v>13.00837662</v>
      </c>
      <c r="CT384" s="9">
        <v>-18.22229003</v>
      </c>
      <c r="CU384" s="9">
        <v>37.002709969999998</v>
      </c>
      <c r="CV384" s="13">
        <v>14.753198352</v>
      </c>
      <c r="CW384" s="9">
        <v>-5.985391259</v>
      </c>
      <c r="CX384" s="9">
        <v>8.0091987726999996</v>
      </c>
      <c r="CY384" s="9">
        <v>0.84128860569999997</v>
      </c>
      <c r="CZ384" s="9">
        <v>13.317366751</v>
      </c>
      <c r="DA384" s="9">
        <v>-1.561509236</v>
      </c>
      <c r="DB384" s="9">
        <v>-0.39705694000000002</v>
      </c>
      <c r="DC384" s="9">
        <v>-4.2997395000000001E-2</v>
      </c>
      <c r="DD384" s="9">
        <v>-4.4046530019999999</v>
      </c>
      <c r="DE384" s="9">
        <v>3.9477741458</v>
      </c>
      <c r="DF384" s="9">
        <v>1.1571144366999999</v>
      </c>
      <c r="DG384" s="9">
        <v>4.0674583733</v>
      </c>
      <c r="DH384" s="9">
        <v>1.5791860875999999</v>
      </c>
      <c r="DI384" s="9">
        <v>1.2884727575999999</v>
      </c>
      <c r="DJ384" s="9">
        <v>2.4197692541000002</v>
      </c>
    </row>
    <row r="385" spans="19:114" x14ac:dyDescent="0.15">
      <c r="S385" s="11" t="s">
        <v>48</v>
      </c>
      <c r="T385" s="9" t="s">
        <v>92</v>
      </c>
      <c r="U385" s="11">
        <v>15</v>
      </c>
      <c r="V385" s="2">
        <v>0</v>
      </c>
      <c r="W385" s="9">
        <v>0.22733999999999999</v>
      </c>
      <c r="X385" s="9">
        <v>0.50942699999999996</v>
      </c>
      <c r="Y385" s="9">
        <f t="shared" si="136"/>
        <v>1.8302655810411805</v>
      </c>
      <c r="Z385" s="9">
        <f t="shared" si="137"/>
        <v>28</v>
      </c>
      <c r="AA385" s="8">
        <f t="shared" si="138"/>
        <v>60</v>
      </c>
      <c r="AB385" s="8" t="b">
        <f t="shared" si="135"/>
        <v>0</v>
      </c>
      <c r="AC385" s="23" t="str">
        <f t="shared" si="148"/>
        <v>NO</v>
      </c>
      <c r="AD385" s="21" t="str">
        <f t="shared" si="139"/>
        <v>YES</v>
      </c>
      <c r="AE385" s="8" t="str">
        <f t="shared" si="140"/>
        <v>MEDIUM</v>
      </c>
      <c r="AF385" s="8">
        <f t="shared" si="141"/>
        <v>3</v>
      </c>
      <c r="AG385" s="8">
        <f t="shared" si="142"/>
        <v>3</v>
      </c>
      <c r="AH385" s="8">
        <f t="shared" si="143"/>
        <v>3</v>
      </c>
      <c r="AI385" s="23">
        <f t="shared" si="149"/>
        <v>142</v>
      </c>
      <c r="AJ385" s="23">
        <f t="shared" si="150"/>
        <v>321</v>
      </c>
      <c r="AK385" s="23">
        <f t="shared" si="151"/>
        <v>621</v>
      </c>
      <c r="AL385" s="23">
        <f t="shared" si="152"/>
        <v>1.4000000000000001</v>
      </c>
      <c r="AM385" s="21">
        <f t="shared" si="144"/>
        <v>142</v>
      </c>
      <c r="AN385" s="21">
        <f t="shared" si="145"/>
        <v>321</v>
      </c>
      <c r="AO385" s="21">
        <f t="shared" si="146"/>
        <v>621</v>
      </c>
      <c r="AP385" s="21">
        <f t="shared" si="147"/>
        <v>1.4000000000000001</v>
      </c>
      <c r="AQ385" s="22">
        <f t="shared" si="153"/>
        <v>-7.1428571428571425E-2</v>
      </c>
      <c r="AR385" s="22">
        <f t="shared" si="154"/>
        <v>-1</v>
      </c>
      <c r="AS385" s="22">
        <f t="shared" si="155"/>
        <v>0</v>
      </c>
      <c r="AT385" s="22">
        <f t="shared" si="156"/>
        <v>-1</v>
      </c>
      <c r="AU385" s="9">
        <v>16</v>
      </c>
      <c r="AV385" s="9">
        <v>14</v>
      </c>
      <c r="AW385" s="9">
        <v>150</v>
      </c>
      <c r="AX385" s="9">
        <v>30</v>
      </c>
      <c r="AY385" s="9">
        <v>60</v>
      </c>
      <c r="AZ385" s="9">
        <v>30</v>
      </c>
      <c r="BA385" s="9">
        <v>45</v>
      </c>
      <c r="BB385" s="9">
        <v>45</v>
      </c>
      <c r="BC385" s="13">
        <v>80.832058699000001</v>
      </c>
      <c r="BD385" s="9">
        <v>9.1461851856000003</v>
      </c>
      <c r="BE385" s="9">
        <v>-17.193490409999999</v>
      </c>
      <c r="BF385" s="9">
        <v>-1.663129579</v>
      </c>
      <c r="BG385" s="9">
        <v>-29.163700800000001</v>
      </c>
      <c r="BH385" s="9">
        <v>-6.2031256849999998</v>
      </c>
      <c r="BI385" s="9">
        <v>1.1153396083</v>
      </c>
      <c r="BJ385" s="9">
        <v>2.2329583337000001</v>
      </c>
      <c r="BK385" s="9">
        <v>-3.0049678000000002</v>
      </c>
      <c r="BL385" s="9">
        <v>7.0658333300000002</v>
      </c>
      <c r="BM385" s="9">
        <v>-1.683041666</v>
      </c>
      <c r="BN385" s="9">
        <v>-6.3633298849999997</v>
      </c>
      <c r="BO385" s="9">
        <v>0.91810169070000003</v>
      </c>
      <c r="BP385" s="9">
        <v>-4.6213983040000004</v>
      </c>
      <c r="BQ385" s="9">
        <v>7.9517683607</v>
      </c>
      <c r="BR385" s="13">
        <v>206.79402132999999</v>
      </c>
      <c r="BS385" s="9">
        <v>36.078703707000003</v>
      </c>
      <c r="BT385" s="9">
        <v>-40.268132860000001</v>
      </c>
      <c r="BU385" s="9">
        <v>-2.2977066580000001</v>
      </c>
      <c r="BV385" s="9">
        <v>-60.082646310000001</v>
      </c>
      <c r="BW385" s="9">
        <v>-15.153072359999999</v>
      </c>
      <c r="BX385" s="9">
        <v>2.6012930438000001</v>
      </c>
      <c r="BY385" s="9">
        <v>6.3497708418999999</v>
      </c>
      <c r="BZ385" s="9">
        <v>-13.82010116</v>
      </c>
      <c r="CA385" s="9">
        <v>12.069479154</v>
      </c>
      <c r="CB385" s="9">
        <v>-4.9169791710000004</v>
      </c>
      <c r="CC385" s="9">
        <v>-27.619252960000001</v>
      </c>
      <c r="CD385" s="9">
        <v>5.3175452100999996</v>
      </c>
      <c r="CE385" s="9">
        <v>-8.3007881399999999</v>
      </c>
      <c r="CF385" s="9">
        <v>12.740711859999999</v>
      </c>
      <c r="CG385" s="13">
        <v>370.77552377000001</v>
      </c>
      <c r="CH385" s="9">
        <v>83.113740738999994</v>
      </c>
      <c r="CI385" s="9">
        <v>-67.994614830000003</v>
      </c>
      <c r="CJ385" s="9">
        <v>-0.973534978</v>
      </c>
      <c r="CK385" s="9">
        <v>-124.25462880000001</v>
      </c>
      <c r="CL385" s="9">
        <v>-21.665469470000001</v>
      </c>
      <c r="CM385" s="9">
        <v>4.6599265989000003</v>
      </c>
      <c r="CN385" s="9">
        <v>14.216562494</v>
      </c>
      <c r="CO385" s="9">
        <v>-42.088563720000003</v>
      </c>
      <c r="CP385" s="9">
        <v>18.607354156</v>
      </c>
      <c r="CQ385" s="9">
        <v>-15.74427083</v>
      </c>
      <c r="CR385" s="9">
        <v>-60.154898490000001</v>
      </c>
      <c r="CS385" s="9">
        <v>13.00837662</v>
      </c>
      <c r="CT385" s="9">
        <v>-18.22229003</v>
      </c>
      <c r="CU385" s="9">
        <v>37.002709969999998</v>
      </c>
      <c r="CV385" s="13">
        <v>14.753198352</v>
      </c>
      <c r="CW385" s="9">
        <v>-5.985391259</v>
      </c>
      <c r="CX385" s="9">
        <v>8.0091987726999996</v>
      </c>
      <c r="CY385" s="9">
        <v>0.84128860569999997</v>
      </c>
      <c r="CZ385" s="9">
        <v>13.317366751</v>
      </c>
      <c r="DA385" s="9">
        <v>-1.561509236</v>
      </c>
      <c r="DB385" s="9">
        <v>-0.39705694000000002</v>
      </c>
      <c r="DC385" s="9">
        <v>-4.2997395000000001E-2</v>
      </c>
      <c r="DD385" s="9">
        <v>-4.4046530019999999</v>
      </c>
      <c r="DE385" s="9">
        <v>3.9477741458</v>
      </c>
      <c r="DF385" s="9">
        <v>1.1571144366999999</v>
      </c>
      <c r="DG385" s="9">
        <v>4.0674583733</v>
      </c>
      <c r="DH385" s="9">
        <v>1.5791860875999999</v>
      </c>
      <c r="DI385" s="9">
        <v>1.2884727575999999</v>
      </c>
      <c r="DJ385" s="9">
        <v>2.4197692541000002</v>
      </c>
    </row>
    <row r="386" spans="19:114" x14ac:dyDescent="0.15">
      <c r="S386" s="11" t="s">
        <v>48</v>
      </c>
      <c r="T386" s="9" t="s">
        <v>92</v>
      </c>
      <c r="U386" s="11">
        <v>15</v>
      </c>
      <c r="V386" s="2">
        <v>15</v>
      </c>
      <c r="W386" s="9">
        <v>0.22733999999999999</v>
      </c>
      <c r="X386" s="9">
        <v>0.50942699999999996</v>
      </c>
      <c r="Y386" s="9">
        <f t="shared" si="136"/>
        <v>1.8302655810411805</v>
      </c>
      <c r="Z386" s="9">
        <f t="shared" si="137"/>
        <v>28</v>
      </c>
      <c r="AA386" s="8">
        <f t="shared" si="138"/>
        <v>60</v>
      </c>
      <c r="AB386" s="8" t="b">
        <f t="shared" ref="AB386:AB445" si="157">AND(AC386="YES",AD386="YES",T386=$B$2)</f>
        <v>0</v>
      </c>
      <c r="AC386" s="23" t="str">
        <f t="shared" si="148"/>
        <v>NO</v>
      </c>
      <c r="AD386" s="21" t="str">
        <f t="shared" si="139"/>
        <v>YES</v>
      </c>
      <c r="AE386" s="8" t="str">
        <f t="shared" si="140"/>
        <v>MEDIUM</v>
      </c>
      <c r="AF386" s="8">
        <f t="shared" si="141"/>
        <v>3</v>
      </c>
      <c r="AG386" s="8">
        <f t="shared" si="142"/>
        <v>3</v>
      </c>
      <c r="AH386" s="8">
        <f t="shared" si="143"/>
        <v>3</v>
      </c>
      <c r="AI386" s="23">
        <f t="shared" si="149"/>
        <v>126</v>
      </c>
      <c r="AJ386" s="23">
        <f t="shared" si="150"/>
        <v>294</v>
      </c>
      <c r="AK386" s="23">
        <f t="shared" si="151"/>
        <v>554</v>
      </c>
      <c r="AL386" s="23">
        <f t="shared" si="152"/>
        <v>3.3000000000000003</v>
      </c>
      <c r="AM386" s="21">
        <f t="shared" si="144"/>
        <v>126</v>
      </c>
      <c r="AN386" s="21">
        <f t="shared" si="145"/>
        <v>294</v>
      </c>
      <c r="AO386" s="21">
        <f t="shared" si="146"/>
        <v>554</v>
      </c>
      <c r="AP386" s="21">
        <f t="shared" si="147"/>
        <v>3.3000000000000003</v>
      </c>
      <c r="AQ386" s="22">
        <f t="shared" si="153"/>
        <v>-7.1428571428571425E-2</v>
      </c>
      <c r="AR386" s="22">
        <f t="shared" si="154"/>
        <v>-1</v>
      </c>
      <c r="AS386" s="22">
        <f t="shared" si="155"/>
        <v>0</v>
      </c>
      <c r="AT386" s="22">
        <f t="shared" si="156"/>
        <v>-0.66666666666666663</v>
      </c>
      <c r="AU386" s="9">
        <v>16</v>
      </c>
      <c r="AV386" s="9">
        <v>14</v>
      </c>
      <c r="AW386" s="9">
        <v>150</v>
      </c>
      <c r="AX386" s="9">
        <v>30</v>
      </c>
      <c r="AY386" s="9">
        <v>60</v>
      </c>
      <c r="AZ386" s="9">
        <v>30</v>
      </c>
      <c r="BA386" s="9">
        <v>45</v>
      </c>
      <c r="BB386" s="9">
        <v>45</v>
      </c>
      <c r="BC386" s="13">
        <v>80.832058699000001</v>
      </c>
      <c r="BD386" s="9">
        <v>9.1461851856000003</v>
      </c>
      <c r="BE386" s="9">
        <v>-17.193490409999999</v>
      </c>
      <c r="BF386" s="9">
        <v>-1.663129579</v>
      </c>
      <c r="BG386" s="9">
        <v>-29.163700800000001</v>
      </c>
      <c r="BH386" s="9">
        <v>-6.2031256849999998</v>
      </c>
      <c r="BI386" s="9">
        <v>1.1153396083</v>
      </c>
      <c r="BJ386" s="9">
        <v>2.2329583337000001</v>
      </c>
      <c r="BK386" s="9">
        <v>-3.0049678000000002</v>
      </c>
      <c r="BL386" s="9">
        <v>7.0658333300000002</v>
      </c>
      <c r="BM386" s="9">
        <v>-1.683041666</v>
      </c>
      <c r="BN386" s="9">
        <v>-6.3633298849999997</v>
      </c>
      <c r="BO386" s="9">
        <v>0.91810169070000003</v>
      </c>
      <c r="BP386" s="9">
        <v>-4.6213983040000004</v>
      </c>
      <c r="BQ386" s="9">
        <v>7.9517683607</v>
      </c>
      <c r="BR386" s="13">
        <v>206.79402132999999</v>
      </c>
      <c r="BS386" s="9">
        <v>36.078703707000003</v>
      </c>
      <c r="BT386" s="9">
        <v>-40.268132860000001</v>
      </c>
      <c r="BU386" s="9">
        <v>-2.2977066580000001</v>
      </c>
      <c r="BV386" s="9">
        <v>-60.082646310000001</v>
      </c>
      <c r="BW386" s="9">
        <v>-15.153072359999999</v>
      </c>
      <c r="BX386" s="9">
        <v>2.6012930438000001</v>
      </c>
      <c r="BY386" s="9">
        <v>6.3497708418999999</v>
      </c>
      <c r="BZ386" s="9">
        <v>-13.82010116</v>
      </c>
      <c r="CA386" s="9">
        <v>12.069479154</v>
      </c>
      <c r="CB386" s="9">
        <v>-4.9169791710000004</v>
      </c>
      <c r="CC386" s="9">
        <v>-27.619252960000001</v>
      </c>
      <c r="CD386" s="9">
        <v>5.3175452100999996</v>
      </c>
      <c r="CE386" s="9">
        <v>-8.3007881399999999</v>
      </c>
      <c r="CF386" s="9">
        <v>12.740711859999999</v>
      </c>
      <c r="CG386" s="13">
        <v>370.77552377000001</v>
      </c>
      <c r="CH386" s="9">
        <v>83.113740738999994</v>
      </c>
      <c r="CI386" s="9">
        <v>-67.994614830000003</v>
      </c>
      <c r="CJ386" s="9">
        <v>-0.973534978</v>
      </c>
      <c r="CK386" s="9">
        <v>-124.25462880000001</v>
      </c>
      <c r="CL386" s="9">
        <v>-21.665469470000001</v>
      </c>
      <c r="CM386" s="9">
        <v>4.6599265989000003</v>
      </c>
      <c r="CN386" s="9">
        <v>14.216562494</v>
      </c>
      <c r="CO386" s="9">
        <v>-42.088563720000003</v>
      </c>
      <c r="CP386" s="9">
        <v>18.607354156</v>
      </c>
      <c r="CQ386" s="9">
        <v>-15.74427083</v>
      </c>
      <c r="CR386" s="9">
        <v>-60.154898490000001</v>
      </c>
      <c r="CS386" s="9">
        <v>13.00837662</v>
      </c>
      <c r="CT386" s="9">
        <v>-18.22229003</v>
      </c>
      <c r="CU386" s="9">
        <v>37.002709969999998</v>
      </c>
      <c r="CV386" s="13">
        <v>14.753198352</v>
      </c>
      <c r="CW386" s="9">
        <v>-5.985391259</v>
      </c>
      <c r="CX386" s="9">
        <v>8.0091987726999996</v>
      </c>
      <c r="CY386" s="9">
        <v>0.84128860569999997</v>
      </c>
      <c r="CZ386" s="9">
        <v>13.317366751</v>
      </c>
      <c r="DA386" s="9">
        <v>-1.561509236</v>
      </c>
      <c r="DB386" s="9">
        <v>-0.39705694000000002</v>
      </c>
      <c r="DC386" s="9">
        <v>-4.2997395000000001E-2</v>
      </c>
      <c r="DD386" s="9">
        <v>-4.4046530019999999</v>
      </c>
      <c r="DE386" s="9">
        <v>3.9477741458</v>
      </c>
      <c r="DF386" s="9">
        <v>1.1571144366999999</v>
      </c>
      <c r="DG386" s="9">
        <v>4.0674583733</v>
      </c>
      <c r="DH386" s="9">
        <v>1.5791860875999999</v>
      </c>
      <c r="DI386" s="9">
        <v>1.2884727575999999</v>
      </c>
      <c r="DJ386" s="9">
        <v>2.4197692541000002</v>
      </c>
    </row>
    <row r="387" spans="19:114" x14ac:dyDescent="0.15">
      <c r="S387" s="11" t="s">
        <v>48</v>
      </c>
      <c r="T387" s="9" t="s">
        <v>92</v>
      </c>
      <c r="U387" s="11">
        <v>15</v>
      </c>
      <c r="V387" s="2">
        <v>30</v>
      </c>
      <c r="W387" s="9">
        <v>0.22733999999999999</v>
      </c>
      <c r="X387" s="9">
        <v>0.50942699999999996</v>
      </c>
      <c r="Y387" s="9">
        <f t="shared" ref="Y387:Y445" si="158">W387*AA387^X387</f>
        <v>1.8302655810411805</v>
      </c>
      <c r="Z387" s="9">
        <f t="shared" ref="Z387:Z445" si="159">ROUNDUP($E$3/Y387,0)</f>
        <v>28</v>
      </c>
      <c r="AA387" s="8">
        <f t="shared" ref="AA387:AA450" si="160">$E$10</f>
        <v>60</v>
      </c>
      <c r="AB387" s="8" t="b">
        <f t="shared" si="157"/>
        <v>0</v>
      </c>
      <c r="AC387" s="23" t="str">
        <f t="shared" si="148"/>
        <v>NO</v>
      </c>
      <c r="AD387" s="21" t="str">
        <f t="shared" ref="AD387:AD450" si="161">IF(AND(Z387&lt;$B$14,Z387&gt;$B$13),"YES","NO")</f>
        <v>YES</v>
      </c>
      <c r="AE387" s="8" t="str">
        <f t="shared" ref="AE387:AE450" si="162">CHOOSE(MIN(AG387:AH387),"VERY FINE","FINE","MEDIUM","COARSE","VERY COARSE","EXT. COARSE","ULT. COARSE")</f>
        <v>MEDIUM</v>
      </c>
      <c r="AF387" s="8">
        <f t="shared" ref="AF387:AF450" si="163">IF(AE387="ULT. COARSE",7,IF(AE387="EXT. COARSE",6,IF(AE387="VERY COARSE",5,IF(AE387="COARSE",4,IF(AE387="MEDIUM",3,IF(AE387="FINE",2,IF(AE387="VERY FINE",1)))))))</f>
        <v>3</v>
      </c>
      <c r="AG387" s="8">
        <f t="shared" ref="AG387:AG450" si="164">IF(AI387&gt;=$M$4,7,IF(AI387&gt;=$L$4,6,IF(AI387&gt;=$K$4,5,IF(AI387&gt;=$J$4,4,IF(AI387&gt;=$I$4,3,IF(AI387&gt;=$H$4,2,IF(AI387&gt;=0,1)))))))</f>
        <v>3</v>
      </c>
      <c r="AH387" s="8">
        <f t="shared" ref="AH387:AH450" si="165">IF(AJ387&gt;=$M$5,7,IF(AJ387&gt;=$L$5,6,IF(AJ387&gt;=$K$5,5,IF(AJ387&gt;=$J$5,4,IF(AJ387&gt;=$I$5,3,IF(AJ387&gt;=$H$5,2,IF(AJ387&gt;=0,1)))))))</f>
        <v>3</v>
      </c>
      <c r="AI387" s="23">
        <f t="shared" si="149"/>
        <v>111</v>
      </c>
      <c r="AJ387" s="23">
        <f t="shared" si="150"/>
        <v>270</v>
      </c>
      <c r="AK387" s="23">
        <f t="shared" si="151"/>
        <v>495</v>
      </c>
      <c r="AL387" s="23">
        <f t="shared" si="152"/>
        <v>5.8</v>
      </c>
      <c r="AM387" s="21">
        <f t="shared" ref="AM387:AM450" si="166">ROUNDUP(BC387+$AQ387*BD387+$AR387*BE387+BF387*$AS387+BG387*$AT387+BH387*$AQ387*$AR387+BI387*$AQ387*$AS387+BJ387*$AR387*$AS387+BK387*$AQ387*$AT387+BL387*$AR387*$AT387+BM387*$AS387*$AT387+BN387*$AQ387*$AQ387+BO387*$AR387*$AR387+BP387*$AS387*$AS387+BQ387*$AT387*$AT387,0)</f>
        <v>111</v>
      </c>
      <c r="AN387" s="21">
        <f t="shared" ref="AN387:AN450" si="167">ROUNDUP(BR387+$AQ387*BS387+$AR387*BT387+BU387*$AS387+BV387*$AT387+BW387*$AQ387*$AR387+BX387*$AQ387*$AS387+BY387*$AR387*$AS387+BZ387*$AQ387*$AT387+CA387*$AS387*$AT387+CB387*$AS387*$AT387+CC387*$AQ387*$AQ387+CD387*$AR387*$AR387+CE387*$AS387*$AS387+CF387*$AT387*$AT387,0)</f>
        <v>270</v>
      </c>
      <c r="AO387" s="21">
        <f t="shared" ref="AO387:AO450" si="168">ROUNDUP(CG387+$AQ387*CH387+$AR387*CI387+CJ387*$AS387+CK387*$AT387+CL387*$AQ387*$AR387+CM387*$AQ387*$AS387+CN387*$AR387*$AS387+CO387*$AQ387*$AT387+CP387*$AR387*$AT387+CQ387*$AS387*$AT387+CR387*$AQ387*$AQ387+CS387*$AR387*$AR387+CT387*$AS387*$AS387+CU387*$AT387*$AT387,0)</f>
        <v>495</v>
      </c>
      <c r="AP387" s="21">
        <f t="shared" ref="AP387:AP450" si="169">ROUNDUP(CV387+$AQ387*CW387+$AR387*CX387+CY387*$AS387+CZ387*$AT387+DA387*$AQ387*$AR387+DB387*$AQ387*$AS387+DC387*$AR387*$AS387+DD387*$AQ387*$AT387+DE387*$AR387*$AT387+DF387*$AS387*$AT387+DG387*$AQ387*$AQ387+DH387*$AR387*$AR387+DI387*$AS387*$AS387+DJ387*$AT387*$AT387,1)</f>
        <v>5.8</v>
      </c>
      <c r="AQ387" s="22">
        <f t="shared" si="153"/>
        <v>-7.1428571428571425E-2</v>
      </c>
      <c r="AR387" s="22">
        <f t="shared" si="154"/>
        <v>-1</v>
      </c>
      <c r="AS387" s="22">
        <f t="shared" si="155"/>
        <v>0</v>
      </c>
      <c r="AT387" s="22">
        <f t="shared" si="156"/>
        <v>-0.33333333333333331</v>
      </c>
      <c r="AU387" s="9">
        <v>16</v>
      </c>
      <c r="AV387" s="9">
        <v>14</v>
      </c>
      <c r="AW387" s="9">
        <v>150</v>
      </c>
      <c r="AX387" s="9">
        <v>30</v>
      </c>
      <c r="AY387" s="9">
        <v>60</v>
      </c>
      <c r="AZ387" s="9">
        <v>30</v>
      </c>
      <c r="BA387" s="9">
        <v>45</v>
      </c>
      <c r="BB387" s="9">
        <v>45</v>
      </c>
      <c r="BC387" s="13">
        <v>80.832058699000001</v>
      </c>
      <c r="BD387" s="9">
        <v>9.1461851856000003</v>
      </c>
      <c r="BE387" s="9">
        <v>-17.193490409999999</v>
      </c>
      <c r="BF387" s="9">
        <v>-1.663129579</v>
      </c>
      <c r="BG387" s="9">
        <v>-29.163700800000001</v>
      </c>
      <c r="BH387" s="9">
        <v>-6.2031256849999998</v>
      </c>
      <c r="BI387" s="9">
        <v>1.1153396083</v>
      </c>
      <c r="BJ387" s="9">
        <v>2.2329583337000001</v>
      </c>
      <c r="BK387" s="9">
        <v>-3.0049678000000002</v>
      </c>
      <c r="BL387" s="9">
        <v>7.0658333300000002</v>
      </c>
      <c r="BM387" s="9">
        <v>-1.683041666</v>
      </c>
      <c r="BN387" s="9">
        <v>-6.3633298849999997</v>
      </c>
      <c r="BO387" s="9">
        <v>0.91810169070000003</v>
      </c>
      <c r="BP387" s="9">
        <v>-4.6213983040000004</v>
      </c>
      <c r="BQ387" s="9">
        <v>7.9517683607</v>
      </c>
      <c r="BR387" s="13">
        <v>206.79402132999999</v>
      </c>
      <c r="BS387" s="9">
        <v>36.078703707000003</v>
      </c>
      <c r="BT387" s="9">
        <v>-40.268132860000001</v>
      </c>
      <c r="BU387" s="9">
        <v>-2.2977066580000001</v>
      </c>
      <c r="BV387" s="9">
        <v>-60.082646310000001</v>
      </c>
      <c r="BW387" s="9">
        <v>-15.153072359999999</v>
      </c>
      <c r="BX387" s="9">
        <v>2.6012930438000001</v>
      </c>
      <c r="BY387" s="9">
        <v>6.3497708418999999</v>
      </c>
      <c r="BZ387" s="9">
        <v>-13.82010116</v>
      </c>
      <c r="CA387" s="9">
        <v>12.069479154</v>
      </c>
      <c r="CB387" s="9">
        <v>-4.9169791710000004</v>
      </c>
      <c r="CC387" s="9">
        <v>-27.619252960000001</v>
      </c>
      <c r="CD387" s="9">
        <v>5.3175452100999996</v>
      </c>
      <c r="CE387" s="9">
        <v>-8.3007881399999999</v>
      </c>
      <c r="CF387" s="9">
        <v>12.740711859999999</v>
      </c>
      <c r="CG387" s="13">
        <v>370.77552377000001</v>
      </c>
      <c r="CH387" s="9">
        <v>83.113740738999994</v>
      </c>
      <c r="CI387" s="9">
        <v>-67.994614830000003</v>
      </c>
      <c r="CJ387" s="9">
        <v>-0.973534978</v>
      </c>
      <c r="CK387" s="9">
        <v>-124.25462880000001</v>
      </c>
      <c r="CL387" s="9">
        <v>-21.665469470000001</v>
      </c>
      <c r="CM387" s="9">
        <v>4.6599265989000003</v>
      </c>
      <c r="CN387" s="9">
        <v>14.216562494</v>
      </c>
      <c r="CO387" s="9">
        <v>-42.088563720000003</v>
      </c>
      <c r="CP387" s="9">
        <v>18.607354156</v>
      </c>
      <c r="CQ387" s="9">
        <v>-15.74427083</v>
      </c>
      <c r="CR387" s="9">
        <v>-60.154898490000001</v>
      </c>
      <c r="CS387" s="9">
        <v>13.00837662</v>
      </c>
      <c r="CT387" s="9">
        <v>-18.22229003</v>
      </c>
      <c r="CU387" s="9">
        <v>37.002709969999998</v>
      </c>
      <c r="CV387" s="13">
        <v>14.753198352</v>
      </c>
      <c r="CW387" s="9">
        <v>-5.985391259</v>
      </c>
      <c r="CX387" s="9">
        <v>8.0091987726999996</v>
      </c>
      <c r="CY387" s="9">
        <v>0.84128860569999997</v>
      </c>
      <c r="CZ387" s="9">
        <v>13.317366751</v>
      </c>
      <c r="DA387" s="9">
        <v>-1.561509236</v>
      </c>
      <c r="DB387" s="9">
        <v>-0.39705694000000002</v>
      </c>
      <c r="DC387" s="9">
        <v>-4.2997395000000001E-2</v>
      </c>
      <c r="DD387" s="9">
        <v>-4.4046530019999999</v>
      </c>
      <c r="DE387" s="9">
        <v>3.9477741458</v>
      </c>
      <c r="DF387" s="9">
        <v>1.1571144366999999</v>
      </c>
      <c r="DG387" s="9">
        <v>4.0674583733</v>
      </c>
      <c r="DH387" s="9">
        <v>1.5791860875999999</v>
      </c>
      <c r="DI387" s="9">
        <v>1.2884727575999999</v>
      </c>
      <c r="DJ387" s="9">
        <v>2.4197692541000002</v>
      </c>
    </row>
    <row r="388" spans="19:114" x14ac:dyDescent="0.15">
      <c r="S388" s="11" t="s">
        <v>48</v>
      </c>
      <c r="T388" s="9" t="s">
        <v>92</v>
      </c>
      <c r="U388" s="11">
        <v>15</v>
      </c>
      <c r="V388" s="2">
        <v>45</v>
      </c>
      <c r="W388" s="9">
        <v>0.22733999999999999</v>
      </c>
      <c r="X388" s="9">
        <v>0.50942699999999996</v>
      </c>
      <c r="Y388" s="9">
        <f t="shared" si="158"/>
        <v>1.8302655810411805</v>
      </c>
      <c r="Z388" s="9">
        <f t="shared" si="159"/>
        <v>28</v>
      </c>
      <c r="AA388" s="8">
        <f t="shared" si="160"/>
        <v>60</v>
      </c>
      <c r="AB388" s="8" t="b">
        <f t="shared" si="157"/>
        <v>0</v>
      </c>
      <c r="AC388" s="23" t="str">
        <f t="shared" si="148"/>
        <v>NO</v>
      </c>
      <c r="AD388" s="21" t="str">
        <f t="shared" si="161"/>
        <v>YES</v>
      </c>
      <c r="AE388" s="8" t="str">
        <f t="shared" si="162"/>
        <v>FINE</v>
      </c>
      <c r="AF388" s="8">
        <f t="shared" si="163"/>
        <v>2</v>
      </c>
      <c r="AG388" s="8">
        <f t="shared" si="164"/>
        <v>2</v>
      </c>
      <c r="AH388" s="8">
        <f t="shared" si="165"/>
        <v>3</v>
      </c>
      <c r="AI388" s="23">
        <f t="shared" si="149"/>
        <v>98</v>
      </c>
      <c r="AJ388" s="23">
        <f t="shared" si="150"/>
        <v>249</v>
      </c>
      <c r="AK388" s="23">
        <f t="shared" si="151"/>
        <v>444</v>
      </c>
      <c r="AL388" s="23">
        <f t="shared" si="152"/>
        <v>8.6999999999999993</v>
      </c>
      <c r="AM388" s="21">
        <f t="shared" si="166"/>
        <v>98</v>
      </c>
      <c r="AN388" s="21">
        <f t="shared" si="167"/>
        <v>249</v>
      </c>
      <c r="AO388" s="21">
        <f t="shared" si="168"/>
        <v>444</v>
      </c>
      <c r="AP388" s="21">
        <f t="shared" si="169"/>
        <v>8.6999999999999993</v>
      </c>
      <c r="AQ388" s="22">
        <f t="shared" si="153"/>
        <v>-7.1428571428571425E-2</v>
      </c>
      <c r="AR388" s="22">
        <f t="shared" si="154"/>
        <v>-1</v>
      </c>
      <c r="AS388" s="22">
        <f t="shared" si="155"/>
        <v>0</v>
      </c>
      <c r="AT388" s="22">
        <f t="shared" si="156"/>
        <v>0</v>
      </c>
      <c r="AU388" s="9">
        <v>16</v>
      </c>
      <c r="AV388" s="9">
        <v>14</v>
      </c>
      <c r="AW388" s="9">
        <v>150</v>
      </c>
      <c r="AX388" s="9">
        <v>30</v>
      </c>
      <c r="AY388" s="9">
        <v>60</v>
      </c>
      <c r="AZ388" s="9">
        <v>30</v>
      </c>
      <c r="BA388" s="9">
        <v>45</v>
      </c>
      <c r="BB388" s="9">
        <v>45</v>
      </c>
      <c r="BC388" s="13">
        <v>80.832058699000001</v>
      </c>
      <c r="BD388" s="9">
        <v>9.1461851856000003</v>
      </c>
      <c r="BE388" s="9">
        <v>-17.193490409999999</v>
      </c>
      <c r="BF388" s="9">
        <v>-1.663129579</v>
      </c>
      <c r="BG388" s="9">
        <v>-29.163700800000001</v>
      </c>
      <c r="BH388" s="9">
        <v>-6.2031256849999998</v>
      </c>
      <c r="BI388" s="9">
        <v>1.1153396083</v>
      </c>
      <c r="BJ388" s="9">
        <v>2.2329583337000001</v>
      </c>
      <c r="BK388" s="9">
        <v>-3.0049678000000002</v>
      </c>
      <c r="BL388" s="9">
        <v>7.0658333300000002</v>
      </c>
      <c r="BM388" s="9">
        <v>-1.683041666</v>
      </c>
      <c r="BN388" s="9">
        <v>-6.3633298849999997</v>
      </c>
      <c r="BO388" s="9">
        <v>0.91810169070000003</v>
      </c>
      <c r="BP388" s="9">
        <v>-4.6213983040000004</v>
      </c>
      <c r="BQ388" s="9">
        <v>7.9517683607</v>
      </c>
      <c r="BR388" s="13">
        <v>206.79402132999999</v>
      </c>
      <c r="BS388" s="9">
        <v>36.078703707000003</v>
      </c>
      <c r="BT388" s="9">
        <v>-40.268132860000001</v>
      </c>
      <c r="BU388" s="9">
        <v>-2.2977066580000001</v>
      </c>
      <c r="BV388" s="9">
        <v>-60.082646310000001</v>
      </c>
      <c r="BW388" s="9">
        <v>-15.153072359999999</v>
      </c>
      <c r="BX388" s="9">
        <v>2.6012930438000001</v>
      </c>
      <c r="BY388" s="9">
        <v>6.3497708418999999</v>
      </c>
      <c r="BZ388" s="9">
        <v>-13.82010116</v>
      </c>
      <c r="CA388" s="9">
        <v>12.069479154</v>
      </c>
      <c r="CB388" s="9">
        <v>-4.9169791710000004</v>
      </c>
      <c r="CC388" s="9">
        <v>-27.619252960000001</v>
      </c>
      <c r="CD388" s="9">
        <v>5.3175452100999996</v>
      </c>
      <c r="CE388" s="9">
        <v>-8.3007881399999999</v>
      </c>
      <c r="CF388" s="9">
        <v>12.740711859999999</v>
      </c>
      <c r="CG388" s="13">
        <v>370.77552377000001</v>
      </c>
      <c r="CH388" s="9">
        <v>83.113740738999994</v>
      </c>
      <c r="CI388" s="9">
        <v>-67.994614830000003</v>
      </c>
      <c r="CJ388" s="9">
        <v>-0.973534978</v>
      </c>
      <c r="CK388" s="9">
        <v>-124.25462880000001</v>
      </c>
      <c r="CL388" s="9">
        <v>-21.665469470000001</v>
      </c>
      <c r="CM388" s="9">
        <v>4.6599265989000003</v>
      </c>
      <c r="CN388" s="9">
        <v>14.216562494</v>
      </c>
      <c r="CO388" s="9">
        <v>-42.088563720000003</v>
      </c>
      <c r="CP388" s="9">
        <v>18.607354156</v>
      </c>
      <c r="CQ388" s="9">
        <v>-15.74427083</v>
      </c>
      <c r="CR388" s="9">
        <v>-60.154898490000001</v>
      </c>
      <c r="CS388" s="9">
        <v>13.00837662</v>
      </c>
      <c r="CT388" s="9">
        <v>-18.22229003</v>
      </c>
      <c r="CU388" s="9">
        <v>37.002709969999998</v>
      </c>
      <c r="CV388" s="13">
        <v>14.753198352</v>
      </c>
      <c r="CW388" s="9">
        <v>-5.985391259</v>
      </c>
      <c r="CX388" s="9">
        <v>8.0091987726999996</v>
      </c>
      <c r="CY388" s="9">
        <v>0.84128860569999997</v>
      </c>
      <c r="CZ388" s="9">
        <v>13.317366751</v>
      </c>
      <c r="DA388" s="9">
        <v>-1.561509236</v>
      </c>
      <c r="DB388" s="9">
        <v>-0.39705694000000002</v>
      </c>
      <c r="DC388" s="9">
        <v>-4.2997395000000001E-2</v>
      </c>
      <c r="DD388" s="9">
        <v>-4.4046530019999999</v>
      </c>
      <c r="DE388" s="9">
        <v>3.9477741458</v>
      </c>
      <c r="DF388" s="9">
        <v>1.1571144366999999</v>
      </c>
      <c r="DG388" s="9">
        <v>4.0674583733</v>
      </c>
      <c r="DH388" s="9">
        <v>1.5791860875999999</v>
      </c>
      <c r="DI388" s="9">
        <v>1.2884727575999999</v>
      </c>
      <c r="DJ388" s="9">
        <v>2.4197692541000002</v>
      </c>
    </row>
    <row r="389" spans="19:114" x14ac:dyDescent="0.15">
      <c r="S389" s="11" t="s">
        <v>48</v>
      </c>
      <c r="T389" s="9" t="s">
        <v>92</v>
      </c>
      <c r="U389" s="11">
        <v>15</v>
      </c>
      <c r="V389" s="2">
        <v>60</v>
      </c>
      <c r="W389" s="9">
        <v>0.22733999999999999</v>
      </c>
      <c r="X389" s="9">
        <v>0.50942699999999996</v>
      </c>
      <c r="Y389" s="9">
        <f t="shared" si="158"/>
        <v>1.8302655810411805</v>
      </c>
      <c r="Z389" s="9">
        <f t="shared" si="159"/>
        <v>28</v>
      </c>
      <c r="AA389" s="8">
        <f t="shared" si="160"/>
        <v>60</v>
      </c>
      <c r="AB389" s="8" t="b">
        <f t="shared" si="157"/>
        <v>0</v>
      </c>
      <c r="AC389" s="23" t="str">
        <f t="shared" si="148"/>
        <v>NO</v>
      </c>
      <c r="AD389" s="21" t="str">
        <f t="shared" si="161"/>
        <v>YES</v>
      </c>
      <c r="AE389" s="8" t="str">
        <f t="shared" si="162"/>
        <v>FINE</v>
      </c>
      <c r="AF389" s="8">
        <f t="shared" si="163"/>
        <v>2</v>
      </c>
      <c r="AG389" s="8">
        <f t="shared" si="164"/>
        <v>2</v>
      </c>
      <c r="AH389" s="8">
        <f t="shared" si="165"/>
        <v>2</v>
      </c>
      <c r="AI389" s="23">
        <f t="shared" si="149"/>
        <v>87</v>
      </c>
      <c r="AJ389" s="23">
        <f t="shared" si="150"/>
        <v>231</v>
      </c>
      <c r="AK389" s="23">
        <f t="shared" si="151"/>
        <v>402</v>
      </c>
      <c r="AL389" s="23">
        <f t="shared" si="152"/>
        <v>12.2</v>
      </c>
      <c r="AM389" s="21">
        <f t="shared" si="166"/>
        <v>87</v>
      </c>
      <c r="AN389" s="21">
        <f t="shared" si="167"/>
        <v>231</v>
      </c>
      <c r="AO389" s="21">
        <f t="shared" si="168"/>
        <v>402</v>
      </c>
      <c r="AP389" s="21">
        <f t="shared" si="169"/>
        <v>12.2</v>
      </c>
      <c r="AQ389" s="22">
        <f t="shared" si="153"/>
        <v>-7.1428571428571425E-2</v>
      </c>
      <c r="AR389" s="22">
        <f t="shared" si="154"/>
        <v>-1</v>
      </c>
      <c r="AS389" s="22">
        <f t="shared" si="155"/>
        <v>0</v>
      </c>
      <c r="AT389" s="22">
        <f t="shared" si="156"/>
        <v>0.33333333333333331</v>
      </c>
      <c r="AU389" s="9">
        <v>16</v>
      </c>
      <c r="AV389" s="9">
        <v>14</v>
      </c>
      <c r="AW389" s="9">
        <v>150</v>
      </c>
      <c r="AX389" s="9">
        <v>30</v>
      </c>
      <c r="AY389" s="9">
        <v>60</v>
      </c>
      <c r="AZ389" s="9">
        <v>30</v>
      </c>
      <c r="BA389" s="9">
        <v>45</v>
      </c>
      <c r="BB389" s="9">
        <v>45</v>
      </c>
      <c r="BC389" s="13">
        <v>80.832058699000001</v>
      </c>
      <c r="BD389" s="9">
        <v>9.1461851856000003</v>
      </c>
      <c r="BE389" s="9">
        <v>-17.193490409999999</v>
      </c>
      <c r="BF389" s="9">
        <v>-1.663129579</v>
      </c>
      <c r="BG389" s="9">
        <v>-29.163700800000001</v>
      </c>
      <c r="BH389" s="9">
        <v>-6.2031256849999998</v>
      </c>
      <c r="BI389" s="9">
        <v>1.1153396083</v>
      </c>
      <c r="BJ389" s="9">
        <v>2.2329583337000001</v>
      </c>
      <c r="BK389" s="9">
        <v>-3.0049678000000002</v>
      </c>
      <c r="BL389" s="9">
        <v>7.0658333300000002</v>
      </c>
      <c r="BM389" s="9">
        <v>-1.683041666</v>
      </c>
      <c r="BN389" s="9">
        <v>-6.3633298849999997</v>
      </c>
      <c r="BO389" s="9">
        <v>0.91810169070000003</v>
      </c>
      <c r="BP389" s="9">
        <v>-4.6213983040000004</v>
      </c>
      <c r="BQ389" s="9">
        <v>7.9517683607</v>
      </c>
      <c r="BR389" s="13">
        <v>206.79402132999999</v>
      </c>
      <c r="BS389" s="9">
        <v>36.078703707000003</v>
      </c>
      <c r="BT389" s="9">
        <v>-40.268132860000001</v>
      </c>
      <c r="BU389" s="9">
        <v>-2.2977066580000001</v>
      </c>
      <c r="BV389" s="9">
        <v>-60.082646310000001</v>
      </c>
      <c r="BW389" s="9">
        <v>-15.153072359999999</v>
      </c>
      <c r="BX389" s="9">
        <v>2.6012930438000001</v>
      </c>
      <c r="BY389" s="9">
        <v>6.3497708418999999</v>
      </c>
      <c r="BZ389" s="9">
        <v>-13.82010116</v>
      </c>
      <c r="CA389" s="9">
        <v>12.069479154</v>
      </c>
      <c r="CB389" s="9">
        <v>-4.9169791710000004</v>
      </c>
      <c r="CC389" s="9">
        <v>-27.619252960000001</v>
      </c>
      <c r="CD389" s="9">
        <v>5.3175452100999996</v>
      </c>
      <c r="CE389" s="9">
        <v>-8.3007881399999999</v>
      </c>
      <c r="CF389" s="9">
        <v>12.740711859999999</v>
      </c>
      <c r="CG389" s="13">
        <v>370.77552377000001</v>
      </c>
      <c r="CH389" s="9">
        <v>83.113740738999994</v>
      </c>
      <c r="CI389" s="9">
        <v>-67.994614830000003</v>
      </c>
      <c r="CJ389" s="9">
        <v>-0.973534978</v>
      </c>
      <c r="CK389" s="9">
        <v>-124.25462880000001</v>
      </c>
      <c r="CL389" s="9">
        <v>-21.665469470000001</v>
      </c>
      <c r="CM389" s="9">
        <v>4.6599265989000003</v>
      </c>
      <c r="CN389" s="9">
        <v>14.216562494</v>
      </c>
      <c r="CO389" s="9">
        <v>-42.088563720000003</v>
      </c>
      <c r="CP389" s="9">
        <v>18.607354156</v>
      </c>
      <c r="CQ389" s="9">
        <v>-15.74427083</v>
      </c>
      <c r="CR389" s="9">
        <v>-60.154898490000001</v>
      </c>
      <c r="CS389" s="9">
        <v>13.00837662</v>
      </c>
      <c r="CT389" s="9">
        <v>-18.22229003</v>
      </c>
      <c r="CU389" s="9">
        <v>37.002709969999998</v>
      </c>
      <c r="CV389" s="13">
        <v>14.753198352</v>
      </c>
      <c r="CW389" s="9">
        <v>-5.985391259</v>
      </c>
      <c r="CX389" s="9">
        <v>8.0091987726999996</v>
      </c>
      <c r="CY389" s="9">
        <v>0.84128860569999997</v>
      </c>
      <c r="CZ389" s="9">
        <v>13.317366751</v>
      </c>
      <c r="DA389" s="9">
        <v>-1.561509236</v>
      </c>
      <c r="DB389" s="9">
        <v>-0.39705694000000002</v>
      </c>
      <c r="DC389" s="9">
        <v>-4.2997395000000001E-2</v>
      </c>
      <c r="DD389" s="9">
        <v>-4.4046530019999999</v>
      </c>
      <c r="DE389" s="9">
        <v>3.9477741458</v>
      </c>
      <c r="DF389" s="9">
        <v>1.1571144366999999</v>
      </c>
      <c r="DG389" s="9">
        <v>4.0674583733</v>
      </c>
      <c r="DH389" s="9">
        <v>1.5791860875999999</v>
      </c>
      <c r="DI389" s="9">
        <v>1.2884727575999999</v>
      </c>
      <c r="DJ389" s="9">
        <v>2.4197692541000002</v>
      </c>
    </row>
    <row r="390" spans="19:114" x14ac:dyDescent="0.15">
      <c r="S390" s="11" t="s">
        <v>48</v>
      </c>
      <c r="T390" s="9" t="s">
        <v>92</v>
      </c>
      <c r="U390" s="11">
        <v>15</v>
      </c>
      <c r="V390" s="2">
        <v>75</v>
      </c>
      <c r="W390" s="9">
        <v>0.22733999999999999</v>
      </c>
      <c r="X390" s="9">
        <v>0.50942699999999996</v>
      </c>
      <c r="Y390" s="9">
        <f t="shared" si="158"/>
        <v>1.8302655810411805</v>
      </c>
      <c r="Z390" s="9">
        <f t="shared" si="159"/>
        <v>28</v>
      </c>
      <c r="AA390" s="8">
        <f t="shared" si="160"/>
        <v>60</v>
      </c>
      <c r="AB390" s="8" t="b">
        <f t="shared" si="157"/>
        <v>0</v>
      </c>
      <c r="AC390" s="23" t="str">
        <f t="shared" si="148"/>
        <v>NO</v>
      </c>
      <c r="AD390" s="21" t="str">
        <f t="shared" si="161"/>
        <v>YES</v>
      </c>
      <c r="AE390" s="8" t="str">
        <f t="shared" si="162"/>
        <v>FINE</v>
      </c>
      <c r="AF390" s="8">
        <f t="shared" si="163"/>
        <v>2</v>
      </c>
      <c r="AG390" s="8">
        <f t="shared" si="164"/>
        <v>2</v>
      </c>
      <c r="AH390" s="8">
        <f t="shared" si="165"/>
        <v>2</v>
      </c>
      <c r="AI390" s="23">
        <f t="shared" si="149"/>
        <v>78</v>
      </c>
      <c r="AJ390" s="23">
        <f t="shared" si="150"/>
        <v>215</v>
      </c>
      <c r="AK390" s="23">
        <f t="shared" si="151"/>
        <v>368</v>
      </c>
      <c r="AL390" s="23">
        <f t="shared" si="152"/>
        <v>16.200000000000003</v>
      </c>
      <c r="AM390" s="21">
        <f t="shared" si="166"/>
        <v>78</v>
      </c>
      <c r="AN390" s="21">
        <f t="shared" si="167"/>
        <v>215</v>
      </c>
      <c r="AO390" s="21">
        <f t="shared" si="168"/>
        <v>368</v>
      </c>
      <c r="AP390" s="21">
        <f t="shared" si="169"/>
        <v>16.200000000000003</v>
      </c>
      <c r="AQ390" s="22">
        <f t="shared" si="153"/>
        <v>-7.1428571428571425E-2</v>
      </c>
      <c r="AR390" s="22">
        <f t="shared" si="154"/>
        <v>-1</v>
      </c>
      <c r="AS390" s="22">
        <f t="shared" si="155"/>
        <v>0</v>
      </c>
      <c r="AT390" s="22">
        <f t="shared" si="156"/>
        <v>0.66666666666666663</v>
      </c>
      <c r="AU390" s="9">
        <v>16</v>
      </c>
      <c r="AV390" s="9">
        <v>14</v>
      </c>
      <c r="AW390" s="9">
        <v>150</v>
      </c>
      <c r="AX390" s="9">
        <v>30</v>
      </c>
      <c r="AY390" s="9">
        <v>60</v>
      </c>
      <c r="AZ390" s="9">
        <v>30</v>
      </c>
      <c r="BA390" s="9">
        <v>45</v>
      </c>
      <c r="BB390" s="9">
        <v>45</v>
      </c>
      <c r="BC390" s="13">
        <v>80.832058699000001</v>
      </c>
      <c r="BD390" s="9">
        <v>9.1461851856000003</v>
      </c>
      <c r="BE390" s="9">
        <v>-17.193490409999999</v>
      </c>
      <c r="BF390" s="9">
        <v>-1.663129579</v>
      </c>
      <c r="BG390" s="9">
        <v>-29.163700800000001</v>
      </c>
      <c r="BH390" s="9">
        <v>-6.2031256849999998</v>
      </c>
      <c r="BI390" s="9">
        <v>1.1153396083</v>
      </c>
      <c r="BJ390" s="9">
        <v>2.2329583337000001</v>
      </c>
      <c r="BK390" s="9">
        <v>-3.0049678000000002</v>
      </c>
      <c r="BL390" s="9">
        <v>7.0658333300000002</v>
      </c>
      <c r="BM390" s="9">
        <v>-1.683041666</v>
      </c>
      <c r="BN390" s="9">
        <v>-6.3633298849999997</v>
      </c>
      <c r="BO390" s="9">
        <v>0.91810169070000003</v>
      </c>
      <c r="BP390" s="9">
        <v>-4.6213983040000004</v>
      </c>
      <c r="BQ390" s="9">
        <v>7.9517683607</v>
      </c>
      <c r="BR390" s="13">
        <v>206.79402132999999</v>
      </c>
      <c r="BS390" s="9">
        <v>36.078703707000003</v>
      </c>
      <c r="BT390" s="9">
        <v>-40.268132860000001</v>
      </c>
      <c r="BU390" s="9">
        <v>-2.2977066580000001</v>
      </c>
      <c r="BV390" s="9">
        <v>-60.082646310000001</v>
      </c>
      <c r="BW390" s="9">
        <v>-15.153072359999999</v>
      </c>
      <c r="BX390" s="9">
        <v>2.6012930438000001</v>
      </c>
      <c r="BY390" s="9">
        <v>6.3497708418999999</v>
      </c>
      <c r="BZ390" s="9">
        <v>-13.82010116</v>
      </c>
      <c r="CA390" s="9">
        <v>12.069479154</v>
      </c>
      <c r="CB390" s="9">
        <v>-4.9169791710000004</v>
      </c>
      <c r="CC390" s="9">
        <v>-27.619252960000001</v>
      </c>
      <c r="CD390" s="9">
        <v>5.3175452100999996</v>
      </c>
      <c r="CE390" s="9">
        <v>-8.3007881399999999</v>
      </c>
      <c r="CF390" s="9">
        <v>12.740711859999999</v>
      </c>
      <c r="CG390" s="13">
        <v>370.77552377000001</v>
      </c>
      <c r="CH390" s="9">
        <v>83.113740738999994</v>
      </c>
      <c r="CI390" s="9">
        <v>-67.994614830000003</v>
      </c>
      <c r="CJ390" s="9">
        <v>-0.973534978</v>
      </c>
      <c r="CK390" s="9">
        <v>-124.25462880000001</v>
      </c>
      <c r="CL390" s="9">
        <v>-21.665469470000001</v>
      </c>
      <c r="CM390" s="9">
        <v>4.6599265989000003</v>
      </c>
      <c r="CN390" s="9">
        <v>14.216562494</v>
      </c>
      <c r="CO390" s="9">
        <v>-42.088563720000003</v>
      </c>
      <c r="CP390" s="9">
        <v>18.607354156</v>
      </c>
      <c r="CQ390" s="9">
        <v>-15.74427083</v>
      </c>
      <c r="CR390" s="9">
        <v>-60.154898490000001</v>
      </c>
      <c r="CS390" s="9">
        <v>13.00837662</v>
      </c>
      <c r="CT390" s="9">
        <v>-18.22229003</v>
      </c>
      <c r="CU390" s="9">
        <v>37.002709969999998</v>
      </c>
      <c r="CV390" s="13">
        <v>14.753198352</v>
      </c>
      <c r="CW390" s="9">
        <v>-5.985391259</v>
      </c>
      <c r="CX390" s="9">
        <v>8.0091987726999996</v>
      </c>
      <c r="CY390" s="9">
        <v>0.84128860569999997</v>
      </c>
      <c r="CZ390" s="9">
        <v>13.317366751</v>
      </c>
      <c r="DA390" s="9">
        <v>-1.561509236</v>
      </c>
      <c r="DB390" s="9">
        <v>-0.39705694000000002</v>
      </c>
      <c r="DC390" s="9">
        <v>-4.2997395000000001E-2</v>
      </c>
      <c r="DD390" s="9">
        <v>-4.4046530019999999</v>
      </c>
      <c r="DE390" s="9">
        <v>3.9477741458</v>
      </c>
      <c r="DF390" s="9">
        <v>1.1571144366999999</v>
      </c>
      <c r="DG390" s="9">
        <v>4.0674583733</v>
      </c>
      <c r="DH390" s="9">
        <v>1.5791860875999999</v>
      </c>
      <c r="DI390" s="9">
        <v>1.2884727575999999</v>
      </c>
      <c r="DJ390" s="9">
        <v>2.4197692541000002</v>
      </c>
    </row>
    <row r="391" spans="19:114" x14ac:dyDescent="0.15">
      <c r="S391" s="11" t="s">
        <v>48</v>
      </c>
      <c r="T391" s="9" t="s">
        <v>92</v>
      </c>
      <c r="U391" s="11">
        <v>15</v>
      </c>
      <c r="V391" s="2">
        <v>90</v>
      </c>
      <c r="W391" s="9">
        <v>0.22733999999999999</v>
      </c>
      <c r="X391" s="9">
        <v>0.50942699999999996</v>
      </c>
      <c r="Y391" s="9">
        <f t="shared" si="158"/>
        <v>1.8302655810411805</v>
      </c>
      <c r="Z391" s="9">
        <f t="shared" si="159"/>
        <v>28</v>
      </c>
      <c r="AA391" s="8">
        <f t="shared" si="160"/>
        <v>60</v>
      </c>
      <c r="AB391" s="8" t="b">
        <f t="shared" si="157"/>
        <v>0</v>
      </c>
      <c r="AC391" s="23" t="str">
        <f t="shared" si="148"/>
        <v>NO</v>
      </c>
      <c r="AD391" s="21" t="str">
        <f t="shared" si="161"/>
        <v>YES</v>
      </c>
      <c r="AE391" s="8" t="str">
        <f t="shared" si="162"/>
        <v>FINE</v>
      </c>
      <c r="AF391" s="8">
        <f t="shared" si="163"/>
        <v>2</v>
      </c>
      <c r="AG391" s="8">
        <f t="shared" si="164"/>
        <v>2</v>
      </c>
      <c r="AH391" s="8">
        <f t="shared" si="165"/>
        <v>2</v>
      </c>
      <c r="AI391" s="23">
        <f t="shared" si="149"/>
        <v>70</v>
      </c>
      <c r="AJ391" s="23">
        <f t="shared" si="150"/>
        <v>203</v>
      </c>
      <c r="AK391" s="23">
        <f t="shared" si="151"/>
        <v>342</v>
      </c>
      <c r="AL391" s="23">
        <f t="shared" si="152"/>
        <v>20.8</v>
      </c>
      <c r="AM391" s="21">
        <f t="shared" si="166"/>
        <v>70</v>
      </c>
      <c r="AN391" s="21">
        <f t="shared" si="167"/>
        <v>203</v>
      </c>
      <c r="AO391" s="21">
        <f t="shared" si="168"/>
        <v>342</v>
      </c>
      <c r="AP391" s="21">
        <f t="shared" si="169"/>
        <v>20.8</v>
      </c>
      <c r="AQ391" s="22">
        <f t="shared" si="153"/>
        <v>-7.1428571428571425E-2</v>
      </c>
      <c r="AR391" s="22">
        <f t="shared" si="154"/>
        <v>-1</v>
      </c>
      <c r="AS391" s="22">
        <f t="shared" si="155"/>
        <v>0</v>
      </c>
      <c r="AT391" s="22">
        <f t="shared" si="156"/>
        <v>1</v>
      </c>
      <c r="AU391" s="9">
        <v>16</v>
      </c>
      <c r="AV391" s="9">
        <v>14</v>
      </c>
      <c r="AW391" s="9">
        <v>150</v>
      </c>
      <c r="AX391" s="9">
        <v>30</v>
      </c>
      <c r="AY391" s="9">
        <v>60</v>
      </c>
      <c r="AZ391" s="9">
        <v>30</v>
      </c>
      <c r="BA391" s="9">
        <v>45</v>
      </c>
      <c r="BB391" s="9">
        <v>45</v>
      </c>
      <c r="BC391" s="13">
        <v>80.832058699000001</v>
      </c>
      <c r="BD391" s="9">
        <v>9.1461851856000003</v>
      </c>
      <c r="BE391" s="9">
        <v>-17.193490409999999</v>
      </c>
      <c r="BF391" s="9">
        <v>-1.663129579</v>
      </c>
      <c r="BG391" s="9">
        <v>-29.163700800000001</v>
      </c>
      <c r="BH391" s="9">
        <v>-6.2031256849999998</v>
      </c>
      <c r="BI391" s="9">
        <v>1.1153396083</v>
      </c>
      <c r="BJ391" s="9">
        <v>2.2329583337000001</v>
      </c>
      <c r="BK391" s="9">
        <v>-3.0049678000000002</v>
      </c>
      <c r="BL391" s="9">
        <v>7.0658333300000002</v>
      </c>
      <c r="BM391" s="9">
        <v>-1.683041666</v>
      </c>
      <c r="BN391" s="9">
        <v>-6.3633298849999997</v>
      </c>
      <c r="BO391" s="9">
        <v>0.91810169070000003</v>
      </c>
      <c r="BP391" s="9">
        <v>-4.6213983040000004</v>
      </c>
      <c r="BQ391" s="9">
        <v>7.9517683607</v>
      </c>
      <c r="BR391" s="13">
        <v>206.79402132999999</v>
      </c>
      <c r="BS391" s="9">
        <v>36.078703707000003</v>
      </c>
      <c r="BT391" s="9">
        <v>-40.268132860000001</v>
      </c>
      <c r="BU391" s="9">
        <v>-2.2977066580000001</v>
      </c>
      <c r="BV391" s="9">
        <v>-60.082646310000001</v>
      </c>
      <c r="BW391" s="9">
        <v>-15.153072359999999</v>
      </c>
      <c r="BX391" s="9">
        <v>2.6012930438000001</v>
      </c>
      <c r="BY391" s="9">
        <v>6.3497708418999999</v>
      </c>
      <c r="BZ391" s="9">
        <v>-13.82010116</v>
      </c>
      <c r="CA391" s="9">
        <v>12.069479154</v>
      </c>
      <c r="CB391" s="9">
        <v>-4.9169791710000004</v>
      </c>
      <c r="CC391" s="9">
        <v>-27.619252960000001</v>
      </c>
      <c r="CD391" s="9">
        <v>5.3175452100999996</v>
      </c>
      <c r="CE391" s="9">
        <v>-8.3007881399999999</v>
      </c>
      <c r="CF391" s="9">
        <v>12.740711859999999</v>
      </c>
      <c r="CG391" s="13">
        <v>370.77552377000001</v>
      </c>
      <c r="CH391" s="9">
        <v>83.113740738999994</v>
      </c>
      <c r="CI391" s="9">
        <v>-67.994614830000003</v>
      </c>
      <c r="CJ391" s="9">
        <v>-0.973534978</v>
      </c>
      <c r="CK391" s="9">
        <v>-124.25462880000001</v>
      </c>
      <c r="CL391" s="9">
        <v>-21.665469470000001</v>
      </c>
      <c r="CM391" s="9">
        <v>4.6599265989000003</v>
      </c>
      <c r="CN391" s="9">
        <v>14.216562494</v>
      </c>
      <c r="CO391" s="9">
        <v>-42.088563720000003</v>
      </c>
      <c r="CP391" s="9">
        <v>18.607354156</v>
      </c>
      <c r="CQ391" s="9">
        <v>-15.74427083</v>
      </c>
      <c r="CR391" s="9">
        <v>-60.154898490000001</v>
      </c>
      <c r="CS391" s="9">
        <v>13.00837662</v>
      </c>
      <c r="CT391" s="9">
        <v>-18.22229003</v>
      </c>
      <c r="CU391" s="9">
        <v>37.002709969999998</v>
      </c>
      <c r="CV391" s="13">
        <v>14.753198352</v>
      </c>
      <c r="CW391" s="9">
        <v>-5.985391259</v>
      </c>
      <c r="CX391" s="9">
        <v>8.0091987726999996</v>
      </c>
      <c r="CY391" s="9">
        <v>0.84128860569999997</v>
      </c>
      <c r="CZ391" s="9">
        <v>13.317366751</v>
      </c>
      <c r="DA391" s="9">
        <v>-1.561509236</v>
      </c>
      <c r="DB391" s="9">
        <v>-0.39705694000000002</v>
      </c>
      <c r="DC391" s="9">
        <v>-4.2997395000000001E-2</v>
      </c>
      <c r="DD391" s="9">
        <v>-4.4046530019999999</v>
      </c>
      <c r="DE391" s="9">
        <v>3.9477741458</v>
      </c>
      <c r="DF391" s="9">
        <v>1.1571144366999999</v>
      </c>
      <c r="DG391" s="9">
        <v>4.0674583733</v>
      </c>
      <c r="DH391" s="9">
        <v>1.5791860875999999</v>
      </c>
      <c r="DI391" s="9">
        <v>1.2884727575999999</v>
      </c>
      <c r="DJ391" s="9">
        <v>2.4197692541000002</v>
      </c>
    </row>
    <row r="392" spans="19:114" x14ac:dyDescent="0.15">
      <c r="S392" s="11" t="s">
        <v>48</v>
      </c>
      <c r="T392" s="9" t="s">
        <v>92</v>
      </c>
      <c r="U392" s="11">
        <v>20</v>
      </c>
      <c r="V392" s="2">
        <v>0</v>
      </c>
      <c r="W392" s="9">
        <v>0.29049000000000003</v>
      </c>
      <c r="X392" s="9">
        <v>0.51908500000000002</v>
      </c>
      <c r="Y392" s="9">
        <f t="shared" si="158"/>
        <v>2.4330040304845846</v>
      </c>
      <c r="Z392" s="9">
        <f t="shared" si="159"/>
        <v>21</v>
      </c>
      <c r="AA392" s="8">
        <f t="shared" si="160"/>
        <v>60</v>
      </c>
      <c r="AB392" s="8" t="b">
        <f t="shared" si="157"/>
        <v>0</v>
      </c>
      <c r="AC392" s="23" t="str">
        <f t="shared" si="148"/>
        <v>NO</v>
      </c>
      <c r="AD392" s="21" t="str">
        <f t="shared" si="161"/>
        <v>YES</v>
      </c>
      <c r="AE392" s="8" t="str">
        <f t="shared" si="162"/>
        <v>MEDIUM</v>
      </c>
      <c r="AF392" s="8">
        <f t="shared" si="163"/>
        <v>3</v>
      </c>
      <c r="AG392" s="8">
        <f t="shared" si="164"/>
        <v>3</v>
      </c>
      <c r="AH392" s="8">
        <f t="shared" si="165"/>
        <v>3</v>
      </c>
      <c r="AI392" s="23">
        <f t="shared" si="149"/>
        <v>148</v>
      </c>
      <c r="AJ392" s="23">
        <f t="shared" si="150"/>
        <v>342</v>
      </c>
      <c r="AK392" s="23">
        <f t="shared" si="151"/>
        <v>669</v>
      </c>
      <c r="AL392" s="23">
        <f t="shared" si="152"/>
        <v>1.7000000000000002</v>
      </c>
      <c r="AM392" s="21">
        <f t="shared" si="166"/>
        <v>148</v>
      </c>
      <c r="AN392" s="21">
        <f t="shared" si="167"/>
        <v>342</v>
      </c>
      <c r="AO392" s="21">
        <f t="shared" si="168"/>
        <v>669</v>
      </c>
      <c r="AP392" s="21">
        <f t="shared" si="169"/>
        <v>1.7000000000000002</v>
      </c>
      <c r="AQ392" s="22">
        <f t="shared" si="153"/>
        <v>0.2857142857142857</v>
      </c>
      <c r="AR392" s="22">
        <f t="shared" si="154"/>
        <v>-1</v>
      </c>
      <c r="AS392" s="22">
        <f t="shared" si="155"/>
        <v>0</v>
      </c>
      <c r="AT392" s="22">
        <f t="shared" si="156"/>
        <v>-1</v>
      </c>
      <c r="AU392" s="9">
        <v>16</v>
      </c>
      <c r="AV392" s="9">
        <v>14</v>
      </c>
      <c r="AW392" s="9">
        <v>150</v>
      </c>
      <c r="AX392" s="9">
        <v>30</v>
      </c>
      <c r="AY392" s="9">
        <v>60</v>
      </c>
      <c r="AZ392" s="9">
        <v>30</v>
      </c>
      <c r="BA392" s="9">
        <v>45</v>
      </c>
      <c r="BB392" s="9">
        <v>45</v>
      </c>
      <c r="BC392" s="13">
        <v>80.832058699000001</v>
      </c>
      <c r="BD392" s="9">
        <v>9.1461851856000003</v>
      </c>
      <c r="BE392" s="9">
        <v>-17.193490409999999</v>
      </c>
      <c r="BF392" s="9">
        <v>-1.663129579</v>
      </c>
      <c r="BG392" s="9">
        <v>-29.163700800000001</v>
      </c>
      <c r="BH392" s="9">
        <v>-6.2031256849999998</v>
      </c>
      <c r="BI392" s="9">
        <v>1.1153396083</v>
      </c>
      <c r="BJ392" s="9">
        <v>2.2329583337000001</v>
      </c>
      <c r="BK392" s="9">
        <v>-3.0049678000000002</v>
      </c>
      <c r="BL392" s="9">
        <v>7.0658333300000002</v>
      </c>
      <c r="BM392" s="9">
        <v>-1.683041666</v>
      </c>
      <c r="BN392" s="9">
        <v>-6.3633298849999997</v>
      </c>
      <c r="BO392" s="9">
        <v>0.91810169070000003</v>
      </c>
      <c r="BP392" s="9">
        <v>-4.6213983040000004</v>
      </c>
      <c r="BQ392" s="9">
        <v>7.9517683607</v>
      </c>
      <c r="BR392" s="13">
        <v>206.79402132999999</v>
      </c>
      <c r="BS392" s="9">
        <v>36.078703707000003</v>
      </c>
      <c r="BT392" s="9">
        <v>-40.268132860000001</v>
      </c>
      <c r="BU392" s="9">
        <v>-2.2977066580000001</v>
      </c>
      <c r="BV392" s="9">
        <v>-60.082646310000001</v>
      </c>
      <c r="BW392" s="9">
        <v>-15.153072359999999</v>
      </c>
      <c r="BX392" s="9">
        <v>2.6012930438000001</v>
      </c>
      <c r="BY392" s="9">
        <v>6.3497708418999999</v>
      </c>
      <c r="BZ392" s="9">
        <v>-13.82010116</v>
      </c>
      <c r="CA392" s="9">
        <v>12.069479154</v>
      </c>
      <c r="CB392" s="9">
        <v>-4.9169791710000004</v>
      </c>
      <c r="CC392" s="9">
        <v>-27.619252960000001</v>
      </c>
      <c r="CD392" s="9">
        <v>5.3175452100999996</v>
      </c>
      <c r="CE392" s="9">
        <v>-8.3007881399999999</v>
      </c>
      <c r="CF392" s="9">
        <v>12.740711859999999</v>
      </c>
      <c r="CG392" s="13">
        <v>370.77552377000001</v>
      </c>
      <c r="CH392" s="9">
        <v>83.113740738999994</v>
      </c>
      <c r="CI392" s="9">
        <v>-67.994614830000003</v>
      </c>
      <c r="CJ392" s="9">
        <v>-0.973534978</v>
      </c>
      <c r="CK392" s="9">
        <v>-124.25462880000001</v>
      </c>
      <c r="CL392" s="9">
        <v>-21.665469470000001</v>
      </c>
      <c r="CM392" s="9">
        <v>4.6599265989000003</v>
      </c>
      <c r="CN392" s="9">
        <v>14.216562494</v>
      </c>
      <c r="CO392" s="9">
        <v>-42.088563720000003</v>
      </c>
      <c r="CP392" s="9">
        <v>18.607354156</v>
      </c>
      <c r="CQ392" s="9">
        <v>-15.74427083</v>
      </c>
      <c r="CR392" s="9">
        <v>-60.154898490000001</v>
      </c>
      <c r="CS392" s="9">
        <v>13.00837662</v>
      </c>
      <c r="CT392" s="9">
        <v>-18.22229003</v>
      </c>
      <c r="CU392" s="9">
        <v>37.002709969999998</v>
      </c>
      <c r="CV392" s="13">
        <v>14.753198352</v>
      </c>
      <c r="CW392" s="9">
        <v>-5.985391259</v>
      </c>
      <c r="CX392" s="9">
        <v>8.0091987726999996</v>
      </c>
      <c r="CY392" s="9">
        <v>0.84128860569999997</v>
      </c>
      <c r="CZ392" s="9">
        <v>13.317366751</v>
      </c>
      <c r="DA392" s="9">
        <v>-1.561509236</v>
      </c>
      <c r="DB392" s="9">
        <v>-0.39705694000000002</v>
      </c>
      <c r="DC392" s="9">
        <v>-4.2997395000000001E-2</v>
      </c>
      <c r="DD392" s="9">
        <v>-4.4046530019999999</v>
      </c>
      <c r="DE392" s="9">
        <v>3.9477741458</v>
      </c>
      <c r="DF392" s="9">
        <v>1.1571144366999999</v>
      </c>
      <c r="DG392" s="9">
        <v>4.0674583733</v>
      </c>
      <c r="DH392" s="9">
        <v>1.5791860875999999</v>
      </c>
      <c r="DI392" s="9">
        <v>1.2884727575999999</v>
      </c>
      <c r="DJ392" s="9">
        <v>2.4197692541000002</v>
      </c>
    </row>
    <row r="393" spans="19:114" x14ac:dyDescent="0.15">
      <c r="S393" s="11" t="s">
        <v>48</v>
      </c>
      <c r="T393" s="9" t="s">
        <v>92</v>
      </c>
      <c r="U393" s="11">
        <v>20</v>
      </c>
      <c r="V393" s="2">
        <v>15</v>
      </c>
      <c r="W393" s="9">
        <v>0.29049000000000003</v>
      </c>
      <c r="X393" s="9">
        <v>0.51908500000000002</v>
      </c>
      <c r="Y393" s="9">
        <f t="shared" si="158"/>
        <v>2.4330040304845846</v>
      </c>
      <c r="Z393" s="9">
        <f t="shared" si="159"/>
        <v>21</v>
      </c>
      <c r="AA393" s="8">
        <f t="shared" si="160"/>
        <v>60</v>
      </c>
      <c r="AB393" s="8" t="b">
        <f t="shared" si="157"/>
        <v>0</v>
      </c>
      <c r="AC393" s="23" t="str">
        <f t="shared" si="148"/>
        <v>NO</v>
      </c>
      <c r="AD393" s="21" t="str">
        <f t="shared" si="161"/>
        <v>YES</v>
      </c>
      <c r="AE393" s="8" t="str">
        <f t="shared" si="162"/>
        <v>MEDIUM</v>
      </c>
      <c r="AF393" s="8">
        <f t="shared" si="163"/>
        <v>3</v>
      </c>
      <c r="AG393" s="8">
        <f t="shared" si="164"/>
        <v>3</v>
      </c>
      <c r="AH393" s="8">
        <f t="shared" si="165"/>
        <v>3</v>
      </c>
      <c r="AI393" s="23">
        <f t="shared" si="149"/>
        <v>132</v>
      </c>
      <c r="AJ393" s="23">
        <f t="shared" si="150"/>
        <v>314</v>
      </c>
      <c r="AK393" s="23">
        <f t="shared" si="151"/>
        <v>597</v>
      </c>
      <c r="AL393" s="23">
        <f t="shared" si="152"/>
        <v>3.1</v>
      </c>
      <c r="AM393" s="21">
        <f t="shared" si="166"/>
        <v>132</v>
      </c>
      <c r="AN393" s="21">
        <f t="shared" si="167"/>
        <v>314</v>
      </c>
      <c r="AO393" s="21">
        <f t="shared" si="168"/>
        <v>597</v>
      </c>
      <c r="AP393" s="21">
        <f t="shared" si="169"/>
        <v>3.1</v>
      </c>
      <c r="AQ393" s="22">
        <f t="shared" si="153"/>
        <v>0.2857142857142857</v>
      </c>
      <c r="AR393" s="22">
        <f t="shared" si="154"/>
        <v>-1</v>
      </c>
      <c r="AS393" s="22">
        <f t="shared" si="155"/>
        <v>0</v>
      </c>
      <c r="AT393" s="22">
        <f t="shared" si="156"/>
        <v>-0.66666666666666663</v>
      </c>
      <c r="AU393" s="9">
        <v>16</v>
      </c>
      <c r="AV393" s="9">
        <v>14</v>
      </c>
      <c r="AW393" s="9">
        <v>150</v>
      </c>
      <c r="AX393" s="9">
        <v>30</v>
      </c>
      <c r="AY393" s="9">
        <v>60</v>
      </c>
      <c r="AZ393" s="9">
        <v>30</v>
      </c>
      <c r="BA393" s="9">
        <v>45</v>
      </c>
      <c r="BB393" s="9">
        <v>45</v>
      </c>
      <c r="BC393" s="13">
        <v>80.832058699000001</v>
      </c>
      <c r="BD393" s="9">
        <v>9.1461851856000003</v>
      </c>
      <c r="BE393" s="9">
        <v>-17.193490409999999</v>
      </c>
      <c r="BF393" s="9">
        <v>-1.663129579</v>
      </c>
      <c r="BG393" s="9">
        <v>-29.163700800000001</v>
      </c>
      <c r="BH393" s="9">
        <v>-6.2031256849999998</v>
      </c>
      <c r="BI393" s="9">
        <v>1.1153396083</v>
      </c>
      <c r="BJ393" s="9">
        <v>2.2329583337000001</v>
      </c>
      <c r="BK393" s="9">
        <v>-3.0049678000000002</v>
      </c>
      <c r="BL393" s="9">
        <v>7.0658333300000002</v>
      </c>
      <c r="BM393" s="9">
        <v>-1.683041666</v>
      </c>
      <c r="BN393" s="9">
        <v>-6.3633298849999997</v>
      </c>
      <c r="BO393" s="9">
        <v>0.91810169070000003</v>
      </c>
      <c r="BP393" s="9">
        <v>-4.6213983040000004</v>
      </c>
      <c r="BQ393" s="9">
        <v>7.9517683607</v>
      </c>
      <c r="BR393" s="13">
        <v>206.79402132999999</v>
      </c>
      <c r="BS393" s="9">
        <v>36.078703707000003</v>
      </c>
      <c r="BT393" s="9">
        <v>-40.268132860000001</v>
      </c>
      <c r="BU393" s="9">
        <v>-2.2977066580000001</v>
      </c>
      <c r="BV393" s="9">
        <v>-60.082646310000001</v>
      </c>
      <c r="BW393" s="9">
        <v>-15.153072359999999</v>
      </c>
      <c r="BX393" s="9">
        <v>2.6012930438000001</v>
      </c>
      <c r="BY393" s="9">
        <v>6.3497708418999999</v>
      </c>
      <c r="BZ393" s="9">
        <v>-13.82010116</v>
      </c>
      <c r="CA393" s="9">
        <v>12.069479154</v>
      </c>
      <c r="CB393" s="9">
        <v>-4.9169791710000004</v>
      </c>
      <c r="CC393" s="9">
        <v>-27.619252960000001</v>
      </c>
      <c r="CD393" s="9">
        <v>5.3175452100999996</v>
      </c>
      <c r="CE393" s="9">
        <v>-8.3007881399999999</v>
      </c>
      <c r="CF393" s="9">
        <v>12.740711859999999</v>
      </c>
      <c r="CG393" s="13">
        <v>370.77552377000001</v>
      </c>
      <c r="CH393" s="9">
        <v>83.113740738999994</v>
      </c>
      <c r="CI393" s="9">
        <v>-67.994614830000003</v>
      </c>
      <c r="CJ393" s="9">
        <v>-0.973534978</v>
      </c>
      <c r="CK393" s="9">
        <v>-124.25462880000001</v>
      </c>
      <c r="CL393" s="9">
        <v>-21.665469470000001</v>
      </c>
      <c r="CM393" s="9">
        <v>4.6599265989000003</v>
      </c>
      <c r="CN393" s="9">
        <v>14.216562494</v>
      </c>
      <c r="CO393" s="9">
        <v>-42.088563720000003</v>
      </c>
      <c r="CP393" s="9">
        <v>18.607354156</v>
      </c>
      <c r="CQ393" s="9">
        <v>-15.74427083</v>
      </c>
      <c r="CR393" s="9">
        <v>-60.154898490000001</v>
      </c>
      <c r="CS393" s="9">
        <v>13.00837662</v>
      </c>
      <c r="CT393" s="9">
        <v>-18.22229003</v>
      </c>
      <c r="CU393" s="9">
        <v>37.002709969999998</v>
      </c>
      <c r="CV393" s="13">
        <v>14.753198352</v>
      </c>
      <c r="CW393" s="9">
        <v>-5.985391259</v>
      </c>
      <c r="CX393" s="9">
        <v>8.0091987726999996</v>
      </c>
      <c r="CY393" s="9">
        <v>0.84128860569999997</v>
      </c>
      <c r="CZ393" s="9">
        <v>13.317366751</v>
      </c>
      <c r="DA393" s="9">
        <v>-1.561509236</v>
      </c>
      <c r="DB393" s="9">
        <v>-0.39705694000000002</v>
      </c>
      <c r="DC393" s="9">
        <v>-4.2997395000000001E-2</v>
      </c>
      <c r="DD393" s="9">
        <v>-4.4046530019999999</v>
      </c>
      <c r="DE393" s="9">
        <v>3.9477741458</v>
      </c>
      <c r="DF393" s="9">
        <v>1.1571144366999999</v>
      </c>
      <c r="DG393" s="9">
        <v>4.0674583733</v>
      </c>
      <c r="DH393" s="9">
        <v>1.5791860875999999</v>
      </c>
      <c r="DI393" s="9">
        <v>1.2884727575999999</v>
      </c>
      <c r="DJ393" s="9">
        <v>2.4197692541000002</v>
      </c>
    </row>
    <row r="394" spans="19:114" x14ac:dyDescent="0.15">
      <c r="S394" s="11" t="s">
        <v>48</v>
      </c>
      <c r="T394" s="9" t="s">
        <v>92</v>
      </c>
      <c r="U394" s="11">
        <v>20</v>
      </c>
      <c r="V394" s="2">
        <v>30</v>
      </c>
      <c r="W394" s="9">
        <v>0.29049000000000003</v>
      </c>
      <c r="X394" s="9">
        <v>0.51908500000000002</v>
      </c>
      <c r="Y394" s="9">
        <f t="shared" si="158"/>
        <v>2.4330040304845846</v>
      </c>
      <c r="Z394" s="9">
        <f t="shared" si="159"/>
        <v>21</v>
      </c>
      <c r="AA394" s="8">
        <f t="shared" si="160"/>
        <v>60</v>
      </c>
      <c r="AB394" s="8" t="b">
        <f t="shared" si="157"/>
        <v>0</v>
      </c>
      <c r="AC394" s="23" t="str">
        <f t="shared" si="148"/>
        <v>NO</v>
      </c>
      <c r="AD394" s="21" t="str">
        <f t="shared" si="161"/>
        <v>YES</v>
      </c>
      <c r="AE394" s="8" t="str">
        <f t="shared" si="162"/>
        <v>MEDIUM</v>
      </c>
      <c r="AF394" s="8">
        <f t="shared" si="163"/>
        <v>3</v>
      </c>
      <c r="AG394" s="8">
        <f t="shared" si="164"/>
        <v>3</v>
      </c>
      <c r="AH394" s="8">
        <f t="shared" si="165"/>
        <v>3</v>
      </c>
      <c r="AI394" s="23">
        <f t="shared" si="149"/>
        <v>117</v>
      </c>
      <c r="AJ394" s="23">
        <f t="shared" si="150"/>
        <v>288</v>
      </c>
      <c r="AK394" s="23">
        <f t="shared" si="151"/>
        <v>533</v>
      </c>
      <c r="AL394" s="23">
        <f t="shared" si="152"/>
        <v>5</v>
      </c>
      <c r="AM394" s="21">
        <f t="shared" si="166"/>
        <v>117</v>
      </c>
      <c r="AN394" s="21">
        <f t="shared" si="167"/>
        <v>288</v>
      </c>
      <c r="AO394" s="21">
        <f t="shared" si="168"/>
        <v>533</v>
      </c>
      <c r="AP394" s="21">
        <f t="shared" si="169"/>
        <v>5</v>
      </c>
      <c r="AQ394" s="22">
        <f t="shared" si="153"/>
        <v>0.2857142857142857</v>
      </c>
      <c r="AR394" s="22">
        <f t="shared" si="154"/>
        <v>-1</v>
      </c>
      <c r="AS394" s="22">
        <f t="shared" si="155"/>
        <v>0</v>
      </c>
      <c r="AT394" s="22">
        <f t="shared" si="156"/>
        <v>-0.33333333333333331</v>
      </c>
      <c r="AU394" s="9">
        <v>16</v>
      </c>
      <c r="AV394" s="9">
        <v>14</v>
      </c>
      <c r="AW394" s="9">
        <v>150</v>
      </c>
      <c r="AX394" s="9">
        <v>30</v>
      </c>
      <c r="AY394" s="9">
        <v>60</v>
      </c>
      <c r="AZ394" s="9">
        <v>30</v>
      </c>
      <c r="BA394" s="9">
        <v>45</v>
      </c>
      <c r="BB394" s="9">
        <v>45</v>
      </c>
      <c r="BC394" s="13">
        <v>80.832058699000001</v>
      </c>
      <c r="BD394" s="9">
        <v>9.1461851856000003</v>
      </c>
      <c r="BE394" s="9">
        <v>-17.193490409999999</v>
      </c>
      <c r="BF394" s="9">
        <v>-1.663129579</v>
      </c>
      <c r="BG394" s="9">
        <v>-29.163700800000001</v>
      </c>
      <c r="BH394" s="9">
        <v>-6.2031256849999998</v>
      </c>
      <c r="BI394" s="9">
        <v>1.1153396083</v>
      </c>
      <c r="BJ394" s="9">
        <v>2.2329583337000001</v>
      </c>
      <c r="BK394" s="9">
        <v>-3.0049678000000002</v>
      </c>
      <c r="BL394" s="9">
        <v>7.0658333300000002</v>
      </c>
      <c r="BM394" s="9">
        <v>-1.683041666</v>
      </c>
      <c r="BN394" s="9">
        <v>-6.3633298849999997</v>
      </c>
      <c r="BO394" s="9">
        <v>0.91810169070000003</v>
      </c>
      <c r="BP394" s="9">
        <v>-4.6213983040000004</v>
      </c>
      <c r="BQ394" s="9">
        <v>7.9517683607</v>
      </c>
      <c r="BR394" s="13">
        <v>206.79402132999999</v>
      </c>
      <c r="BS394" s="9">
        <v>36.078703707000003</v>
      </c>
      <c r="BT394" s="9">
        <v>-40.268132860000001</v>
      </c>
      <c r="BU394" s="9">
        <v>-2.2977066580000001</v>
      </c>
      <c r="BV394" s="9">
        <v>-60.082646310000001</v>
      </c>
      <c r="BW394" s="9">
        <v>-15.153072359999999</v>
      </c>
      <c r="BX394" s="9">
        <v>2.6012930438000001</v>
      </c>
      <c r="BY394" s="9">
        <v>6.3497708418999999</v>
      </c>
      <c r="BZ394" s="9">
        <v>-13.82010116</v>
      </c>
      <c r="CA394" s="9">
        <v>12.069479154</v>
      </c>
      <c r="CB394" s="9">
        <v>-4.9169791710000004</v>
      </c>
      <c r="CC394" s="9">
        <v>-27.619252960000001</v>
      </c>
      <c r="CD394" s="9">
        <v>5.3175452100999996</v>
      </c>
      <c r="CE394" s="9">
        <v>-8.3007881399999999</v>
      </c>
      <c r="CF394" s="9">
        <v>12.740711859999999</v>
      </c>
      <c r="CG394" s="13">
        <v>370.77552377000001</v>
      </c>
      <c r="CH394" s="9">
        <v>83.113740738999994</v>
      </c>
      <c r="CI394" s="9">
        <v>-67.994614830000003</v>
      </c>
      <c r="CJ394" s="9">
        <v>-0.973534978</v>
      </c>
      <c r="CK394" s="9">
        <v>-124.25462880000001</v>
      </c>
      <c r="CL394" s="9">
        <v>-21.665469470000001</v>
      </c>
      <c r="CM394" s="9">
        <v>4.6599265989000003</v>
      </c>
      <c r="CN394" s="9">
        <v>14.216562494</v>
      </c>
      <c r="CO394" s="9">
        <v>-42.088563720000003</v>
      </c>
      <c r="CP394" s="9">
        <v>18.607354156</v>
      </c>
      <c r="CQ394" s="9">
        <v>-15.74427083</v>
      </c>
      <c r="CR394" s="9">
        <v>-60.154898490000001</v>
      </c>
      <c r="CS394" s="9">
        <v>13.00837662</v>
      </c>
      <c r="CT394" s="9">
        <v>-18.22229003</v>
      </c>
      <c r="CU394" s="9">
        <v>37.002709969999998</v>
      </c>
      <c r="CV394" s="13">
        <v>14.753198352</v>
      </c>
      <c r="CW394" s="9">
        <v>-5.985391259</v>
      </c>
      <c r="CX394" s="9">
        <v>8.0091987726999996</v>
      </c>
      <c r="CY394" s="9">
        <v>0.84128860569999997</v>
      </c>
      <c r="CZ394" s="9">
        <v>13.317366751</v>
      </c>
      <c r="DA394" s="9">
        <v>-1.561509236</v>
      </c>
      <c r="DB394" s="9">
        <v>-0.39705694000000002</v>
      </c>
      <c r="DC394" s="9">
        <v>-4.2997395000000001E-2</v>
      </c>
      <c r="DD394" s="9">
        <v>-4.4046530019999999</v>
      </c>
      <c r="DE394" s="9">
        <v>3.9477741458</v>
      </c>
      <c r="DF394" s="9">
        <v>1.1571144366999999</v>
      </c>
      <c r="DG394" s="9">
        <v>4.0674583733</v>
      </c>
      <c r="DH394" s="9">
        <v>1.5791860875999999</v>
      </c>
      <c r="DI394" s="9">
        <v>1.2884727575999999</v>
      </c>
      <c r="DJ394" s="9">
        <v>2.4197692541000002</v>
      </c>
    </row>
    <row r="395" spans="19:114" x14ac:dyDescent="0.15">
      <c r="S395" s="11" t="s">
        <v>48</v>
      </c>
      <c r="T395" s="9" t="s">
        <v>92</v>
      </c>
      <c r="U395" s="11">
        <v>20</v>
      </c>
      <c r="V395" s="2">
        <v>45</v>
      </c>
      <c r="W395" s="9">
        <v>0.29049000000000003</v>
      </c>
      <c r="X395" s="9">
        <v>0.51908500000000002</v>
      </c>
      <c r="Y395" s="9">
        <f t="shared" si="158"/>
        <v>2.4330040304845846</v>
      </c>
      <c r="Z395" s="9">
        <f t="shared" si="159"/>
        <v>21</v>
      </c>
      <c r="AA395" s="8">
        <f t="shared" si="160"/>
        <v>60</v>
      </c>
      <c r="AB395" s="8" t="b">
        <f t="shared" si="157"/>
        <v>0</v>
      </c>
      <c r="AC395" s="23" t="str">
        <f t="shared" si="148"/>
        <v>NO</v>
      </c>
      <c r="AD395" s="21" t="str">
        <f t="shared" si="161"/>
        <v>YES</v>
      </c>
      <c r="AE395" s="8" t="str">
        <f t="shared" si="162"/>
        <v>FINE</v>
      </c>
      <c r="AF395" s="8">
        <f t="shared" si="163"/>
        <v>2</v>
      </c>
      <c r="AG395" s="8">
        <f t="shared" si="164"/>
        <v>2</v>
      </c>
      <c r="AH395" s="8">
        <f t="shared" si="165"/>
        <v>3</v>
      </c>
      <c r="AI395" s="23">
        <f t="shared" si="149"/>
        <v>103</v>
      </c>
      <c r="AJ395" s="23">
        <f t="shared" si="150"/>
        <v>265</v>
      </c>
      <c r="AK395" s="23">
        <f t="shared" si="151"/>
        <v>477</v>
      </c>
      <c r="AL395" s="23">
        <f t="shared" si="152"/>
        <v>7.3999999999999995</v>
      </c>
      <c r="AM395" s="21">
        <f t="shared" si="166"/>
        <v>103</v>
      </c>
      <c r="AN395" s="21">
        <f t="shared" si="167"/>
        <v>265</v>
      </c>
      <c r="AO395" s="21">
        <f t="shared" si="168"/>
        <v>477</v>
      </c>
      <c r="AP395" s="21">
        <f t="shared" si="169"/>
        <v>7.3999999999999995</v>
      </c>
      <c r="AQ395" s="22">
        <f t="shared" si="153"/>
        <v>0.2857142857142857</v>
      </c>
      <c r="AR395" s="22">
        <f t="shared" si="154"/>
        <v>-1</v>
      </c>
      <c r="AS395" s="22">
        <f t="shared" si="155"/>
        <v>0</v>
      </c>
      <c r="AT395" s="22">
        <f t="shared" si="156"/>
        <v>0</v>
      </c>
      <c r="AU395" s="9">
        <v>16</v>
      </c>
      <c r="AV395" s="9">
        <v>14</v>
      </c>
      <c r="AW395" s="9">
        <v>150</v>
      </c>
      <c r="AX395" s="9">
        <v>30</v>
      </c>
      <c r="AY395" s="9">
        <v>60</v>
      </c>
      <c r="AZ395" s="9">
        <v>30</v>
      </c>
      <c r="BA395" s="9">
        <v>45</v>
      </c>
      <c r="BB395" s="9">
        <v>45</v>
      </c>
      <c r="BC395" s="13">
        <v>80.832058699000001</v>
      </c>
      <c r="BD395" s="9">
        <v>9.1461851856000003</v>
      </c>
      <c r="BE395" s="9">
        <v>-17.193490409999999</v>
      </c>
      <c r="BF395" s="9">
        <v>-1.663129579</v>
      </c>
      <c r="BG395" s="9">
        <v>-29.163700800000001</v>
      </c>
      <c r="BH395" s="9">
        <v>-6.2031256849999998</v>
      </c>
      <c r="BI395" s="9">
        <v>1.1153396083</v>
      </c>
      <c r="BJ395" s="9">
        <v>2.2329583337000001</v>
      </c>
      <c r="BK395" s="9">
        <v>-3.0049678000000002</v>
      </c>
      <c r="BL395" s="9">
        <v>7.0658333300000002</v>
      </c>
      <c r="BM395" s="9">
        <v>-1.683041666</v>
      </c>
      <c r="BN395" s="9">
        <v>-6.3633298849999997</v>
      </c>
      <c r="BO395" s="9">
        <v>0.91810169070000003</v>
      </c>
      <c r="BP395" s="9">
        <v>-4.6213983040000004</v>
      </c>
      <c r="BQ395" s="9">
        <v>7.9517683607</v>
      </c>
      <c r="BR395" s="13">
        <v>206.79402132999999</v>
      </c>
      <c r="BS395" s="9">
        <v>36.078703707000003</v>
      </c>
      <c r="BT395" s="9">
        <v>-40.268132860000001</v>
      </c>
      <c r="BU395" s="9">
        <v>-2.2977066580000001</v>
      </c>
      <c r="BV395" s="9">
        <v>-60.082646310000001</v>
      </c>
      <c r="BW395" s="9">
        <v>-15.153072359999999</v>
      </c>
      <c r="BX395" s="9">
        <v>2.6012930438000001</v>
      </c>
      <c r="BY395" s="9">
        <v>6.3497708418999999</v>
      </c>
      <c r="BZ395" s="9">
        <v>-13.82010116</v>
      </c>
      <c r="CA395" s="9">
        <v>12.069479154</v>
      </c>
      <c r="CB395" s="9">
        <v>-4.9169791710000004</v>
      </c>
      <c r="CC395" s="9">
        <v>-27.619252960000001</v>
      </c>
      <c r="CD395" s="9">
        <v>5.3175452100999996</v>
      </c>
      <c r="CE395" s="9">
        <v>-8.3007881399999999</v>
      </c>
      <c r="CF395" s="9">
        <v>12.740711859999999</v>
      </c>
      <c r="CG395" s="13">
        <v>370.77552377000001</v>
      </c>
      <c r="CH395" s="9">
        <v>83.113740738999994</v>
      </c>
      <c r="CI395" s="9">
        <v>-67.994614830000003</v>
      </c>
      <c r="CJ395" s="9">
        <v>-0.973534978</v>
      </c>
      <c r="CK395" s="9">
        <v>-124.25462880000001</v>
      </c>
      <c r="CL395" s="9">
        <v>-21.665469470000001</v>
      </c>
      <c r="CM395" s="9">
        <v>4.6599265989000003</v>
      </c>
      <c r="CN395" s="9">
        <v>14.216562494</v>
      </c>
      <c r="CO395" s="9">
        <v>-42.088563720000003</v>
      </c>
      <c r="CP395" s="9">
        <v>18.607354156</v>
      </c>
      <c r="CQ395" s="9">
        <v>-15.74427083</v>
      </c>
      <c r="CR395" s="9">
        <v>-60.154898490000001</v>
      </c>
      <c r="CS395" s="9">
        <v>13.00837662</v>
      </c>
      <c r="CT395" s="9">
        <v>-18.22229003</v>
      </c>
      <c r="CU395" s="9">
        <v>37.002709969999998</v>
      </c>
      <c r="CV395" s="13">
        <v>14.753198352</v>
      </c>
      <c r="CW395" s="9">
        <v>-5.985391259</v>
      </c>
      <c r="CX395" s="9">
        <v>8.0091987726999996</v>
      </c>
      <c r="CY395" s="9">
        <v>0.84128860569999997</v>
      </c>
      <c r="CZ395" s="9">
        <v>13.317366751</v>
      </c>
      <c r="DA395" s="9">
        <v>-1.561509236</v>
      </c>
      <c r="DB395" s="9">
        <v>-0.39705694000000002</v>
      </c>
      <c r="DC395" s="9">
        <v>-4.2997395000000001E-2</v>
      </c>
      <c r="DD395" s="9">
        <v>-4.4046530019999999</v>
      </c>
      <c r="DE395" s="9">
        <v>3.9477741458</v>
      </c>
      <c r="DF395" s="9">
        <v>1.1571144366999999</v>
      </c>
      <c r="DG395" s="9">
        <v>4.0674583733</v>
      </c>
      <c r="DH395" s="9">
        <v>1.5791860875999999</v>
      </c>
      <c r="DI395" s="9">
        <v>1.2884727575999999</v>
      </c>
      <c r="DJ395" s="9">
        <v>2.4197692541000002</v>
      </c>
    </row>
    <row r="396" spans="19:114" x14ac:dyDescent="0.15">
      <c r="S396" s="11" t="s">
        <v>48</v>
      </c>
      <c r="T396" s="9" t="s">
        <v>92</v>
      </c>
      <c r="U396" s="11">
        <v>20</v>
      </c>
      <c r="V396" s="2">
        <v>60</v>
      </c>
      <c r="W396" s="9">
        <v>0.29049000000000003</v>
      </c>
      <c r="X396" s="9">
        <v>0.51908500000000002</v>
      </c>
      <c r="Y396" s="9">
        <f t="shared" si="158"/>
        <v>2.4330040304845846</v>
      </c>
      <c r="Z396" s="9">
        <f t="shared" si="159"/>
        <v>21</v>
      </c>
      <c r="AA396" s="8">
        <f t="shared" si="160"/>
        <v>60</v>
      </c>
      <c r="AB396" s="8" t="b">
        <f t="shared" si="157"/>
        <v>0</v>
      </c>
      <c r="AC396" s="23" t="str">
        <f t="shared" si="148"/>
        <v>NO</v>
      </c>
      <c r="AD396" s="21" t="str">
        <f t="shared" si="161"/>
        <v>YES</v>
      </c>
      <c r="AE396" s="8" t="str">
        <f t="shared" si="162"/>
        <v>FINE</v>
      </c>
      <c r="AF396" s="8">
        <f t="shared" si="163"/>
        <v>2</v>
      </c>
      <c r="AG396" s="8">
        <f t="shared" si="164"/>
        <v>2</v>
      </c>
      <c r="AH396" s="8">
        <f t="shared" si="165"/>
        <v>2</v>
      </c>
      <c r="AI396" s="23">
        <f t="shared" si="149"/>
        <v>92</v>
      </c>
      <c r="AJ396" s="23">
        <f t="shared" si="150"/>
        <v>245</v>
      </c>
      <c r="AK396" s="23">
        <f t="shared" si="151"/>
        <v>430</v>
      </c>
      <c r="AL396" s="23">
        <f t="shared" si="152"/>
        <v>10.4</v>
      </c>
      <c r="AM396" s="21">
        <f t="shared" si="166"/>
        <v>92</v>
      </c>
      <c r="AN396" s="21">
        <f t="shared" si="167"/>
        <v>245</v>
      </c>
      <c r="AO396" s="21">
        <f t="shared" si="168"/>
        <v>430</v>
      </c>
      <c r="AP396" s="21">
        <f t="shared" si="169"/>
        <v>10.4</v>
      </c>
      <c r="AQ396" s="22">
        <f t="shared" si="153"/>
        <v>0.2857142857142857</v>
      </c>
      <c r="AR396" s="22">
        <f t="shared" si="154"/>
        <v>-1</v>
      </c>
      <c r="AS396" s="22">
        <f t="shared" si="155"/>
        <v>0</v>
      </c>
      <c r="AT396" s="22">
        <f t="shared" si="156"/>
        <v>0.33333333333333331</v>
      </c>
      <c r="AU396" s="9">
        <v>16</v>
      </c>
      <c r="AV396" s="9">
        <v>14</v>
      </c>
      <c r="AW396" s="9">
        <v>150</v>
      </c>
      <c r="AX396" s="9">
        <v>30</v>
      </c>
      <c r="AY396" s="9">
        <v>60</v>
      </c>
      <c r="AZ396" s="9">
        <v>30</v>
      </c>
      <c r="BA396" s="9">
        <v>45</v>
      </c>
      <c r="BB396" s="9">
        <v>45</v>
      </c>
      <c r="BC396" s="13">
        <v>80.832058699000001</v>
      </c>
      <c r="BD396" s="9">
        <v>9.1461851856000003</v>
      </c>
      <c r="BE396" s="9">
        <v>-17.193490409999999</v>
      </c>
      <c r="BF396" s="9">
        <v>-1.663129579</v>
      </c>
      <c r="BG396" s="9">
        <v>-29.163700800000001</v>
      </c>
      <c r="BH396" s="9">
        <v>-6.2031256849999998</v>
      </c>
      <c r="BI396" s="9">
        <v>1.1153396083</v>
      </c>
      <c r="BJ396" s="9">
        <v>2.2329583337000001</v>
      </c>
      <c r="BK396" s="9">
        <v>-3.0049678000000002</v>
      </c>
      <c r="BL396" s="9">
        <v>7.0658333300000002</v>
      </c>
      <c r="BM396" s="9">
        <v>-1.683041666</v>
      </c>
      <c r="BN396" s="9">
        <v>-6.3633298849999997</v>
      </c>
      <c r="BO396" s="9">
        <v>0.91810169070000003</v>
      </c>
      <c r="BP396" s="9">
        <v>-4.6213983040000004</v>
      </c>
      <c r="BQ396" s="9">
        <v>7.9517683607</v>
      </c>
      <c r="BR396" s="13">
        <v>206.79402132999999</v>
      </c>
      <c r="BS396" s="9">
        <v>36.078703707000003</v>
      </c>
      <c r="BT396" s="9">
        <v>-40.268132860000001</v>
      </c>
      <c r="BU396" s="9">
        <v>-2.2977066580000001</v>
      </c>
      <c r="BV396" s="9">
        <v>-60.082646310000001</v>
      </c>
      <c r="BW396" s="9">
        <v>-15.153072359999999</v>
      </c>
      <c r="BX396" s="9">
        <v>2.6012930438000001</v>
      </c>
      <c r="BY396" s="9">
        <v>6.3497708418999999</v>
      </c>
      <c r="BZ396" s="9">
        <v>-13.82010116</v>
      </c>
      <c r="CA396" s="9">
        <v>12.069479154</v>
      </c>
      <c r="CB396" s="9">
        <v>-4.9169791710000004</v>
      </c>
      <c r="CC396" s="9">
        <v>-27.619252960000001</v>
      </c>
      <c r="CD396" s="9">
        <v>5.3175452100999996</v>
      </c>
      <c r="CE396" s="9">
        <v>-8.3007881399999999</v>
      </c>
      <c r="CF396" s="9">
        <v>12.740711859999999</v>
      </c>
      <c r="CG396" s="13">
        <v>370.77552377000001</v>
      </c>
      <c r="CH396" s="9">
        <v>83.113740738999994</v>
      </c>
      <c r="CI396" s="9">
        <v>-67.994614830000003</v>
      </c>
      <c r="CJ396" s="9">
        <v>-0.973534978</v>
      </c>
      <c r="CK396" s="9">
        <v>-124.25462880000001</v>
      </c>
      <c r="CL396" s="9">
        <v>-21.665469470000001</v>
      </c>
      <c r="CM396" s="9">
        <v>4.6599265989000003</v>
      </c>
      <c r="CN396" s="9">
        <v>14.216562494</v>
      </c>
      <c r="CO396" s="9">
        <v>-42.088563720000003</v>
      </c>
      <c r="CP396" s="9">
        <v>18.607354156</v>
      </c>
      <c r="CQ396" s="9">
        <v>-15.74427083</v>
      </c>
      <c r="CR396" s="9">
        <v>-60.154898490000001</v>
      </c>
      <c r="CS396" s="9">
        <v>13.00837662</v>
      </c>
      <c r="CT396" s="9">
        <v>-18.22229003</v>
      </c>
      <c r="CU396" s="9">
        <v>37.002709969999998</v>
      </c>
      <c r="CV396" s="13">
        <v>14.753198352</v>
      </c>
      <c r="CW396" s="9">
        <v>-5.985391259</v>
      </c>
      <c r="CX396" s="9">
        <v>8.0091987726999996</v>
      </c>
      <c r="CY396" s="9">
        <v>0.84128860569999997</v>
      </c>
      <c r="CZ396" s="9">
        <v>13.317366751</v>
      </c>
      <c r="DA396" s="9">
        <v>-1.561509236</v>
      </c>
      <c r="DB396" s="9">
        <v>-0.39705694000000002</v>
      </c>
      <c r="DC396" s="9">
        <v>-4.2997395000000001E-2</v>
      </c>
      <c r="DD396" s="9">
        <v>-4.4046530019999999</v>
      </c>
      <c r="DE396" s="9">
        <v>3.9477741458</v>
      </c>
      <c r="DF396" s="9">
        <v>1.1571144366999999</v>
      </c>
      <c r="DG396" s="9">
        <v>4.0674583733</v>
      </c>
      <c r="DH396" s="9">
        <v>1.5791860875999999</v>
      </c>
      <c r="DI396" s="9">
        <v>1.2884727575999999</v>
      </c>
      <c r="DJ396" s="9">
        <v>2.4197692541000002</v>
      </c>
    </row>
    <row r="397" spans="19:114" x14ac:dyDescent="0.15">
      <c r="S397" s="11" t="s">
        <v>48</v>
      </c>
      <c r="T397" s="9" t="s">
        <v>92</v>
      </c>
      <c r="U397" s="11">
        <v>20</v>
      </c>
      <c r="V397" s="2">
        <v>75</v>
      </c>
      <c r="W397" s="9">
        <v>0.29049000000000003</v>
      </c>
      <c r="X397" s="9">
        <v>0.51908500000000002</v>
      </c>
      <c r="Y397" s="9">
        <f t="shared" si="158"/>
        <v>2.4330040304845846</v>
      </c>
      <c r="Z397" s="9">
        <f t="shared" si="159"/>
        <v>21</v>
      </c>
      <c r="AA397" s="8">
        <f t="shared" si="160"/>
        <v>60</v>
      </c>
      <c r="AB397" s="8" t="b">
        <f t="shared" si="157"/>
        <v>0</v>
      </c>
      <c r="AC397" s="23" t="str">
        <f t="shared" si="148"/>
        <v>NO</v>
      </c>
      <c r="AD397" s="21" t="str">
        <f t="shared" si="161"/>
        <v>YES</v>
      </c>
      <c r="AE397" s="8" t="str">
        <f t="shared" si="162"/>
        <v>FINE</v>
      </c>
      <c r="AF397" s="8">
        <f t="shared" si="163"/>
        <v>2</v>
      </c>
      <c r="AG397" s="8">
        <f t="shared" si="164"/>
        <v>2</v>
      </c>
      <c r="AH397" s="8">
        <f t="shared" si="165"/>
        <v>2</v>
      </c>
      <c r="AI397" s="23">
        <f t="shared" si="149"/>
        <v>82</v>
      </c>
      <c r="AJ397" s="23">
        <f t="shared" si="150"/>
        <v>228</v>
      </c>
      <c r="AK397" s="23">
        <f t="shared" si="151"/>
        <v>390</v>
      </c>
      <c r="AL397" s="23">
        <f t="shared" si="152"/>
        <v>13.9</v>
      </c>
      <c r="AM397" s="21">
        <f t="shared" si="166"/>
        <v>82</v>
      </c>
      <c r="AN397" s="21">
        <f t="shared" si="167"/>
        <v>228</v>
      </c>
      <c r="AO397" s="21">
        <f t="shared" si="168"/>
        <v>390</v>
      </c>
      <c r="AP397" s="21">
        <f t="shared" si="169"/>
        <v>13.9</v>
      </c>
      <c r="AQ397" s="22">
        <f t="shared" si="153"/>
        <v>0.2857142857142857</v>
      </c>
      <c r="AR397" s="22">
        <f t="shared" si="154"/>
        <v>-1</v>
      </c>
      <c r="AS397" s="22">
        <f t="shared" si="155"/>
        <v>0</v>
      </c>
      <c r="AT397" s="22">
        <f t="shared" si="156"/>
        <v>0.66666666666666663</v>
      </c>
      <c r="AU397" s="9">
        <v>16</v>
      </c>
      <c r="AV397" s="9">
        <v>14</v>
      </c>
      <c r="AW397" s="9">
        <v>150</v>
      </c>
      <c r="AX397" s="9">
        <v>30</v>
      </c>
      <c r="AY397" s="9">
        <v>60</v>
      </c>
      <c r="AZ397" s="9">
        <v>30</v>
      </c>
      <c r="BA397" s="9">
        <v>45</v>
      </c>
      <c r="BB397" s="9">
        <v>45</v>
      </c>
      <c r="BC397" s="13">
        <v>80.832058699000001</v>
      </c>
      <c r="BD397" s="9">
        <v>9.1461851856000003</v>
      </c>
      <c r="BE397" s="9">
        <v>-17.193490409999999</v>
      </c>
      <c r="BF397" s="9">
        <v>-1.663129579</v>
      </c>
      <c r="BG397" s="9">
        <v>-29.163700800000001</v>
      </c>
      <c r="BH397" s="9">
        <v>-6.2031256849999998</v>
      </c>
      <c r="BI397" s="9">
        <v>1.1153396083</v>
      </c>
      <c r="BJ397" s="9">
        <v>2.2329583337000001</v>
      </c>
      <c r="BK397" s="9">
        <v>-3.0049678000000002</v>
      </c>
      <c r="BL397" s="9">
        <v>7.0658333300000002</v>
      </c>
      <c r="BM397" s="9">
        <v>-1.683041666</v>
      </c>
      <c r="BN397" s="9">
        <v>-6.3633298849999997</v>
      </c>
      <c r="BO397" s="9">
        <v>0.91810169070000003</v>
      </c>
      <c r="BP397" s="9">
        <v>-4.6213983040000004</v>
      </c>
      <c r="BQ397" s="9">
        <v>7.9517683607</v>
      </c>
      <c r="BR397" s="13">
        <v>206.79402132999999</v>
      </c>
      <c r="BS397" s="9">
        <v>36.078703707000003</v>
      </c>
      <c r="BT397" s="9">
        <v>-40.268132860000001</v>
      </c>
      <c r="BU397" s="9">
        <v>-2.2977066580000001</v>
      </c>
      <c r="BV397" s="9">
        <v>-60.082646310000001</v>
      </c>
      <c r="BW397" s="9">
        <v>-15.153072359999999</v>
      </c>
      <c r="BX397" s="9">
        <v>2.6012930438000001</v>
      </c>
      <c r="BY397" s="9">
        <v>6.3497708418999999</v>
      </c>
      <c r="BZ397" s="9">
        <v>-13.82010116</v>
      </c>
      <c r="CA397" s="9">
        <v>12.069479154</v>
      </c>
      <c r="CB397" s="9">
        <v>-4.9169791710000004</v>
      </c>
      <c r="CC397" s="9">
        <v>-27.619252960000001</v>
      </c>
      <c r="CD397" s="9">
        <v>5.3175452100999996</v>
      </c>
      <c r="CE397" s="9">
        <v>-8.3007881399999999</v>
      </c>
      <c r="CF397" s="9">
        <v>12.740711859999999</v>
      </c>
      <c r="CG397" s="13">
        <v>370.77552377000001</v>
      </c>
      <c r="CH397" s="9">
        <v>83.113740738999994</v>
      </c>
      <c r="CI397" s="9">
        <v>-67.994614830000003</v>
      </c>
      <c r="CJ397" s="9">
        <v>-0.973534978</v>
      </c>
      <c r="CK397" s="9">
        <v>-124.25462880000001</v>
      </c>
      <c r="CL397" s="9">
        <v>-21.665469470000001</v>
      </c>
      <c r="CM397" s="9">
        <v>4.6599265989000003</v>
      </c>
      <c r="CN397" s="9">
        <v>14.216562494</v>
      </c>
      <c r="CO397" s="9">
        <v>-42.088563720000003</v>
      </c>
      <c r="CP397" s="9">
        <v>18.607354156</v>
      </c>
      <c r="CQ397" s="9">
        <v>-15.74427083</v>
      </c>
      <c r="CR397" s="9">
        <v>-60.154898490000001</v>
      </c>
      <c r="CS397" s="9">
        <v>13.00837662</v>
      </c>
      <c r="CT397" s="9">
        <v>-18.22229003</v>
      </c>
      <c r="CU397" s="9">
        <v>37.002709969999998</v>
      </c>
      <c r="CV397" s="13">
        <v>14.753198352</v>
      </c>
      <c r="CW397" s="9">
        <v>-5.985391259</v>
      </c>
      <c r="CX397" s="9">
        <v>8.0091987726999996</v>
      </c>
      <c r="CY397" s="9">
        <v>0.84128860569999997</v>
      </c>
      <c r="CZ397" s="9">
        <v>13.317366751</v>
      </c>
      <c r="DA397" s="9">
        <v>-1.561509236</v>
      </c>
      <c r="DB397" s="9">
        <v>-0.39705694000000002</v>
      </c>
      <c r="DC397" s="9">
        <v>-4.2997395000000001E-2</v>
      </c>
      <c r="DD397" s="9">
        <v>-4.4046530019999999</v>
      </c>
      <c r="DE397" s="9">
        <v>3.9477741458</v>
      </c>
      <c r="DF397" s="9">
        <v>1.1571144366999999</v>
      </c>
      <c r="DG397" s="9">
        <v>4.0674583733</v>
      </c>
      <c r="DH397" s="9">
        <v>1.5791860875999999</v>
      </c>
      <c r="DI397" s="9">
        <v>1.2884727575999999</v>
      </c>
      <c r="DJ397" s="9">
        <v>2.4197692541000002</v>
      </c>
    </row>
    <row r="398" spans="19:114" x14ac:dyDescent="0.15">
      <c r="S398" s="11" t="s">
        <v>48</v>
      </c>
      <c r="T398" s="9" t="s">
        <v>92</v>
      </c>
      <c r="U398" s="11">
        <v>20</v>
      </c>
      <c r="V398" s="2">
        <v>90</v>
      </c>
      <c r="W398" s="9">
        <v>0.29049000000000003</v>
      </c>
      <c r="X398" s="9">
        <v>0.51908500000000002</v>
      </c>
      <c r="Y398" s="9">
        <f t="shared" si="158"/>
        <v>2.4330040304845846</v>
      </c>
      <c r="Z398" s="9">
        <f t="shared" si="159"/>
        <v>21</v>
      </c>
      <c r="AA398" s="8">
        <f t="shared" si="160"/>
        <v>60</v>
      </c>
      <c r="AB398" s="8" t="b">
        <f t="shared" si="157"/>
        <v>0</v>
      </c>
      <c r="AC398" s="23" t="str">
        <f t="shared" si="148"/>
        <v>NO</v>
      </c>
      <c r="AD398" s="21" t="str">
        <f t="shared" si="161"/>
        <v>YES</v>
      </c>
      <c r="AE398" s="8" t="str">
        <f t="shared" si="162"/>
        <v>FINE</v>
      </c>
      <c r="AF398" s="8">
        <f t="shared" si="163"/>
        <v>2</v>
      </c>
      <c r="AG398" s="8">
        <f t="shared" si="164"/>
        <v>2</v>
      </c>
      <c r="AH398" s="8">
        <f t="shared" si="165"/>
        <v>2</v>
      </c>
      <c r="AI398" s="23">
        <f t="shared" si="149"/>
        <v>74</v>
      </c>
      <c r="AJ398" s="23">
        <f t="shared" si="150"/>
        <v>214</v>
      </c>
      <c r="AK398" s="23">
        <f t="shared" si="151"/>
        <v>359</v>
      </c>
      <c r="AL398" s="23">
        <f t="shared" si="152"/>
        <v>18</v>
      </c>
      <c r="AM398" s="21">
        <f t="shared" si="166"/>
        <v>74</v>
      </c>
      <c r="AN398" s="21">
        <f t="shared" si="167"/>
        <v>214</v>
      </c>
      <c r="AO398" s="21">
        <f t="shared" si="168"/>
        <v>359</v>
      </c>
      <c r="AP398" s="21">
        <f t="shared" si="169"/>
        <v>18</v>
      </c>
      <c r="AQ398" s="22">
        <f t="shared" si="153"/>
        <v>0.2857142857142857</v>
      </c>
      <c r="AR398" s="22">
        <f t="shared" si="154"/>
        <v>-1</v>
      </c>
      <c r="AS398" s="22">
        <f t="shared" si="155"/>
        <v>0</v>
      </c>
      <c r="AT398" s="22">
        <f t="shared" si="156"/>
        <v>1</v>
      </c>
      <c r="AU398" s="9">
        <v>16</v>
      </c>
      <c r="AV398" s="9">
        <v>14</v>
      </c>
      <c r="AW398" s="9">
        <v>150</v>
      </c>
      <c r="AX398" s="9">
        <v>30</v>
      </c>
      <c r="AY398" s="9">
        <v>60</v>
      </c>
      <c r="AZ398" s="9">
        <v>30</v>
      </c>
      <c r="BA398" s="9">
        <v>45</v>
      </c>
      <c r="BB398" s="9">
        <v>45</v>
      </c>
      <c r="BC398" s="13">
        <v>80.832058699000001</v>
      </c>
      <c r="BD398" s="9">
        <v>9.1461851856000003</v>
      </c>
      <c r="BE398" s="9">
        <v>-17.193490409999999</v>
      </c>
      <c r="BF398" s="9">
        <v>-1.663129579</v>
      </c>
      <c r="BG398" s="9">
        <v>-29.163700800000001</v>
      </c>
      <c r="BH398" s="9">
        <v>-6.2031256849999998</v>
      </c>
      <c r="BI398" s="9">
        <v>1.1153396083</v>
      </c>
      <c r="BJ398" s="9">
        <v>2.2329583337000001</v>
      </c>
      <c r="BK398" s="9">
        <v>-3.0049678000000002</v>
      </c>
      <c r="BL398" s="9">
        <v>7.0658333300000002</v>
      </c>
      <c r="BM398" s="9">
        <v>-1.683041666</v>
      </c>
      <c r="BN398" s="9">
        <v>-6.3633298849999997</v>
      </c>
      <c r="BO398" s="9">
        <v>0.91810169070000003</v>
      </c>
      <c r="BP398" s="9">
        <v>-4.6213983040000004</v>
      </c>
      <c r="BQ398" s="9">
        <v>7.9517683607</v>
      </c>
      <c r="BR398" s="13">
        <v>206.79402132999999</v>
      </c>
      <c r="BS398" s="9">
        <v>36.078703707000003</v>
      </c>
      <c r="BT398" s="9">
        <v>-40.268132860000001</v>
      </c>
      <c r="BU398" s="9">
        <v>-2.2977066580000001</v>
      </c>
      <c r="BV398" s="9">
        <v>-60.082646310000001</v>
      </c>
      <c r="BW398" s="9">
        <v>-15.153072359999999</v>
      </c>
      <c r="BX398" s="9">
        <v>2.6012930438000001</v>
      </c>
      <c r="BY398" s="9">
        <v>6.3497708418999999</v>
      </c>
      <c r="BZ398" s="9">
        <v>-13.82010116</v>
      </c>
      <c r="CA398" s="9">
        <v>12.069479154</v>
      </c>
      <c r="CB398" s="9">
        <v>-4.9169791710000004</v>
      </c>
      <c r="CC398" s="9">
        <v>-27.619252960000001</v>
      </c>
      <c r="CD398" s="9">
        <v>5.3175452100999996</v>
      </c>
      <c r="CE398" s="9">
        <v>-8.3007881399999999</v>
      </c>
      <c r="CF398" s="9">
        <v>12.740711859999999</v>
      </c>
      <c r="CG398" s="13">
        <v>370.77552377000001</v>
      </c>
      <c r="CH398" s="9">
        <v>83.113740738999994</v>
      </c>
      <c r="CI398" s="9">
        <v>-67.994614830000003</v>
      </c>
      <c r="CJ398" s="9">
        <v>-0.973534978</v>
      </c>
      <c r="CK398" s="9">
        <v>-124.25462880000001</v>
      </c>
      <c r="CL398" s="9">
        <v>-21.665469470000001</v>
      </c>
      <c r="CM398" s="9">
        <v>4.6599265989000003</v>
      </c>
      <c r="CN398" s="9">
        <v>14.216562494</v>
      </c>
      <c r="CO398" s="9">
        <v>-42.088563720000003</v>
      </c>
      <c r="CP398" s="9">
        <v>18.607354156</v>
      </c>
      <c r="CQ398" s="9">
        <v>-15.74427083</v>
      </c>
      <c r="CR398" s="9">
        <v>-60.154898490000001</v>
      </c>
      <c r="CS398" s="9">
        <v>13.00837662</v>
      </c>
      <c r="CT398" s="9">
        <v>-18.22229003</v>
      </c>
      <c r="CU398" s="9">
        <v>37.002709969999998</v>
      </c>
      <c r="CV398" s="13">
        <v>14.753198352</v>
      </c>
      <c r="CW398" s="9">
        <v>-5.985391259</v>
      </c>
      <c r="CX398" s="9">
        <v>8.0091987726999996</v>
      </c>
      <c r="CY398" s="9">
        <v>0.84128860569999997</v>
      </c>
      <c r="CZ398" s="9">
        <v>13.317366751</v>
      </c>
      <c r="DA398" s="9">
        <v>-1.561509236</v>
      </c>
      <c r="DB398" s="9">
        <v>-0.39705694000000002</v>
      </c>
      <c r="DC398" s="9">
        <v>-4.2997395000000001E-2</v>
      </c>
      <c r="DD398" s="9">
        <v>-4.4046530019999999</v>
      </c>
      <c r="DE398" s="9">
        <v>3.9477741458</v>
      </c>
      <c r="DF398" s="9">
        <v>1.1571144366999999</v>
      </c>
      <c r="DG398" s="9">
        <v>4.0674583733</v>
      </c>
      <c r="DH398" s="9">
        <v>1.5791860875999999</v>
      </c>
      <c r="DI398" s="9">
        <v>1.2884727575999999</v>
      </c>
      <c r="DJ398" s="9">
        <v>2.4197692541000002</v>
      </c>
    </row>
    <row r="399" spans="19:114" x14ac:dyDescent="0.15">
      <c r="S399" s="11" t="s">
        <v>48</v>
      </c>
      <c r="T399" s="9" t="s">
        <v>92</v>
      </c>
      <c r="U399" s="11">
        <v>30</v>
      </c>
      <c r="V399" s="2">
        <v>0</v>
      </c>
      <c r="W399" s="9">
        <v>0.49563000000000001</v>
      </c>
      <c r="X399" s="9">
        <v>0.48860300000000001</v>
      </c>
      <c r="Y399" s="9">
        <f t="shared" si="158"/>
        <v>3.6641025602834776</v>
      </c>
      <c r="Z399" s="9">
        <f t="shared" si="159"/>
        <v>14</v>
      </c>
      <c r="AA399" s="8">
        <f t="shared" si="160"/>
        <v>60</v>
      </c>
      <c r="AB399" s="8" t="b">
        <f t="shared" si="157"/>
        <v>0</v>
      </c>
      <c r="AC399" s="23" t="str">
        <f t="shared" si="148"/>
        <v>NO</v>
      </c>
      <c r="AD399" s="21" t="str">
        <f t="shared" si="161"/>
        <v>NO</v>
      </c>
      <c r="AE399" s="8" t="str">
        <f t="shared" si="162"/>
        <v>MEDIUM</v>
      </c>
      <c r="AF399" s="8">
        <f t="shared" si="163"/>
        <v>3</v>
      </c>
      <c r="AG399" s="8">
        <f t="shared" si="164"/>
        <v>3</v>
      </c>
      <c r="AH399" s="8">
        <f t="shared" si="165"/>
        <v>4</v>
      </c>
      <c r="AI399" s="23">
        <f t="shared" si="149"/>
        <v>156</v>
      </c>
      <c r="AJ399" s="23">
        <f t="shared" si="150"/>
        <v>363</v>
      </c>
      <c r="AK399" s="23">
        <f t="shared" si="151"/>
        <v>719</v>
      </c>
      <c r="AL399" s="23">
        <f t="shared" si="152"/>
        <v>5.5</v>
      </c>
      <c r="AM399" s="21">
        <f t="shared" si="166"/>
        <v>156</v>
      </c>
      <c r="AN399" s="21">
        <f t="shared" si="167"/>
        <v>363</v>
      </c>
      <c r="AO399" s="21">
        <f t="shared" si="168"/>
        <v>719</v>
      </c>
      <c r="AP399" s="21">
        <f t="shared" si="169"/>
        <v>5.5</v>
      </c>
      <c r="AQ399" s="22">
        <f t="shared" si="153"/>
        <v>1</v>
      </c>
      <c r="AR399" s="22">
        <f t="shared" si="154"/>
        <v>-1</v>
      </c>
      <c r="AS399" s="22">
        <f t="shared" si="155"/>
        <v>0</v>
      </c>
      <c r="AT399" s="22">
        <f t="shared" si="156"/>
        <v>-1</v>
      </c>
      <c r="AU399" s="9">
        <v>16</v>
      </c>
      <c r="AV399" s="9">
        <v>14</v>
      </c>
      <c r="AW399" s="9">
        <v>150</v>
      </c>
      <c r="AX399" s="9">
        <v>30</v>
      </c>
      <c r="AY399" s="9">
        <v>60</v>
      </c>
      <c r="AZ399" s="9">
        <v>30</v>
      </c>
      <c r="BA399" s="9">
        <v>45</v>
      </c>
      <c r="BB399" s="9">
        <v>45</v>
      </c>
      <c r="BC399" s="13">
        <v>80.832058699000001</v>
      </c>
      <c r="BD399" s="9">
        <v>9.1461851856000003</v>
      </c>
      <c r="BE399" s="9">
        <v>-17.193490409999999</v>
      </c>
      <c r="BF399" s="9">
        <v>-1.663129579</v>
      </c>
      <c r="BG399" s="9">
        <v>-29.163700800000001</v>
      </c>
      <c r="BH399" s="9">
        <v>-6.2031256849999998</v>
      </c>
      <c r="BI399" s="9">
        <v>1.1153396083</v>
      </c>
      <c r="BJ399" s="9">
        <v>2.2329583337000001</v>
      </c>
      <c r="BK399" s="9">
        <v>-3.0049678000000002</v>
      </c>
      <c r="BL399" s="9">
        <v>7.0658333300000002</v>
      </c>
      <c r="BM399" s="9">
        <v>-1.683041666</v>
      </c>
      <c r="BN399" s="9">
        <v>-6.3633298849999997</v>
      </c>
      <c r="BO399" s="9">
        <v>0.91810169070000003</v>
      </c>
      <c r="BP399" s="9">
        <v>-4.6213983040000004</v>
      </c>
      <c r="BQ399" s="9">
        <v>7.9517683607</v>
      </c>
      <c r="BR399" s="13">
        <v>206.79402132999999</v>
      </c>
      <c r="BS399" s="9">
        <v>36.078703707000003</v>
      </c>
      <c r="BT399" s="9">
        <v>-40.268132860000001</v>
      </c>
      <c r="BU399" s="9">
        <v>-2.2977066580000001</v>
      </c>
      <c r="BV399" s="9">
        <v>-60.082646310000001</v>
      </c>
      <c r="BW399" s="9">
        <v>-15.153072359999999</v>
      </c>
      <c r="BX399" s="9">
        <v>2.6012930438000001</v>
      </c>
      <c r="BY399" s="9">
        <v>6.3497708418999999</v>
      </c>
      <c r="BZ399" s="9">
        <v>-13.82010116</v>
      </c>
      <c r="CA399" s="9">
        <v>12.069479154</v>
      </c>
      <c r="CB399" s="9">
        <v>-4.9169791710000004</v>
      </c>
      <c r="CC399" s="9">
        <v>-27.619252960000001</v>
      </c>
      <c r="CD399" s="9">
        <v>5.3175452100999996</v>
      </c>
      <c r="CE399" s="9">
        <v>-8.3007881399999999</v>
      </c>
      <c r="CF399" s="9">
        <v>12.740711859999999</v>
      </c>
      <c r="CG399" s="13">
        <v>370.77552377000001</v>
      </c>
      <c r="CH399" s="9">
        <v>83.113740738999994</v>
      </c>
      <c r="CI399" s="9">
        <v>-67.994614830000003</v>
      </c>
      <c r="CJ399" s="9">
        <v>-0.973534978</v>
      </c>
      <c r="CK399" s="9">
        <v>-124.25462880000001</v>
      </c>
      <c r="CL399" s="9">
        <v>-21.665469470000001</v>
      </c>
      <c r="CM399" s="9">
        <v>4.6599265989000003</v>
      </c>
      <c r="CN399" s="9">
        <v>14.216562494</v>
      </c>
      <c r="CO399" s="9">
        <v>-42.088563720000003</v>
      </c>
      <c r="CP399" s="9">
        <v>18.607354156</v>
      </c>
      <c r="CQ399" s="9">
        <v>-15.74427083</v>
      </c>
      <c r="CR399" s="9">
        <v>-60.154898490000001</v>
      </c>
      <c r="CS399" s="9">
        <v>13.00837662</v>
      </c>
      <c r="CT399" s="9">
        <v>-18.22229003</v>
      </c>
      <c r="CU399" s="9">
        <v>37.002709969999998</v>
      </c>
      <c r="CV399" s="13">
        <v>14.753198352</v>
      </c>
      <c r="CW399" s="9">
        <v>-5.985391259</v>
      </c>
      <c r="CX399" s="9">
        <v>8.0091987726999996</v>
      </c>
      <c r="CY399" s="9">
        <v>0.84128860569999997</v>
      </c>
      <c r="CZ399" s="9">
        <v>13.317366751</v>
      </c>
      <c r="DA399" s="9">
        <v>-1.561509236</v>
      </c>
      <c r="DB399" s="9">
        <v>-0.39705694000000002</v>
      </c>
      <c r="DC399" s="9">
        <v>-4.2997395000000001E-2</v>
      </c>
      <c r="DD399" s="9">
        <v>-4.4046530019999999</v>
      </c>
      <c r="DE399" s="9">
        <v>3.9477741458</v>
      </c>
      <c r="DF399" s="9">
        <v>1.1571144366999999</v>
      </c>
      <c r="DG399" s="9">
        <v>4.0674583733</v>
      </c>
      <c r="DH399" s="9">
        <v>1.5791860875999999</v>
      </c>
      <c r="DI399" s="9">
        <v>1.2884727575999999</v>
      </c>
      <c r="DJ399" s="9">
        <v>2.4197692541000002</v>
      </c>
    </row>
    <row r="400" spans="19:114" x14ac:dyDescent="0.15">
      <c r="S400" s="11" t="s">
        <v>48</v>
      </c>
      <c r="T400" s="9" t="s">
        <v>92</v>
      </c>
      <c r="U400" s="11">
        <v>30</v>
      </c>
      <c r="V400" s="2">
        <v>15</v>
      </c>
      <c r="W400" s="9">
        <v>0.49563000000000001</v>
      </c>
      <c r="X400" s="9">
        <v>0.48860300000000001</v>
      </c>
      <c r="Y400" s="9">
        <f t="shared" si="158"/>
        <v>3.6641025602834776</v>
      </c>
      <c r="Z400" s="9">
        <f t="shared" si="159"/>
        <v>14</v>
      </c>
      <c r="AA400" s="8">
        <f t="shared" si="160"/>
        <v>60</v>
      </c>
      <c r="AB400" s="8" t="b">
        <f t="shared" si="157"/>
        <v>0</v>
      </c>
      <c r="AC400" s="23" t="str">
        <f t="shared" si="148"/>
        <v>NO</v>
      </c>
      <c r="AD400" s="21" t="str">
        <f t="shared" si="161"/>
        <v>NO</v>
      </c>
      <c r="AE400" s="8" t="str">
        <f t="shared" si="162"/>
        <v>MEDIUM</v>
      </c>
      <c r="AF400" s="8">
        <f t="shared" si="163"/>
        <v>3</v>
      </c>
      <c r="AG400" s="8">
        <f t="shared" si="164"/>
        <v>3</v>
      </c>
      <c r="AH400" s="8">
        <f t="shared" si="165"/>
        <v>3</v>
      </c>
      <c r="AI400" s="23">
        <f t="shared" si="149"/>
        <v>138</v>
      </c>
      <c r="AJ400" s="23">
        <f t="shared" si="150"/>
        <v>331</v>
      </c>
      <c r="AK400" s="23">
        <f t="shared" si="151"/>
        <v>637</v>
      </c>
      <c r="AL400" s="23">
        <f t="shared" si="152"/>
        <v>5.8</v>
      </c>
      <c r="AM400" s="21">
        <f t="shared" si="166"/>
        <v>138</v>
      </c>
      <c r="AN400" s="21">
        <f t="shared" si="167"/>
        <v>331</v>
      </c>
      <c r="AO400" s="21">
        <f t="shared" si="168"/>
        <v>637</v>
      </c>
      <c r="AP400" s="21">
        <f t="shared" si="169"/>
        <v>5.8</v>
      </c>
      <c r="AQ400" s="22">
        <f t="shared" si="153"/>
        <v>1</v>
      </c>
      <c r="AR400" s="22">
        <f t="shared" si="154"/>
        <v>-1</v>
      </c>
      <c r="AS400" s="22">
        <f t="shared" si="155"/>
        <v>0</v>
      </c>
      <c r="AT400" s="22">
        <f t="shared" si="156"/>
        <v>-0.66666666666666663</v>
      </c>
      <c r="AU400" s="9">
        <v>16</v>
      </c>
      <c r="AV400" s="9">
        <v>14</v>
      </c>
      <c r="AW400" s="9">
        <v>150</v>
      </c>
      <c r="AX400" s="9">
        <v>30</v>
      </c>
      <c r="AY400" s="9">
        <v>60</v>
      </c>
      <c r="AZ400" s="9">
        <v>30</v>
      </c>
      <c r="BA400" s="9">
        <v>45</v>
      </c>
      <c r="BB400" s="9">
        <v>45</v>
      </c>
      <c r="BC400" s="13">
        <v>80.832058699000001</v>
      </c>
      <c r="BD400" s="9">
        <v>9.1461851856000003</v>
      </c>
      <c r="BE400" s="9">
        <v>-17.193490409999999</v>
      </c>
      <c r="BF400" s="9">
        <v>-1.663129579</v>
      </c>
      <c r="BG400" s="9">
        <v>-29.163700800000001</v>
      </c>
      <c r="BH400" s="9">
        <v>-6.2031256849999998</v>
      </c>
      <c r="BI400" s="9">
        <v>1.1153396083</v>
      </c>
      <c r="BJ400" s="9">
        <v>2.2329583337000001</v>
      </c>
      <c r="BK400" s="9">
        <v>-3.0049678000000002</v>
      </c>
      <c r="BL400" s="9">
        <v>7.0658333300000002</v>
      </c>
      <c r="BM400" s="9">
        <v>-1.683041666</v>
      </c>
      <c r="BN400" s="9">
        <v>-6.3633298849999997</v>
      </c>
      <c r="BO400" s="9">
        <v>0.91810169070000003</v>
      </c>
      <c r="BP400" s="9">
        <v>-4.6213983040000004</v>
      </c>
      <c r="BQ400" s="9">
        <v>7.9517683607</v>
      </c>
      <c r="BR400" s="13">
        <v>206.79402132999999</v>
      </c>
      <c r="BS400" s="9">
        <v>36.078703707000003</v>
      </c>
      <c r="BT400" s="9">
        <v>-40.268132860000001</v>
      </c>
      <c r="BU400" s="9">
        <v>-2.2977066580000001</v>
      </c>
      <c r="BV400" s="9">
        <v>-60.082646310000001</v>
      </c>
      <c r="BW400" s="9">
        <v>-15.153072359999999</v>
      </c>
      <c r="BX400" s="9">
        <v>2.6012930438000001</v>
      </c>
      <c r="BY400" s="9">
        <v>6.3497708418999999</v>
      </c>
      <c r="BZ400" s="9">
        <v>-13.82010116</v>
      </c>
      <c r="CA400" s="9">
        <v>12.069479154</v>
      </c>
      <c r="CB400" s="9">
        <v>-4.9169791710000004</v>
      </c>
      <c r="CC400" s="9">
        <v>-27.619252960000001</v>
      </c>
      <c r="CD400" s="9">
        <v>5.3175452100999996</v>
      </c>
      <c r="CE400" s="9">
        <v>-8.3007881399999999</v>
      </c>
      <c r="CF400" s="9">
        <v>12.740711859999999</v>
      </c>
      <c r="CG400" s="13">
        <v>370.77552377000001</v>
      </c>
      <c r="CH400" s="9">
        <v>83.113740738999994</v>
      </c>
      <c r="CI400" s="9">
        <v>-67.994614830000003</v>
      </c>
      <c r="CJ400" s="9">
        <v>-0.973534978</v>
      </c>
      <c r="CK400" s="9">
        <v>-124.25462880000001</v>
      </c>
      <c r="CL400" s="9">
        <v>-21.665469470000001</v>
      </c>
      <c r="CM400" s="9">
        <v>4.6599265989000003</v>
      </c>
      <c r="CN400" s="9">
        <v>14.216562494</v>
      </c>
      <c r="CO400" s="9">
        <v>-42.088563720000003</v>
      </c>
      <c r="CP400" s="9">
        <v>18.607354156</v>
      </c>
      <c r="CQ400" s="9">
        <v>-15.74427083</v>
      </c>
      <c r="CR400" s="9">
        <v>-60.154898490000001</v>
      </c>
      <c r="CS400" s="9">
        <v>13.00837662</v>
      </c>
      <c r="CT400" s="9">
        <v>-18.22229003</v>
      </c>
      <c r="CU400" s="9">
        <v>37.002709969999998</v>
      </c>
      <c r="CV400" s="13">
        <v>14.753198352</v>
      </c>
      <c r="CW400" s="9">
        <v>-5.985391259</v>
      </c>
      <c r="CX400" s="9">
        <v>8.0091987726999996</v>
      </c>
      <c r="CY400" s="9">
        <v>0.84128860569999997</v>
      </c>
      <c r="CZ400" s="9">
        <v>13.317366751</v>
      </c>
      <c r="DA400" s="9">
        <v>-1.561509236</v>
      </c>
      <c r="DB400" s="9">
        <v>-0.39705694000000002</v>
      </c>
      <c r="DC400" s="9">
        <v>-4.2997395000000001E-2</v>
      </c>
      <c r="DD400" s="9">
        <v>-4.4046530019999999</v>
      </c>
      <c r="DE400" s="9">
        <v>3.9477741458</v>
      </c>
      <c r="DF400" s="9">
        <v>1.1571144366999999</v>
      </c>
      <c r="DG400" s="9">
        <v>4.0674583733</v>
      </c>
      <c r="DH400" s="9">
        <v>1.5791860875999999</v>
      </c>
      <c r="DI400" s="9">
        <v>1.2884727575999999</v>
      </c>
      <c r="DJ400" s="9">
        <v>2.4197692541000002</v>
      </c>
    </row>
    <row r="401" spans="17:114" x14ac:dyDescent="0.15">
      <c r="S401" s="11" t="s">
        <v>48</v>
      </c>
      <c r="T401" s="9" t="s">
        <v>92</v>
      </c>
      <c r="U401" s="11">
        <v>30</v>
      </c>
      <c r="V401" s="2">
        <v>30</v>
      </c>
      <c r="W401" s="9">
        <v>0.49563000000000001</v>
      </c>
      <c r="X401" s="9">
        <v>0.48860300000000001</v>
      </c>
      <c r="Y401" s="9">
        <f t="shared" si="158"/>
        <v>3.6641025602834776</v>
      </c>
      <c r="Z401" s="9">
        <f t="shared" si="159"/>
        <v>14</v>
      </c>
      <c r="AA401" s="8">
        <f t="shared" si="160"/>
        <v>60</v>
      </c>
      <c r="AB401" s="8" t="b">
        <f t="shared" si="157"/>
        <v>0</v>
      </c>
      <c r="AC401" s="23" t="str">
        <f t="shared" si="148"/>
        <v>NO</v>
      </c>
      <c r="AD401" s="21" t="str">
        <f t="shared" si="161"/>
        <v>NO</v>
      </c>
      <c r="AE401" s="8" t="str">
        <f t="shared" si="162"/>
        <v>MEDIUM</v>
      </c>
      <c r="AF401" s="8">
        <f t="shared" si="163"/>
        <v>3</v>
      </c>
      <c r="AG401" s="8">
        <f t="shared" si="164"/>
        <v>3</v>
      </c>
      <c r="AH401" s="8">
        <f t="shared" si="165"/>
        <v>3</v>
      </c>
      <c r="AI401" s="23">
        <f t="shared" si="149"/>
        <v>122</v>
      </c>
      <c r="AJ401" s="23">
        <f t="shared" si="150"/>
        <v>303</v>
      </c>
      <c r="AK401" s="23">
        <f t="shared" si="151"/>
        <v>563</v>
      </c>
      <c r="AL401" s="23">
        <f t="shared" si="152"/>
        <v>6.6</v>
      </c>
      <c r="AM401" s="21">
        <f t="shared" si="166"/>
        <v>122</v>
      </c>
      <c r="AN401" s="21">
        <f t="shared" si="167"/>
        <v>303</v>
      </c>
      <c r="AO401" s="21">
        <f t="shared" si="168"/>
        <v>563</v>
      </c>
      <c r="AP401" s="21">
        <f t="shared" si="169"/>
        <v>6.6</v>
      </c>
      <c r="AQ401" s="22">
        <f t="shared" si="153"/>
        <v>1</v>
      </c>
      <c r="AR401" s="22">
        <f t="shared" si="154"/>
        <v>-1</v>
      </c>
      <c r="AS401" s="22">
        <f t="shared" si="155"/>
        <v>0</v>
      </c>
      <c r="AT401" s="22">
        <f t="shared" si="156"/>
        <v>-0.33333333333333331</v>
      </c>
      <c r="AU401" s="9">
        <v>16</v>
      </c>
      <c r="AV401" s="9">
        <v>14</v>
      </c>
      <c r="AW401" s="9">
        <v>150</v>
      </c>
      <c r="AX401" s="9">
        <v>30</v>
      </c>
      <c r="AY401" s="9">
        <v>60</v>
      </c>
      <c r="AZ401" s="9">
        <v>30</v>
      </c>
      <c r="BA401" s="9">
        <v>45</v>
      </c>
      <c r="BB401" s="9">
        <v>45</v>
      </c>
      <c r="BC401" s="13">
        <v>80.832058699000001</v>
      </c>
      <c r="BD401" s="9">
        <v>9.1461851856000003</v>
      </c>
      <c r="BE401" s="9">
        <v>-17.193490409999999</v>
      </c>
      <c r="BF401" s="9">
        <v>-1.663129579</v>
      </c>
      <c r="BG401" s="9">
        <v>-29.163700800000001</v>
      </c>
      <c r="BH401" s="9">
        <v>-6.2031256849999998</v>
      </c>
      <c r="BI401" s="9">
        <v>1.1153396083</v>
      </c>
      <c r="BJ401" s="9">
        <v>2.2329583337000001</v>
      </c>
      <c r="BK401" s="9">
        <v>-3.0049678000000002</v>
      </c>
      <c r="BL401" s="9">
        <v>7.0658333300000002</v>
      </c>
      <c r="BM401" s="9">
        <v>-1.683041666</v>
      </c>
      <c r="BN401" s="9">
        <v>-6.3633298849999997</v>
      </c>
      <c r="BO401" s="9">
        <v>0.91810169070000003</v>
      </c>
      <c r="BP401" s="9">
        <v>-4.6213983040000004</v>
      </c>
      <c r="BQ401" s="9">
        <v>7.9517683607</v>
      </c>
      <c r="BR401" s="13">
        <v>206.79402132999999</v>
      </c>
      <c r="BS401" s="9">
        <v>36.078703707000003</v>
      </c>
      <c r="BT401" s="9">
        <v>-40.268132860000001</v>
      </c>
      <c r="BU401" s="9">
        <v>-2.2977066580000001</v>
      </c>
      <c r="BV401" s="9">
        <v>-60.082646310000001</v>
      </c>
      <c r="BW401" s="9">
        <v>-15.153072359999999</v>
      </c>
      <c r="BX401" s="9">
        <v>2.6012930438000001</v>
      </c>
      <c r="BY401" s="9">
        <v>6.3497708418999999</v>
      </c>
      <c r="BZ401" s="9">
        <v>-13.82010116</v>
      </c>
      <c r="CA401" s="9">
        <v>12.069479154</v>
      </c>
      <c r="CB401" s="9">
        <v>-4.9169791710000004</v>
      </c>
      <c r="CC401" s="9">
        <v>-27.619252960000001</v>
      </c>
      <c r="CD401" s="9">
        <v>5.3175452100999996</v>
      </c>
      <c r="CE401" s="9">
        <v>-8.3007881399999999</v>
      </c>
      <c r="CF401" s="9">
        <v>12.740711859999999</v>
      </c>
      <c r="CG401" s="13">
        <v>370.77552377000001</v>
      </c>
      <c r="CH401" s="9">
        <v>83.113740738999994</v>
      </c>
      <c r="CI401" s="9">
        <v>-67.994614830000003</v>
      </c>
      <c r="CJ401" s="9">
        <v>-0.973534978</v>
      </c>
      <c r="CK401" s="9">
        <v>-124.25462880000001</v>
      </c>
      <c r="CL401" s="9">
        <v>-21.665469470000001</v>
      </c>
      <c r="CM401" s="9">
        <v>4.6599265989000003</v>
      </c>
      <c r="CN401" s="9">
        <v>14.216562494</v>
      </c>
      <c r="CO401" s="9">
        <v>-42.088563720000003</v>
      </c>
      <c r="CP401" s="9">
        <v>18.607354156</v>
      </c>
      <c r="CQ401" s="9">
        <v>-15.74427083</v>
      </c>
      <c r="CR401" s="9">
        <v>-60.154898490000001</v>
      </c>
      <c r="CS401" s="9">
        <v>13.00837662</v>
      </c>
      <c r="CT401" s="9">
        <v>-18.22229003</v>
      </c>
      <c r="CU401" s="9">
        <v>37.002709969999998</v>
      </c>
      <c r="CV401" s="13">
        <v>14.753198352</v>
      </c>
      <c r="CW401" s="9">
        <v>-5.985391259</v>
      </c>
      <c r="CX401" s="9">
        <v>8.0091987726999996</v>
      </c>
      <c r="CY401" s="9">
        <v>0.84128860569999997</v>
      </c>
      <c r="CZ401" s="9">
        <v>13.317366751</v>
      </c>
      <c r="DA401" s="9">
        <v>-1.561509236</v>
      </c>
      <c r="DB401" s="9">
        <v>-0.39705694000000002</v>
      </c>
      <c r="DC401" s="9">
        <v>-4.2997395000000001E-2</v>
      </c>
      <c r="DD401" s="9">
        <v>-4.4046530019999999</v>
      </c>
      <c r="DE401" s="9">
        <v>3.9477741458</v>
      </c>
      <c r="DF401" s="9">
        <v>1.1571144366999999</v>
      </c>
      <c r="DG401" s="9">
        <v>4.0674583733</v>
      </c>
      <c r="DH401" s="9">
        <v>1.5791860875999999</v>
      </c>
      <c r="DI401" s="9">
        <v>1.2884727575999999</v>
      </c>
      <c r="DJ401" s="9">
        <v>2.4197692541000002</v>
      </c>
    </row>
    <row r="402" spans="17:114" x14ac:dyDescent="0.15">
      <c r="S402" s="11" t="s">
        <v>48</v>
      </c>
      <c r="T402" s="9" t="s">
        <v>92</v>
      </c>
      <c r="U402" s="11">
        <v>30</v>
      </c>
      <c r="V402" s="2">
        <v>45</v>
      </c>
      <c r="W402" s="9">
        <v>0.49563000000000001</v>
      </c>
      <c r="X402" s="9">
        <v>0.48860300000000001</v>
      </c>
      <c r="Y402" s="9">
        <f t="shared" si="158"/>
        <v>3.6641025602834776</v>
      </c>
      <c r="Z402" s="9">
        <f t="shared" si="159"/>
        <v>14</v>
      </c>
      <c r="AA402" s="8">
        <f t="shared" si="160"/>
        <v>60</v>
      </c>
      <c r="AB402" s="8" t="b">
        <f t="shared" si="157"/>
        <v>0</v>
      </c>
      <c r="AC402" s="23" t="str">
        <f t="shared" si="148"/>
        <v>NO</v>
      </c>
      <c r="AD402" s="21" t="str">
        <f t="shared" si="161"/>
        <v>NO</v>
      </c>
      <c r="AE402" s="8" t="str">
        <f t="shared" si="162"/>
        <v>FINE</v>
      </c>
      <c r="AF402" s="8">
        <f t="shared" si="163"/>
        <v>2</v>
      </c>
      <c r="AG402" s="8">
        <f t="shared" si="164"/>
        <v>2</v>
      </c>
      <c r="AH402" s="8">
        <f t="shared" si="165"/>
        <v>3</v>
      </c>
      <c r="AI402" s="23">
        <f t="shared" si="149"/>
        <v>108</v>
      </c>
      <c r="AJ402" s="23">
        <f t="shared" si="150"/>
        <v>276</v>
      </c>
      <c r="AK402" s="23">
        <f t="shared" si="151"/>
        <v>497</v>
      </c>
      <c r="AL402" s="23">
        <f t="shared" si="152"/>
        <v>8</v>
      </c>
      <c r="AM402" s="21">
        <f t="shared" si="166"/>
        <v>108</v>
      </c>
      <c r="AN402" s="21">
        <f t="shared" si="167"/>
        <v>276</v>
      </c>
      <c r="AO402" s="21">
        <f t="shared" si="168"/>
        <v>497</v>
      </c>
      <c r="AP402" s="21">
        <f t="shared" si="169"/>
        <v>8</v>
      </c>
      <c r="AQ402" s="22">
        <f t="shared" si="153"/>
        <v>1</v>
      </c>
      <c r="AR402" s="22">
        <f t="shared" si="154"/>
        <v>-1</v>
      </c>
      <c r="AS402" s="22">
        <f t="shared" si="155"/>
        <v>0</v>
      </c>
      <c r="AT402" s="22">
        <f t="shared" si="156"/>
        <v>0</v>
      </c>
      <c r="AU402" s="9">
        <v>16</v>
      </c>
      <c r="AV402" s="9">
        <v>14</v>
      </c>
      <c r="AW402" s="9">
        <v>150</v>
      </c>
      <c r="AX402" s="9">
        <v>30</v>
      </c>
      <c r="AY402" s="9">
        <v>60</v>
      </c>
      <c r="AZ402" s="9">
        <v>30</v>
      </c>
      <c r="BA402" s="9">
        <v>45</v>
      </c>
      <c r="BB402" s="9">
        <v>45</v>
      </c>
      <c r="BC402" s="13">
        <v>80.832058699000001</v>
      </c>
      <c r="BD402" s="9">
        <v>9.1461851856000003</v>
      </c>
      <c r="BE402" s="9">
        <v>-17.193490409999999</v>
      </c>
      <c r="BF402" s="9">
        <v>-1.663129579</v>
      </c>
      <c r="BG402" s="9">
        <v>-29.163700800000001</v>
      </c>
      <c r="BH402" s="9">
        <v>-6.2031256849999998</v>
      </c>
      <c r="BI402" s="9">
        <v>1.1153396083</v>
      </c>
      <c r="BJ402" s="9">
        <v>2.2329583337000001</v>
      </c>
      <c r="BK402" s="9">
        <v>-3.0049678000000002</v>
      </c>
      <c r="BL402" s="9">
        <v>7.0658333300000002</v>
      </c>
      <c r="BM402" s="9">
        <v>-1.683041666</v>
      </c>
      <c r="BN402" s="9">
        <v>-6.3633298849999997</v>
      </c>
      <c r="BO402" s="9">
        <v>0.91810169070000003</v>
      </c>
      <c r="BP402" s="9">
        <v>-4.6213983040000004</v>
      </c>
      <c r="BQ402" s="9">
        <v>7.9517683607</v>
      </c>
      <c r="BR402" s="13">
        <v>206.79402132999999</v>
      </c>
      <c r="BS402" s="9">
        <v>36.078703707000003</v>
      </c>
      <c r="BT402" s="9">
        <v>-40.268132860000001</v>
      </c>
      <c r="BU402" s="9">
        <v>-2.2977066580000001</v>
      </c>
      <c r="BV402" s="9">
        <v>-60.082646310000001</v>
      </c>
      <c r="BW402" s="9">
        <v>-15.153072359999999</v>
      </c>
      <c r="BX402" s="9">
        <v>2.6012930438000001</v>
      </c>
      <c r="BY402" s="9">
        <v>6.3497708418999999</v>
      </c>
      <c r="BZ402" s="9">
        <v>-13.82010116</v>
      </c>
      <c r="CA402" s="9">
        <v>12.069479154</v>
      </c>
      <c r="CB402" s="9">
        <v>-4.9169791710000004</v>
      </c>
      <c r="CC402" s="9">
        <v>-27.619252960000001</v>
      </c>
      <c r="CD402" s="9">
        <v>5.3175452100999996</v>
      </c>
      <c r="CE402" s="9">
        <v>-8.3007881399999999</v>
      </c>
      <c r="CF402" s="9">
        <v>12.740711859999999</v>
      </c>
      <c r="CG402" s="13">
        <v>370.77552377000001</v>
      </c>
      <c r="CH402" s="9">
        <v>83.113740738999994</v>
      </c>
      <c r="CI402" s="9">
        <v>-67.994614830000003</v>
      </c>
      <c r="CJ402" s="9">
        <v>-0.973534978</v>
      </c>
      <c r="CK402" s="9">
        <v>-124.25462880000001</v>
      </c>
      <c r="CL402" s="9">
        <v>-21.665469470000001</v>
      </c>
      <c r="CM402" s="9">
        <v>4.6599265989000003</v>
      </c>
      <c r="CN402" s="9">
        <v>14.216562494</v>
      </c>
      <c r="CO402" s="9">
        <v>-42.088563720000003</v>
      </c>
      <c r="CP402" s="9">
        <v>18.607354156</v>
      </c>
      <c r="CQ402" s="9">
        <v>-15.74427083</v>
      </c>
      <c r="CR402" s="9">
        <v>-60.154898490000001</v>
      </c>
      <c r="CS402" s="9">
        <v>13.00837662</v>
      </c>
      <c r="CT402" s="9">
        <v>-18.22229003</v>
      </c>
      <c r="CU402" s="9">
        <v>37.002709969999998</v>
      </c>
      <c r="CV402" s="13">
        <v>14.753198352</v>
      </c>
      <c r="CW402" s="9">
        <v>-5.985391259</v>
      </c>
      <c r="CX402" s="9">
        <v>8.0091987726999996</v>
      </c>
      <c r="CY402" s="9">
        <v>0.84128860569999997</v>
      </c>
      <c r="CZ402" s="9">
        <v>13.317366751</v>
      </c>
      <c r="DA402" s="9">
        <v>-1.561509236</v>
      </c>
      <c r="DB402" s="9">
        <v>-0.39705694000000002</v>
      </c>
      <c r="DC402" s="9">
        <v>-4.2997395000000001E-2</v>
      </c>
      <c r="DD402" s="9">
        <v>-4.4046530019999999</v>
      </c>
      <c r="DE402" s="9">
        <v>3.9477741458</v>
      </c>
      <c r="DF402" s="9">
        <v>1.1571144366999999</v>
      </c>
      <c r="DG402" s="9">
        <v>4.0674583733</v>
      </c>
      <c r="DH402" s="9">
        <v>1.5791860875999999</v>
      </c>
      <c r="DI402" s="9">
        <v>1.2884727575999999</v>
      </c>
      <c r="DJ402" s="9">
        <v>2.4197692541000002</v>
      </c>
    </row>
    <row r="403" spans="17:114" x14ac:dyDescent="0.15">
      <c r="S403" s="11" t="s">
        <v>48</v>
      </c>
      <c r="T403" s="9" t="s">
        <v>92</v>
      </c>
      <c r="U403" s="11">
        <v>30</v>
      </c>
      <c r="V403" s="2">
        <v>60</v>
      </c>
      <c r="W403" s="9">
        <v>0.49563000000000001</v>
      </c>
      <c r="X403" s="9">
        <v>0.48860300000000001</v>
      </c>
      <c r="Y403" s="9">
        <f t="shared" si="158"/>
        <v>3.6641025602834776</v>
      </c>
      <c r="Z403" s="9">
        <f t="shared" si="159"/>
        <v>14</v>
      </c>
      <c r="AA403" s="8">
        <f t="shared" si="160"/>
        <v>60</v>
      </c>
      <c r="AB403" s="8" t="b">
        <f t="shared" si="157"/>
        <v>0</v>
      </c>
      <c r="AC403" s="23" t="str">
        <f t="shared" si="148"/>
        <v>NO</v>
      </c>
      <c r="AD403" s="21" t="str">
        <f t="shared" si="161"/>
        <v>NO</v>
      </c>
      <c r="AE403" s="8" t="str">
        <f t="shared" si="162"/>
        <v>FINE</v>
      </c>
      <c r="AF403" s="8">
        <f t="shared" si="163"/>
        <v>2</v>
      </c>
      <c r="AG403" s="8">
        <f t="shared" si="164"/>
        <v>2</v>
      </c>
      <c r="AH403" s="8">
        <f t="shared" si="165"/>
        <v>3</v>
      </c>
      <c r="AI403" s="23">
        <f t="shared" si="149"/>
        <v>96</v>
      </c>
      <c r="AJ403" s="23">
        <f t="shared" si="150"/>
        <v>253</v>
      </c>
      <c r="AK403" s="23">
        <f t="shared" si="151"/>
        <v>439</v>
      </c>
      <c r="AL403" s="23">
        <f t="shared" si="152"/>
        <v>9.9</v>
      </c>
      <c r="AM403" s="21">
        <f t="shared" si="166"/>
        <v>96</v>
      </c>
      <c r="AN403" s="21">
        <f t="shared" si="167"/>
        <v>253</v>
      </c>
      <c r="AO403" s="21">
        <f t="shared" si="168"/>
        <v>439</v>
      </c>
      <c r="AP403" s="21">
        <f t="shared" si="169"/>
        <v>9.9</v>
      </c>
      <c r="AQ403" s="22">
        <f t="shared" si="153"/>
        <v>1</v>
      </c>
      <c r="AR403" s="22">
        <f t="shared" si="154"/>
        <v>-1</v>
      </c>
      <c r="AS403" s="22">
        <f t="shared" si="155"/>
        <v>0</v>
      </c>
      <c r="AT403" s="22">
        <f t="shared" si="156"/>
        <v>0.33333333333333331</v>
      </c>
      <c r="AU403" s="9">
        <v>16</v>
      </c>
      <c r="AV403" s="9">
        <v>14</v>
      </c>
      <c r="AW403" s="9">
        <v>150</v>
      </c>
      <c r="AX403" s="9">
        <v>30</v>
      </c>
      <c r="AY403" s="9">
        <v>60</v>
      </c>
      <c r="AZ403" s="9">
        <v>30</v>
      </c>
      <c r="BA403" s="9">
        <v>45</v>
      </c>
      <c r="BB403" s="9">
        <v>45</v>
      </c>
      <c r="BC403" s="13">
        <v>80.832058699000001</v>
      </c>
      <c r="BD403" s="9">
        <v>9.1461851856000003</v>
      </c>
      <c r="BE403" s="9">
        <v>-17.193490409999999</v>
      </c>
      <c r="BF403" s="9">
        <v>-1.663129579</v>
      </c>
      <c r="BG403" s="9">
        <v>-29.163700800000001</v>
      </c>
      <c r="BH403" s="9">
        <v>-6.2031256849999998</v>
      </c>
      <c r="BI403" s="9">
        <v>1.1153396083</v>
      </c>
      <c r="BJ403" s="9">
        <v>2.2329583337000001</v>
      </c>
      <c r="BK403" s="9">
        <v>-3.0049678000000002</v>
      </c>
      <c r="BL403" s="9">
        <v>7.0658333300000002</v>
      </c>
      <c r="BM403" s="9">
        <v>-1.683041666</v>
      </c>
      <c r="BN403" s="9">
        <v>-6.3633298849999997</v>
      </c>
      <c r="BO403" s="9">
        <v>0.91810169070000003</v>
      </c>
      <c r="BP403" s="9">
        <v>-4.6213983040000004</v>
      </c>
      <c r="BQ403" s="9">
        <v>7.9517683607</v>
      </c>
      <c r="BR403" s="13">
        <v>206.79402132999999</v>
      </c>
      <c r="BS403" s="9">
        <v>36.078703707000003</v>
      </c>
      <c r="BT403" s="9">
        <v>-40.268132860000001</v>
      </c>
      <c r="BU403" s="9">
        <v>-2.2977066580000001</v>
      </c>
      <c r="BV403" s="9">
        <v>-60.082646310000001</v>
      </c>
      <c r="BW403" s="9">
        <v>-15.153072359999999</v>
      </c>
      <c r="BX403" s="9">
        <v>2.6012930438000001</v>
      </c>
      <c r="BY403" s="9">
        <v>6.3497708418999999</v>
      </c>
      <c r="BZ403" s="9">
        <v>-13.82010116</v>
      </c>
      <c r="CA403" s="9">
        <v>12.069479154</v>
      </c>
      <c r="CB403" s="9">
        <v>-4.9169791710000004</v>
      </c>
      <c r="CC403" s="9">
        <v>-27.619252960000001</v>
      </c>
      <c r="CD403" s="9">
        <v>5.3175452100999996</v>
      </c>
      <c r="CE403" s="9">
        <v>-8.3007881399999999</v>
      </c>
      <c r="CF403" s="9">
        <v>12.740711859999999</v>
      </c>
      <c r="CG403" s="13">
        <v>370.77552377000001</v>
      </c>
      <c r="CH403" s="9">
        <v>83.113740738999994</v>
      </c>
      <c r="CI403" s="9">
        <v>-67.994614830000003</v>
      </c>
      <c r="CJ403" s="9">
        <v>-0.973534978</v>
      </c>
      <c r="CK403" s="9">
        <v>-124.25462880000001</v>
      </c>
      <c r="CL403" s="9">
        <v>-21.665469470000001</v>
      </c>
      <c r="CM403" s="9">
        <v>4.6599265989000003</v>
      </c>
      <c r="CN403" s="9">
        <v>14.216562494</v>
      </c>
      <c r="CO403" s="9">
        <v>-42.088563720000003</v>
      </c>
      <c r="CP403" s="9">
        <v>18.607354156</v>
      </c>
      <c r="CQ403" s="9">
        <v>-15.74427083</v>
      </c>
      <c r="CR403" s="9">
        <v>-60.154898490000001</v>
      </c>
      <c r="CS403" s="9">
        <v>13.00837662</v>
      </c>
      <c r="CT403" s="9">
        <v>-18.22229003</v>
      </c>
      <c r="CU403" s="9">
        <v>37.002709969999998</v>
      </c>
      <c r="CV403" s="13">
        <v>14.753198352</v>
      </c>
      <c r="CW403" s="9">
        <v>-5.985391259</v>
      </c>
      <c r="CX403" s="9">
        <v>8.0091987726999996</v>
      </c>
      <c r="CY403" s="9">
        <v>0.84128860569999997</v>
      </c>
      <c r="CZ403" s="9">
        <v>13.317366751</v>
      </c>
      <c r="DA403" s="9">
        <v>-1.561509236</v>
      </c>
      <c r="DB403" s="9">
        <v>-0.39705694000000002</v>
      </c>
      <c r="DC403" s="9">
        <v>-4.2997395000000001E-2</v>
      </c>
      <c r="DD403" s="9">
        <v>-4.4046530019999999</v>
      </c>
      <c r="DE403" s="9">
        <v>3.9477741458</v>
      </c>
      <c r="DF403" s="9">
        <v>1.1571144366999999</v>
      </c>
      <c r="DG403" s="9">
        <v>4.0674583733</v>
      </c>
      <c r="DH403" s="9">
        <v>1.5791860875999999</v>
      </c>
      <c r="DI403" s="9">
        <v>1.2884727575999999</v>
      </c>
      <c r="DJ403" s="9">
        <v>2.4197692541000002</v>
      </c>
    </row>
    <row r="404" spans="17:114" x14ac:dyDescent="0.15">
      <c r="S404" s="11" t="s">
        <v>48</v>
      </c>
      <c r="T404" s="9" t="s">
        <v>92</v>
      </c>
      <c r="U404" s="11">
        <v>30</v>
      </c>
      <c r="V404" s="2">
        <v>75</v>
      </c>
      <c r="W404" s="9">
        <v>0.49563000000000001</v>
      </c>
      <c r="X404" s="9">
        <v>0.48860300000000001</v>
      </c>
      <c r="Y404" s="9">
        <f t="shared" si="158"/>
        <v>3.6641025602834776</v>
      </c>
      <c r="Z404" s="9">
        <f t="shared" si="159"/>
        <v>14</v>
      </c>
      <c r="AA404" s="8">
        <f t="shared" si="160"/>
        <v>60</v>
      </c>
      <c r="AB404" s="8" t="b">
        <f t="shared" si="157"/>
        <v>0</v>
      </c>
      <c r="AC404" s="23" t="str">
        <f t="shared" si="148"/>
        <v>NO</v>
      </c>
      <c r="AD404" s="21" t="str">
        <f t="shared" si="161"/>
        <v>NO</v>
      </c>
      <c r="AE404" s="8" t="str">
        <f t="shared" si="162"/>
        <v>FINE</v>
      </c>
      <c r="AF404" s="8">
        <f t="shared" si="163"/>
        <v>2</v>
      </c>
      <c r="AG404" s="8">
        <f t="shared" si="164"/>
        <v>2</v>
      </c>
      <c r="AH404" s="8">
        <f t="shared" si="165"/>
        <v>2</v>
      </c>
      <c r="AI404" s="23">
        <f t="shared" si="149"/>
        <v>86</v>
      </c>
      <c r="AJ404" s="23">
        <f t="shared" si="150"/>
        <v>233</v>
      </c>
      <c r="AK404" s="23">
        <f t="shared" si="151"/>
        <v>390</v>
      </c>
      <c r="AL404" s="23">
        <f t="shared" si="152"/>
        <v>12.4</v>
      </c>
      <c r="AM404" s="21">
        <f t="shared" si="166"/>
        <v>86</v>
      </c>
      <c r="AN404" s="21">
        <f t="shared" si="167"/>
        <v>233</v>
      </c>
      <c r="AO404" s="21">
        <f t="shared" si="168"/>
        <v>390</v>
      </c>
      <c r="AP404" s="21">
        <f t="shared" si="169"/>
        <v>12.4</v>
      </c>
      <c r="AQ404" s="22">
        <f t="shared" si="153"/>
        <v>1</v>
      </c>
      <c r="AR404" s="22">
        <f t="shared" si="154"/>
        <v>-1</v>
      </c>
      <c r="AS404" s="22">
        <f t="shared" si="155"/>
        <v>0</v>
      </c>
      <c r="AT404" s="22">
        <f t="shared" si="156"/>
        <v>0.66666666666666663</v>
      </c>
      <c r="AU404" s="9">
        <v>16</v>
      </c>
      <c r="AV404" s="9">
        <v>14</v>
      </c>
      <c r="AW404" s="9">
        <v>150</v>
      </c>
      <c r="AX404" s="9">
        <v>30</v>
      </c>
      <c r="AY404" s="9">
        <v>60</v>
      </c>
      <c r="AZ404" s="9">
        <v>30</v>
      </c>
      <c r="BA404" s="9">
        <v>45</v>
      </c>
      <c r="BB404" s="9">
        <v>45</v>
      </c>
      <c r="BC404" s="13">
        <v>80.832058699000001</v>
      </c>
      <c r="BD404" s="9">
        <v>9.1461851856000003</v>
      </c>
      <c r="BE404" s="9">
        <v>-17.193490409999999</v>
      </c>
      <c r="BF404" s="9">
        <v>-1.663129579</v>
      </c>
      <c r="BG404" s="9">
        <v>-29.163700800000001</v>
      </c>
      <c r="BH404" s="9">
        <v>-6.2031256849999998</v>
      </c>
      <c r="BI404" s="9">
        <v>1.1153396083</v>
      </c>
      <c r="BJ404" s="9">
        <v>2.2329583337000001</v>
      </c>
      <c r="BK404" s="9">
        <v>-3.0049678000000002</v>
      </c>
      <c r="BL404" s="9">
        <v>7.0658333300000002</v>
      </c>
      <c r="BM404" s="9">
        <v>-1.683041666</v>
      </c>
      <c r="BN404" s="9">
        <v>-6.3633298849999997</v>
      </c>
      <c r="BO404" s="9">
        <v>0.91810169070000003</v>
      </c>
      <c r="BP404" s="9">
        <v>-4.6213983040000004</v>
      </c>
      <c r="BQ404" s="9">
        <v>7.9517683607</v>
      </c>
      <c r="BR404" s="13">
        <v>206.79402132999999</v>
      </c>
      <c r="BS404" s="9">
        <v>36.078703707000003</v>
      </c>
      <c r="BT404" s="9">
        <v>-40.268132860000001</v>
      </c>
      <c r="BU404" s="9">
        <v>-2.2977066580000001</v>
      </c>
      <c r="BV404" s="9">
        <v>-60.082646310000001</v>
      </c>
      <c r="BW404" s="9">
        <v>-15.153072359999999</v>
      </c>
      <c r="BX404" s="9">
        <v>2.6012930438000001</v>
      </c>
      <c r="BY404" s="9">
        <v>6.3497708418999999</v>
      </c>
      <c r="BZ404" s="9">
        <v>-13.82010116</v>
      </c>
      <c r="CA404" s="9">
        <v>12.069479154</v>
      </c>
      <c r="CB404" s="9">
        <v>-4.9169791710000004</v>
      </c>
      <c r="CC404" s="9">
        <v>-27.619252960000001</v>
      </c>
      <c r="CD404" s="9">
        <v>5.3175452100999996</v>
      </c>
      <c r="CE404" s="9">
        <v>-8.3007881399999999</v>
      </c>
      <c r="CF404" s="9">
        <v>12.740711859999999</v>
      </c>
      <c r="CG404" s="13">
        <v>370.77552377000001</v>
      </c>
      <c r="CH404" s="9">
        <v>83.113740738999994</v>
      </c>
      <c r="CI404" s="9">
        <v>-67.994614830000003</v>
      </c>
      <c r="CJ404" s="9">
        <v>-0.973534978</v>
      </c>
      <c r="CK404" s="9">
        <v>-124.25462880000001</v>
      </c>
      <c r="CL404" s="9">
        <v>-21.665469470000001</v>
      </c>
      <c r="CM404" s="9">
        <v>4.6599265989000003</v>
      </c>
      <c r="CN404" s="9">
        <v>14.216562494</v>
      </c>
      <c r="CO404" s="9">
        <v>-42.088563720000003</v>
      </c>
      <c r="CP404" s="9">
        <v>18.607354156</v>
      </c>
      <c r="CQ404" s="9">
        <v>-15.74427083</v>
      </c>
      <c r="CR404" s="9">
        <v>-60.154898490000001</v>
      </c>
      <c r="CS404" s="9">
        <v>13.00837662</v>
      </c>
      <c r="CT404" s="9">
        <v>-18.22229003</v>
      </c>
      <c r="CU404" s="9">
        <v>37.002709969999998</v>
      </c>
      <c r="CV404" s="13">
        <v>14.753198352</v>
      </c>
      <c r="CW404" s="9">
        <v>-5.985391259</v>
      </c>
      <c r="CX404" s="9">
        <v>8.0091987726999996</v>
      </c>
      <c r="CY404" s="9">
        <v>0.84128860569999997</v>
      </c>
      <c r="CZ404" s="9">
        <v>13.317366751</v>
      </c>
      <c r="DA404" s="9">
        <v>-1.561509236</v>
      </c>
      <c r="DB404" s="9">
        <v>-0.39705694000000002</v>
      </c>
      <c r="DC404" s="9">
        <v>-4.2997395000000001E-2</v>
      </c>
      <c r="DD404" s="9">
        <v>-4.4046530019999999</v>
      </c>
      <c r="DE404" s="9">
        <v>3.9477741458</v>
      </c>
      <c r="DF404" s="9">
        <v>1.1571144366999999</v>
      </c>
      <c r="DG404" s="9">
        <v>4.0674583733</v>
      </c>
      <c r="DH404" s="9">
        <v>1.5791860875999999</v>
      </c>
      <c r="DI404" s="9">
        <v>1.2884727575999999</v>
      </c>
      <c r="DJ404" s="9">
        <v>2.4197692541000002</v>
      </c>
    </row>
    <row r="405" spans="17:114" s="15" customFormat="1" x14ac:dyDescent="0.15">
      <c r="Q405" s="17"/>
      <c r="R405" s="17"/>
      <c r="S405" s="17" t="s">
        <v>48</v>
      </c>
      <c r="T405" s="9" t="s">
        <v>92</v>
      </c>
      <c r="U405" s="17">
        <v>30</v>
      </c>
      <c r="V405" s="16">
        <v>90</v>
      </c>
      <c r="W405" s="15">
        <v>0.49563000000000001</v>
      </c>
      <c r="X405" s="15">
        <v>0.48860300000000001</v>
      </c>
      <c r="Y405" s="9">
        <f t="shared" si="158"/>
        <v>3.6641025602834776</v>
      </c>
      <c r="Z405" s="9">
        <f t="shared" si="159"/>
        <v>14</v>
      </c>
      <c r="AA405" s="8">
        <f t="shared" si="160"/>
        <v>60</v>
      </c>
      <c r="AB405" s="8" t="b">
        <f t="shared" si="157"/>
        <v>0</v>
      </c>
      <c r="AC405" s="23" t="str">
        <f t="shared" si="148"/>
        <v>NO</v>
      </c>
      <c r="AD405" s="21" t="str">
        <f t="shared" si="161"/>
        <v>NO</v>
      </c>
      <c r="AE405" s="8" t="str">
        <f t="shared" si="162"/>
        <v>FINE</v>
      </c>
      <c r="AF405" s="8">
        <f t="shared" si="163"/>
        <v>2</v>
      </c>
      <c r="AG405" s="8">
        <f t="shared" si="164"/>
        <v>2</v>
      </c>
      <c r="AH405" s="8">
        <f t="shared" si="165"/>
        <v>2</v>
      </c>
      <c r="AI405" s="23">
        <f t="shared" si="149"/>
        <v>77</v>
      </c>
      <c r="AJ405" s="23">
        <f t="shared" si="150"/>
        <v>215</v>
      </c>
      <c r="AK405" s="23">
        <f t="shared" si="151"/>
        <v>349</v>
      </c>
      <c r="AL405" s="23">
        <f t="shared" si="152"/>
        <v>15.4</v>
      </c>
      <c r="AM405" s="21">
        <f t="shared" si="166"/>
        <v>77</v>
      </c>
      <c r="AN405" s="21">
        <f t="shared" si="167"/>
        <v>215</v>
      </c>
      <c r="AO405" s="21">
        <f t="shared" si="168"/>
        <v>349</v>
      </c>
      <c r="AP405" s="21">
        <f t="shared" si="169"/>
        <v>15.4</v>
      </c>
      <c r="AQ405" s="22">
        <f t="shared" si="153"/>
        <v>1</v>
      </c>
      <c r="AR405" s="22">
        <f t="shared" si="154"/>
        <v>-1</v>
      </c>
      <c r="AS405" s="22">
        <f t="shared" si="155"/>
        <v>0</v>
      </c>
      <c r="AT405" s="22">
        <f t="shared" si="156"/>
        <v>1</v>
      </c>
      <c r="AU405" s="15">
        <v>16</v>
      </c>
      <c r="AV405" s="15">
        <v>14</v>
      </c>
      <c r="AW405" s="15">
        <v>150</v>
      </c>
      <c r="AX405" s="15">
        <v>30</v>
      </c>
      <c r="AY405" s="15">
        <v>60</v>
      </c>
      <c r="AZ405" s="15">
        <v>30</v>
      </c>
      <c r="BA405" s="15">
        <v>45</v>
      </c>
      <c r="BB405" s="15">
        <v>45</v>
      </c>
      <c r="BC405" s="18">
        <v>80.832058699000001</v>
      </c>
      <c r="BD405" s="15">
        <v>9.1461851856000003</v>
      </c>
      <c r="BE405" s="15">
        <v>-17.193490409999999</v>
      </c>
      <c r="BF405" s="15">
        <v>-1.663129579</v>
      </c>
      <c r="BG405" s="15">
        <v>-29.163700800000001</v>
      </c>
      <c r="BH405" s="15">
        <v>-6.2031256849999998</v>
      </c>
      <c r="BI405" s="15">
        <v>1.1153396083</v>
      </c>
      <c r="BJ405" s="15">
        <v>2.2329583337000001</v>
      </c>
      <c r="BK405" s="15">
        <v>-3.0049678000000002</v>
      </c>
      <c r="BL405" s="15">
        <v>7.0658333300000002</v>
      </c>
      <c r="BM405" s="15">
        <v>-1.683041666</v>
      </c>
      <c r="BN405" s="15">
        <v>-6.3633298849999997</v>
      </c>
      <c r="BO405" s="15">
        <v>0.91810169070000003</v>
      </c>
      <c r="BP405" s="15">
        <v>-4.6213983040000004</v>
      </c>
      <c r="BQ405" s="15">
        <v>7.9517683607</v>
      </c>
      <c r="BR405" s="13">
        <v>206.79402132999999</v>
      </c>
      <c r="BS405" s="9">
        <v>36.078703707000003</v>
      </c>
      <c r="BT405" s="9">
        <v>-40.268132860000001</v>
      </c>
      <c r="BU405" s="9">
        <v>-2.2977066580000001</v>
      </c>
      <c r="BV405" s="9">
        <v>-60.082646310000001</v>
      </c>
      <c r="BW405" s="9">
        <v>-15.153072359999999</v>
      </c>
      <c r="BX405" s="9">
        <v>2.6012930438000001</v>
      </c>
      <c r="BY405" s="9">
        <v>6.3497708418999999</v>
      </c>
      <c r="BZ405" s="9">
        <v>-13.82010116</v>
      </c>
      <c r="CA405" s="9">
        <v>12.069479154</v>
      </c>
      <c r="CB405" s="9">
        <v>-4.9169791710000004</v>
      </c>
      <c r="CC405" s="9">
        <v>-27.619252960000001</v>
      </c>
      <c r="CD405" s="9">
        <v>5.3175452100999996</v>
      </c>
      <c r="CE405" s="9">
        <v>-8.3007881399999999</v>
      </c>
      <c r="CF405" s="9">
        <v>12.740711859999999</v>
      </c>
      <c r="CG405" s="13">
        <v>370.77552377000001</v>
      </c>
      <c r="CH405" s="9">
        <v>83.113740738999994</v>
      </c>
      <c r="CI405" s="9">
        <v>-67.994614830000003</v>
      </c>
      <c r="CJ405" s="9">
        <v>-0.973534978</v>
      </c>
      <c r="CK405" s="9">
        <v>-124.25462880000001</v>
      </c>
      <c r="CL405" s="9">
        <v>-21.665469470000001</v>
      </c>
      <c r="CM405" s="9">
        <v>4.6599265989000003</v>
      </c>
      <c r="CN405" s="9">
        <v>14.216562494</v>
      </c>
      <c r="CO405" s="9">
        <v>-42.088563720000003</v>
      </c>
      <c r="CP405" s="9">
        <v>18.607354156</v>
      </c>
      <c r="CQ405" s="9">
        <v>-15.74427083</v>
      </c>
      <c r="CR405" s="9">
        <v>-60.154898490000001</v>
      </c>
      <c r="CS405" s="9">
        <v>13.00837662</v>
      </c>
      <c r="CT405" s="9">
        <v>-18.22229003</v>
      </c>
      <c r="CU405" s="9">
        <v>37.002709969999998</v>
      </c>
      <c r="CV405" s="13">
        <v>14.753198352</v>
      </c>
      <c r="CW405" s="9">
        <v>-5.985391259</v>
      </c>
      <c r="CX405" s="9">
        <v>8.0091987726999996</v>
      </c>
      <c r="CY405" s="9">
        <v>0.84128860569999997</v>
      </c>
      <c r="CZ405" s="9">
        <v>13.317366751</v>
      </c>
      <c r="DA405" s="9">
        <v>-1.561509236</v>
      </c>
      <c r="DB405" s="9">
        <v>-0.39705694000000002</v>
      </c>
      <c r="DC405" s="9">
        <v>-4.2997395000000001E-2</v>
      </c>
      <c r="DD405" s="9">
        <v>-4.4046530019999999</v>
      </c>
      <c r="DE405" s="9">
        <v>3.9477741458</v>
      </c>
      <c r="DF405" s="9">
        <v>1.1571144366999999</v>
      </c>
      <c r="DG405" s="9">
        <v>4.0674583733</v>
      </c>
      <c r="DH405" s="9">
        <v>1.5791860875999999</v>
      </c>
      <c r="DI405" s="9">
        <v>1.2884727575999999</v>
      </c>
      <c r="DJ405" s="9">
        <v>2.4197692541000002</v>
      </c>
    </row>
    <row r="406" spans="17:114" x14ac:dyDescent="0.15">
      <c r="S406" s="11" t="s">
        <v>36</v>
      </c>
      <c r="T406" s="9" t="s">
        <v>92</v>
      </c>
      <c r="U406" s="11">
        <v>6.2E-2</v>
      </c>
      <c r="V406" s="9">
        <v>0</v>
      </c>
      <c r="W406" s="9">
        <v>6.7930000000000004E-2</v>
      </c>
      <c r="X406" s="9">
        <v>0.57869700000000002</v>
      </c>
      <c r="Y406" s="9">
        <f t="shared" si="158"/>
        <v>0.72622702919295101</v>
      </c>
      <c r="Z406" s="9">
        <f t="shared" si="159"/>
        <v>71</v>
      </c>
      <c r="AA406" s="8">
        <f t="shared" si="160"/>
        <v>60</v>
      </c>
      <c r="AB406" s="8" t="b">
        <f t="shared" si="157"/>
        <v>0</v>
      </c>
      <c r="AC406" s="23" t="str">
        <f t="shared" si="148"/>
        <v>NO</v>
      </c>
      <c r="AD406" s="21" t="str">
        <f t="shared" si="161"/>
        <v>NO</v>
      </c>
      <c r="AE406" s="8" t="str">
        <f t="shared" si="162"/>
        <v>EXT. COARSE</v>
      </c>
      <c r="AF406" s="8">
        <f t="shared" si="163"/>
        <v>6</v>
      </c>
      <c r="AG406" s="8">
        <f t="shared" si="164"/>
        <v>6</v>
      </c>
      <c r="AH406" s="8">
        <f t="shared" si="165"/>
        <v>6</v>
      </c>
      <c r="AI406" s="23">
        <f t="shared" si="149"/>
        <v>242</v>
      </c>
      <c r="AJ406" s="23">
        <f t="shared" si="150"/>
        <v>616</v>
      </c>
      <c r="AK406" s="23">
        <f t="shared" si="151"/>
        <v>1136</v>
      </c>
      <c r="AL406" s="23">
        <f t="shared" si="152"/>
        <v>0.79999999999999993</v>
      </c>
      <c r="AM406" s="21">
        <f t="shared" si="166"/>
        <v>242</v>
      </c>
      <c r="AN406" s="21">
        <f t="shared" si="167"/>
        <v>616</v>
      </c>
      <c r="AO406" s="21">
        <f t="shared" si="168"/>
        <v>1136</v>
      </c>
      <c r="AP406" s="21">
        <f t="shared" si="169"/>
        <v>0.79999999999999993</v>
      </c>
      <c r="AQ406" s="22">
        <f t="shared" si="153"/>
        <v>-1.0000000000000002</v>
      </c>
      <c r="AR406" s="22">
        <f t="shared" si="154"/>
        <v>-1</v>
      </c>
      <c r="AS406" s="22">
        <f t="shared" si="155"/>
        <v>0</v>
      </c>
      <c r="AT406" s="22">
        <f t="shared" si="156"/>
        <v>-1</v>
      </c>
      <c r="AU406" s="9">
        <v>0.11700000000000001</v>
      </c>
      <c r="AV406" s="9">
        <v>5.5E-2</v>
      </c>
      <c r="AW406" s="9">
        <v>150</v>
      </c>
      <c r="AX406" s="9">
        <v>30</v>
      </c>
      <c r="AY406" s="9">
        <v>60</v>
      </c>
      <c r="AZ406" s="9">
        <v>30</v>
      </c>
      <c r="BA406" s="9">
        <v>15</v>
      </c>
      <c r="BB406" s="9">
        <v>15</v>
      </c>
      <c r="BC406" s="13">
        <v>62.275938267999997</v>
      </c>
      <c r="BD406" s="9">
        <v>-5.0615938390000004</v>
      </c>
      <c r="BE406" s="9">
        <v>-41.384938529999999</v>
      </c>
      <c r="BF406" s="9">
        <v>11.461160907</v>
      </c>
      <c r="BG406" s="9">
        <v>-37.45180122</v>
      </c>
      <c r="BH406" s="9">
        <v>4.9437584213000001</v>
      </c>
      <c r="BI406" s="9">
        <v>-11.39164729</v>
      </c>
      <c r="BJ406" s="9">
        <v>-13.51023316</v>
      </c>
      <c r="BK406" s="9">
        <v>10.83256967</v>
      </c>
      <c r="BL406" s="9">
        <v>14.034214540000001</v>
      </c>
      <c r="BM406" s="9">
        <v>-10.240105570000001</v>
      </c>
      <c r="BN406" s="9">
        <v>-2.7580769260000002</v>
      </c>
      <c r="BO406" s="9">
        <v>14.044497467999999</v>
      </c>
      <c r="BP406" s="9">
        <v>3.5972472764000001</v>
      </c>
      <c r="BQ406" s="9">
        <v>54.385405906999999</v>
      </c>
      <c r="BR406" s="13">
        <v>109.20698622</v>
      </c>
      <c r="BS406" s="9">
        <v>-10.94659487</v>
      </c>
      <c r="BT406" s="9">
        <v>-112.5253385</v>
      </c>
      <c r="BU406" s="9">
        <v>44.397913062999997</v>
      </c>
      <c r="BV406" s="9">
        <v>-114.8312667</v>
      </c>
      <c r="BW406" s="9">
        <v>18.040915935000001</v>
      </c>
      <c r="BX406" s="9">
        <v>-38.107775429999997</v>
      </c>
      <c r="BY406" s="9">
        <v>-48.831689599999997</v>
      </c>
      <c r="BZ406" s="9">
        <v>27.667624324999998</v>
      </c>
      <c r="CA406" s="9">
        <v>41.800159792999999</v>
      </c>
      <c r="CB406" s="9">
        <v>-32.802249089999997</v>
      </c>
      <c r="CC406" s="9">
        <v>-12.36069891</v>
      </c>
      <c r="CD406" s="9">
        <v>43.648151046999999</v>
      </c>
      <c r="CE406" s="9">
        <v>13.788941252000001</v>
      </c>
      <c r="CF406" s="9">
        <v>190.57346423000001</v>
      </c>
      <c r="CG406" s="13">
        <v>300.88481974000001</v>
      </c>
      <c r="CH406" s="9">
        <v>25.451474081000001</v>
      </c>
      <c r="CI406" s="9">
        <v>-214.09465059999999</v>
      </c>
      <c r="CJ406" s="9">
        <v>94.439782320999996</v>
      </c>
      <c r="CK406" s="9">
        <v>-208.9856681</v>
      </c>
      <c r="CL406" s="9">
        <v>21.547193896</v>
      </c>
      <c r="CM406" s="9">
        <v>-56.616083089999997</v>
      </c>
      <c r="CN406" s="9">
        <v>-122.74202</v>
      </c>
      <c r="CO406" s="9">
        <v>36.393501495999999</v>
      </c>
      <c r="CP406" s="9">
        <v>69.867763823999994</v>
      </c>
      <c r="CQ406" s="9">
        <v>-55.295950449999999</v>
      </c>
      <c r="CR406" s="9">
        <v>18.638446549000001</v>
      </c>
      <c r="CS406" s="9">
        <v>91.234112198000005</v>
      </c>
      <c r="CT406" s="9">
        <v>52.827381043999999</v>
      </c>
      <c r="CU406" s="9">
        <v>199.74458737</v>
      </c>
      <c r="CV406" s="13">
        <v>10.936440684000001</v>
      </c>
      <c r="CW406" s="9">
        <v>-0.74054297099999999</v>
      </c>
      <c r="CX406" s="9">
        <v>5.4778441000999996</v>
      </c>
      <c r="CY406" s="9">
        <v>-0.25402723700000002</v>
      </c>
      <c r="CZ406" s="9">
        <v>4.1396376439999996</v>
      </c>
      <c r="DA406" s="9">
        <v>-3.3450594E-2</v>
      </c>
      <c r="DB406" s="9">
        <v>-0.32826792999999999</v>
      </c>
      <c r="DC406" s="9">
        <v>0.1671021265</v>
      </c>
      <c r="DD406" s="9">
        <v>-1.433369782</v>
      </c>
      <c r="DE406" s="9">
        <v>0.9586654818</v>
      </c>
      <c r="DF406" s="9">
        <v>0.33669765489999998</v>
      </c>
      <c r="DG406" s="9">
        <v>-0.190145433</v>
      </c>
      <c r="DH406" s="9">
        <v>1.2460524442000001</v>
      </c>
      <c r="DI406" s="9">
        <v>5.5089602600000002E-2</v>
      </c>
      <c r="DJ406" s="9">
        <v>-1.85658382</v>
      </c>
    </row>
    <row r="407" spans="17:114" x14ac:dyDescent="0.15">
      <c r="S407" s="11" t="s">
        <v>36</v>
      </c>
      <c r="T407" s="9" t="s">
        <v>92</v>
      </c>
      <c r="U407" s="11">
        <v>6.2E-2</v>
      </c>
      <c r="V407" s="9">
        <v>5</v>
      </c>
      <c r="W407" s="9">
        <v>6.7930000000000004E-2</v>
      </c>
      <c r="X407" s="9">
        <v>0.57869700000000002</v>
      </c>
      <c r="Y407" s="9">
        <f t="shared" si="158"/>
        <v>0.72622702919295101</v>
      </c>
      <c r="Z407" s="9">
        <f t="shared" si="159"/>
        <v>71</v>
      </c>
      <c r="AA407" s="8">
        <f t="shared" si="160"/>
        <v>60</v>
      </c>
      <c r="AB407" s="8" t="b">
        <f t="shared" si="157"/>
        <v>0</v>
      </c>
      <c r="AC407" s="23" t="str">
        <f t="shared" si="148"/>
        <v>YES</v>
      </c>
      <c r="AD407" s="21" t="str">
        <f t="shared" si="161"/>
        <v>NO</v>
      </c>
      <c r="AE407" s="8" t="str">
        <f t="shared" si="162"/>
        <v>COARSE</v>
      </c>
      <c r="AF407" s="8">
        <f t="shared" si="163"/>
        <v>4</v>
      </c>
      <c r="AG407" s="8">
        <f t="shared" si="164"/>
        <v>4</v>
      </c>
      <c r="AH407" s="8">
        <f t="shared" si="165"/>
        <v>5</v>
      </c>
      <c r="AI407" s="23">
        <f t="shared" si="149"/>
        <v>191</v>
      </c>
      <c r="AJ407" s="23">
        <f t="shared" si="150"/>
        <v>462</v>
      </c>
      <c r="AK407" s="23">
        <f t="shared" si="151"/>
        <v>920</v>
      </c>
      <c r="AL407" s="23">
        <f t="shared" si="152"/>
        <v>3.4</v>
      </c>
      <c r="AM407" s="21">
        <f t="shared" si="166"/>
        <v>191</v>
      </c>
      <c r="AN407" s="21">
        <f t="shared" si="167"/>
        <v>462</v>
      </c>
      <c r="AO407" s="21">
        <f t="shared" si="168"/>
        <v>920</v>
      </c>
      <c r="AP407" s="21">
        <f t="shared" si="169"/>
        <v>3.4</v>
      </c>
      <c r="AQ407" s="22">
        <f t="shared" si="153"/>
        <v>-1.0000000000000002</v>
      </c>
      <c r="AR407" s="22">
        <f t="shared" si="154"/>
        <v>-1</v>
      </c>
      <c r="AS407" s="22">
        <f t="shared" si="155"/>
        <v>0</v>
      </c>
      <c r="AT407" s="22">
        <f t="shared" si="156"/>
        <v>-0.66666666666666663</v>
      </c>
      <c r="AU407" s="9">
        <v>0.11700000000000001</v>
      </c>
      <c r="AV407" s="9">
        <v>5.5E-2</v>
      </c>
      <c r="AW407" s="9">
        <v>150</v>
      </c>
      <c r="AX407" s="9">
        <v>30</v>
      </c>
      <c r="AY407" s="9">
        <v>60</v>
      </c>
      <c r="AZ407" s="9">
        <v>30</v>
      </c>
      <c r="BA407" s="9">
        <v>15</v>
      </c>
      <c r="BB407" s="9">
        <v>15</v>
      </c>
      <c r="BC407" s="13">
        <v>62.275938267999997</v>
      </c>
      <c r="BD407" s="9">
        <v>-5.0615938390000004</v>
      </c>
      <c r="BE407" s="9">
        <v>-41.384938529999999</v>
      </c>
      <c r="BF407" s="9">
        <v>11.461160907</v>
      </c>
      <c r="BG407" s="9">
        <v>-37.45180122</v>
      </c>
      <c r="BH407" s="9">
        <v>4.9437584213000001</v>
      </c>
      <c r="BI407" s="9">
        <v>-11.39164729</v>
      </c>
      <c r="BJ407" s="9">
        <v>-13.51023316</v>
      </c>
      <c r="BK407" s="9">
        <v>10.83256967</v>
      </c>
      <c r="BL407" s="9">
        <v>14.034214540000001</v>
      </c>
      <c r="BM407" s="9">
        <v>-10.240105570000001</v>
      </c>
      <c r="BN407" s="9">
        <v>-2.7580769260000002</v>
      </c>
      <c r="BO407" s="9">
        <v>14.044497467999999</v>
      </c>
      <c r="BP407" s="9">
        <v>3.5972472764000001</v>
      </c>
      <c r="BQ407" s="9">
        <v>54.385405906999999</v>
      </c>
      <c r="BR407" s="13">
        <v>109.20698622</v>
      </c>
      <c r="BS407" s="9">
        <v>-10.94659487</v>
      </c>
      <c r="BT407" s="9">
        <v>-112.5253385</v>
      </c>
      <c r="BU407" s="9">
        <v>44.397913062999997</v>
      </c>
      <c r="BV407" s="9">
        <v>-114.8312667</v>
      </c>
      <c r="BW407" s="9">
        <v>18.040915935000001</v>
      </c>
      <c r="BX407" s="9">
        <v>-38.107775429999997</v>
      </c>
      <c r="BY407" s="9">
        <v>-48.831689599999997</v>
      </c>
      <c r="BZ407" s="9">
        <v>27.667624324999998</v>
      </c>
      <c r="CA407" s="9">
        <v>41.800159792999999</v>
      </c>
      <c r="CB407" s="9">
        <v>-32.802249089999997</v>
      </c>
      <c r="CC407" s="9">
        <v>-12.36069891</v>
      </c>
      <c r="CD407" s="9">
        <v>43.648151046999999</v>
      </c>
      <c r="CE407" s="9">
        <v>13.788941252000001</v>
      </c>
      <c r="CF407" s="9">
        <v>190.57346423000001</v>
      </c>
      <c r="CG407" s="13">
        <v>300.88481974000001</v>
      </c>
      <c r="CH407" s="9">
        <v>25.451474081000001</v>
      </c>
      <c r="CI407" s="9">
        <v>-214.09465059999999</v>
      </c>
      <c r="CJ407" s="9">
        <v>94.439782320999996</v>
      </c>
      <c r="CK407" s="9">
        <v>-208.9856681</v>
      </c>
      <c r="CL407" s="9">
        <v>21.547193896</v>
      </c>
      <c r="CM407" s="9">
        <v>-56.616083089999997</v>
      </c>
      <c r="CN407" s="9">
        <v>-122.74202</v>
      </c>
      <c r="CO407" s="9">
        <v>36.393501495999999</v>
      </c>
      <c r="CP407" s="9">
        <v>69.867763823999994</v>
      </c>
      <c r="CQ407" s="9">
        <v>-55.295950449999999</v>
      </c>
      <c r="CR407" s="9">
        <v>18.638446549000001</v>
      </c>
      <c r="CS407" s="9">
        <v>91.234112198000005</v>
      </c>
      <c r="CT407" s="9">
        <v>52.827381043999999</v>
      </c>
      <c r="CU407" s="9">
        <v>199.74458737</v>
      </c>
      <c r="CV407" s="13">
        <v>10.936440684000001</v>
      </c>
      <c r="CW407" s="9">
        <v>-0.74054297099999999</v>
      </c>
      <c r="CX407" s="9">
        <v>5.4778441000999996</v>
      </c>
      <c r="CY407" s="9">
        <v>-0.25402723700000002</v>
      </c>
      <c r="CZ407" s="9">
        <v>4.1396376439999996</v>
      </c>
      <c r="DA407" s="9">
        <v>-3.3450594E-2</v>
      </c>
      <c r="DB407" s="9">
        <v>-0.32826792999999999</v>
      </c>
      <c r="DC407" s="9">
        <v>0.1671021265</v>
      </c>
      <c r="DD407" s="9">
        <v>-1.433369782</v>
      </c>
      <c r="DE407" s="9">
        <v>0.9586654818</v>
      </c>
      <c r="DF407" s="9">
        <v>0.33669765489999998</v>
      </c>
      <c r="DG407" s="9">
        <v>-0.190145433</v>
      </c>
      <c r="DH407" s="9">
        <v>1.2460524442000001</v>
      </c>
      <c r="DI407" s="9">
        <v>5.5089602600000002E-2</v>
      </c>
      <c r="DJ407" s="9">
        <v>-1.85658382</v>
      </c>
    </row>
    <row r="408" spans="17:114" x14ac:dyDescent="0.15">
      <c r="S408" s="11" t="s">
        <v>36</v>
      </c>
      <c r="T408" s="9" t="s">
        <v>92</v>
      </c>
      <c r="U408" s="11">
        <v>6.2E-2</v>
      </c>
      <c r="V408" s="9">
        <v>30</v>
      </c>
      <c r="W408" s="9">
        <v>6.7930000000000004E-2</v>
      </c>
      <c r="X408" s="9">
        <v>0.57869700000000002</v>
      </c>
      <c r="Y408" s="9">
        <f t="shared" si="158"/>
        <v>0.72622702919295101</v>
      </c>
      <c r="Z408" s="9">
        <f t="shared" si="159"/>
        <v>71</v>
      </c>
      <c r="AA408" s="8">
        <f t="shared" si="160"/>
        <v>60</v>
      </c>
      <c r="AB408" s="8" t="b">
        <f t="shared" si="157"/>
        <v>0</v>
      </c>
      <c r="AC408" s="23" t="str">
        <f t="shared" si="148"/>
        <v>NO</v>
      </c>
      <c r="AD408" s="21" t="str">
        <f t="shared" si="161"/>
        <v>NO</v>
      </c>
      <c r="AE408" s="8" t="str">
        <f t="shared" si="162"/>
        <v>MEDIUM</v>
      </c>
      <c r="AF408" s="8">
        <f t="shared" si="163"/>
        <v>3</v>
      </c>
      <c r="AG408" s="8">
        <f t="shared" si="164"/>
        <v>3</v>
      </c>
      <c r="AH408" s="8">
        <f t="shared" si="165"/>
        <v>3</v>
      </c>
      <c r="AI408" s="23">
        <f t="shared" si="149"/>
        <v>118</v>
      </c>
      <c r="AJ408" s="23">
        <f t="shared" si="150"/>
        <v>331</v>
      </c>
      <c r="AK408" s="23">
        <f t="shared" si="151"/>
        <v>506</v>
      </c>
      <c r="AL408" s="23">
        <f t="shared" si="152"/>
        <v>10</v>
      </c>
      <c r="AM408" s="21">
        <f t="shared" si="166"/>
        <v>118</v>
      </c>
      <c r="AN408" s="21">
        <f t="shared" si="167"/>
        <v>331</v>
      </c>
      <c r="AO408" s="21">
        <f t="shared" si="168"/>
        <v>506</v>
      </c>
      <c r="AP408" s="21">
        <f t="shared" si="169"/>
        <v>10</v>
      </c>
      <c r="AQ408" s="22">
        <f t="shared" si="153"/>
        <v>-1.0000000000000002</v>
      </c>
      <c r="AR408" s="22">
        <f t="shared" si="154"/>
        <v>-1</v>
      </c>
      <c r="AS408" s="22">
        <f t="shared" si="155"/>
        <v>0</v>
      </c>
      <c r="AT408" s="22">
        <f t="shared" si="156"/>
        <v>1</v>
      </c>
      <c r="AU408" s="9">
        <v>0.11700000000000001</v>
      </c>
      <c r="AV408" s="9">
        <v>5.5E-2</v>
      </c>
      <c r="AW408" s="9">
        <v>150</v>
      </c>
      <c r="AX408" s="9">
        <v>30</v>
      </c>
      <c r="AY408" s="9">
        <v>60</v>
      </c>
      <c r="AZ408" s="9">
        <v>30</v>
      </c>
      <c r="BA408" s="9">
        <v>15</v>
      </c>
      <c r="BB408" s="9">
        <v>15</v>
      </c>
      <c r="BC408" s="13">
        <v>62.275938267999997</v>
      </c>
      <c r="BD408" s="9">
        <v>-5.0615938390000004</v>
      </c>
      <c r="BE408" s="9">
        <v>-41.384938529999999</v>
      </c>
      <c r="BF408" s="9">
        <v>11.461160907</v>
      </c>
      <c r="BG408" s="9">
        <v>-37.45180122</v>
      </c>
      <c r="BH408" s="9">
        <v>4.9437584213000001</v>
      </c>
      <c r="BI408" s="9">
        <v>-11.39164729</v>
      </c>
      <c r="BJ408" s="9">
        <v>-13.51023316</v>
      </c>
      <c r="BK408" s="9">
        <v>10.83256967</v>
      </c>
      <c r="BL408" s="9">
        <v>14.034214540000001</v>
      </c>
      <c r="BM408" s="9">
        <v>-10.240105570000001</v>
      </c>
      <c r="BN408" s="9">
        <v>-2.7580769260000002</v>
      </c>
      <c r="BO408" s="9">
        <v>14.044497467999999</v>
      </c>
      <c r="BP408" s="9">
        <v>3.5972472764000001</v>
      </c>
      <c r="BQ408" s="9">
        <v>54.385405906999999</v>
      </c>
      <c r="BR408" s="13">
        <v>109.20698622</v>
      </c>
      <c r="BS408" s="9">
        <v>-10.94659487</v>
      </c>
      <c r="BT408" s="9">
        <v>-112.5253385</v>
      </c>
      <c r="BU408" s="9">
        <v>44.397913062999997</v>
      </c>
      <c r="BV408" s="9">
        <v>-114.8312667</v>
      </c>
      <c r="BW408" s="9">
        <v>18.040915935000001</v>
      </c>
      <c r="BX408" s="9">
        <v>-38.107775429999997</v>
      </c>
      <c r="BY408" s="9">
        <v>-48.831689599999997</v>
      </c>
      <c r="BZ408" s="9">
        <v>27.667624324999998</v>
      </c>
      <c r="CA408" s="9">
        <v>41.800159792999999</v>
      </c>
      <c r="CB408" s="9">
        <v>-32.802249089999997</v>
      </c>
      <c r="CC408" s="9">
        <v>-12.36069891</v>
      </c>
      <c r="CD408" s="9">
        <v>43.648151046999999</v>
      </c>
      <c r="CE408" s="9">
        <v>13.788941252000001</v>
      </c>
      <c r="CF408" s="9">
        <v>190.57346423000001</v>
      </c>
      <c r="CG408" s="13">
        <v>300.88481974000001</v>
      </c>
      <c r="CH408" s="9">
        <v>25.451474081000001</v>
      </c>
      <c r="CI408" s="9">
        <v>-214.09465059999999</v>
      </c>
      <c r="CJ408" s="9">
        <v>94.439782320999996</v>
      </c>
      <c r="CK408" s="9">
        <v>-208.9856681</v>
      </c>
      <c r="CL408" s="9">
        <v>21.547193896</v>
      </c>
      <c r="CM408" s="9">
        <v>-56.616083089999997</v>
      </c>
      <c r="CN408" s="9">
        <v>-122.74202</v>
      </c>
      <c r="CO408" s="9">
        <v>36.393501495999999</v>
      </c>
      <c r="CP408" s="9">
        <v>69.867763823999994</v>
      </c>
      <c r="CQ408" s="9">
        <v>-55.295950449999999</v>
      </c>
      <c r="CR408" s="9">
        <v>18.638446549000001</v>
      </c>
      <c r="CS408" s="9">
        <v>91.234112198000005</v>
      </c>
      <c r="CT408" s="9">
        <v>52.827381043999999</v>
      </c>
      <c r="CU408" s="9">
        <v>199.74458737</v>
      </c>
      <c r="CV408" s="13">
        <v>10.936440684000001</v>
      </c>
      <c r="CW408" s="9">
        <v>-0.74054297099999999</v>
      </c>
      <c r="CX408" s="9">
        <v>5.4778441000999996</v>
      </c>
      <c r="CY408" s="9">
        <v>-0.25402723700000002</v>
      </c>
      <c r="CZ408" s="9">
        <v>4.1396376439999996</v>
      </c>
      <c r="DA408" s="9">
        <v>-3.3450594E-2</v>
      </c>
      <c r="DB408" s="9">
        <v>-0.32826792999999999</v>
      </c>
      <c r="DC408" s="9">
        <v>0.1671021265</v>
      </c>
      <c r="DD408" s="9">
        <v>-1.433369782</v>
      </c>
      <c r="DE408" s="9">
        <v>0.9586654818</v>
      </c>
      <c r="DF408" s="9">
        <v>0.33669765489999998</v>
      </c>
      <c r="DG408" s="9">
        <v>-0.190145433</v>
      </c>
      <c r="DH408" s="9">
        <v>1.2460524442000001</v>
      </c>
      <c r="DI408" s="9">
        <v>5.5089602600000002E-2</v>
      </c>
      <c r="DJ408" s="9">
        <v>-1.85658382</v>
      </c>
    </row>
    <row r="409" spans="17:114" x14ac:dyDescent="0.15">
      <c r="S409" s="11" t="s">
        <v>36</v>
      </c>
      <c r="T409" s="9" t="s">
        <v>92</v>
      </c>
      <c r="U409" s="11">
        <v>7.8E-2</v>
      </c>
      <c r="V409" s="9">
        <v>0</v>
      </c>
      <c r="W409" s="9">
        <v>0.15414</v>
      </c>
      <c r="X409" s="9">
        <v>0.49787999999999999</v>
      </c>
      <c r="Y409" s="9">
        <f t="shared" si="158"/>
        <v>1.1836445402539562</v>
      </c>
      <c r="Z409" s="9">
        <f t="shared" si="159"/>
        <v>44</v>
      </c>
      <c r="AA409" s="8">
        <f t="shared" si="160"/>
        <v>60</v>
      </c>
      <c r="AB409" s="8" t="b">
        <f t="shared" si="157"/>
        <v>0</v>
      </c>
      <c r="AC409" s="23" t="str">
        <f t="shared" si="148"/>
        <v>NO</v>
      </c>
      <c r="AD409" s="21" t="str">
        <f t="shared" si="161"/>
        <v>YES</v>
      </c>
      <c r="AE409" s="8" t="str">
        <f t="shared" si="162"/>
        <v>EXT. COARSE</v>
      </c>
      <c r="AF409" s="8">
        <f t="shared" si="163"/>
        <v>6</v>
      </c>
      <c r="AG409" s="8">
        <f t="shared" si="164"/>
        <v>6</v>
      </c>
      <c r="AH409" s="8">
        <f t="shared" si="165"/>
        <v>6</v>
      </c>
      <c r="AI409" s="23">
        <f t="shared" si="149"/>
        <v>237</v>
      </c>
      <c r="AJ409" s="23">
        <f t="shared" si="150"/>
        <v>605</v>
      </c>
      <c r="AK409" s="23">
        <f t="shared" si="151"/>
        <v>1118</v>
      </c>
      <c r="AL409" s="23">
        <f t="shared" si="152"/>
        <v>1.1000000000000001</v>
      </c>
      <c r="AM409" s="21">
        <f t="shared" si="166"/>
        <v>237</v>
      </c>
      <c r="AN409" s="21">
        <f t="shared" si="167"/>
        <v>605</v>
      </c>
      <c r="AO409" s="21">
        <f t="shared" si="168"/>
        <v>1118</v>
      </c>
      <c r="AP409" s="21">
        <f t="shared" si="169"/>
        <v>1.1000000000000001</v>
      </c>
      <c r="AQ409" s="22">
        <f t="shared" si="153"/>
        <v>-0.70909090909090922</v>
      </c>
      <c r="AR409" s="22">
        <f t="shared" si="154"/>
        <v>-1</v>
      </c>
      <c r="AS409" s="22">
        <f t="shared" si="155"/>
        <v>0</v>
      </c>
      <c r="AT409" s="22">
        <f t="shared" si="156"/>
        <v>-1</v>
      </c>
      <c r="AU409" s="9">
        <v>0.11700000000000001</v>
      </c>
      <c r="AV409" s="9">
        <v>5.5E-2</v>
      </c>
      <c r="AW409" s="9">
        <v>150</v>
      </c>
      <c r="AX409" s="9">
        <v>30</v>
      </c>
      <c r="AY409" s="9">
        <v>60</v>
      </c>
      <c r="AZ409" s="9">
        <v>30</v>
      </c>
      <c r="BA409" s="9">
        <v>15</v>
      </c>
      <c r="BB409" s="9">
        <v>15</v>
      </c>
      <c r="BC409" s="13">
        <v>62.275938267999997</v>
      </c>
      <c r="BD409" s="9">
        <v>-5.0615938390000004</v>
      </c>
      <c r="BE409" s="9">
        <v>-41.384938529999999</v>
      </c>
      <c r="BF409" s="9">
        <v>11.461160907</v>
      </c>
      <c r="BG409" s="9">
        <v>-37.45180122</v>
      </c>
      <c r="BH409" s="9">
        <v>4.9437584213000001</v>
      </c>
      <c r="BI409" s="9">
        <v>-11.39164729</v>
      </c>
      <c r="BJ409" s="9">
        <v>-13.51023316</v>
      </c>
      <c r="BK409" s="9">
        <v>10.83256967</v>
      </c>
      <c r="BL409" s="9">
        <v>14.034214540000001</v>
      </c>
      <c r="BM409" s="9">
        <v>-10.240105570000001</v>
      </c>
      <c r="BN409" s="9">
        <v>-2.7580769260000002</v>
      </c>
      <c r="BO409" s="9">
        <v>14.044497467999999</v>
      </c>
      <c r="BP409" s="9">
        <v>3.5972472764000001</v>
      </c>
      <c r="BQ409" s="9">
        <v>54.385405906999999</v>
      </c>
      <c r="BR409" s="13">
        <v>109.20698622</v>
      </c>
      <c r="BS409" s="9">
        <v>-10.94659487</v>
      </c>
      <c r="BT409" s="9">
        <v>-112.5253385</v>
      </c>
      <c r="BU409" s="9">
        <v>44.397913062999997</v>
      </c>
      <c r="BV409" s="9">
        <v>-114.8312667</v>
      </c>
      <c r="BW409" s="9">
        <v>18.040915935000001</v>
      </c>
      <c r="BX409" s="9">
        <v>-38.107775429999997</v>
      </c>
      <c r="BY409" s="9">
        <v>-48.831689599999997</v>
      </c>
      <c r="BZ409" s="9">
        <v>27.667624324999998</v>
      </c>
      <c r="CA409" s="9">
        <v>41.800159792999999</v>
      </c>
      <c r="CB409" s="9">
        <v>-32.802249089999997</v>
      </c>
      <c r="CC409" s="9">
        <v>-12.36069891</v>
      </c>
      <c r="CD409" s="9">
        <v>43.648151046999999</v>
      </c>
      <c r="CE409" s="9">
        <v>13.788941252000001</v>
      </c>
      <c r="CF409" s="9">
        <v>190.57346423000001</v>
      </c>
      <c r="CG409" s="13">
        <v>300.88481974000001</v>
      </c>
      <c r="CH409" s="9">
        <v>25.451474081000001</v>
      </c>
      <c r="CI409" s="9">
        <v>-214.09465059999999</v>
      </c>
      <c r="CJ409" s="9">
        <v>94.439782320999996</v>
      </c>
      <c r="CK409" s="9">
        <v>-208.9856681</v>
      </c>
      <c r="CL409" s="9">
        <v>21.547193896</v>
      </c>
      <c r="CM409" s="9">
        <v>-56.616083089999997</v>
      </c>
      <c r="CN409" s="9">
        <v>-122.74202</v>
      </c>
      <c r="CO409" s="9">
        <v>36.393501495999999</v>
      </c>
      <c r="CP409" s="9">
        <v>69.867763823999994</v>
      </c>
      <c r="CQ409" s="9">
        <v>-55.295950449999999</v>
      </c>
      <c r="CR409" s="9">
        <v>18.638446549000001</v>
      </c>
      <c r="CS409" s="9">
        <v>91.234112198000005</v>
      </c>
      <c r="CT409" s="9">
        <v>52.827381043999999</v>
      </c>
      <c r="CU409" s="9">
        <v>199.74458737</v>
      </c>
      <c r="CV409" s="13">
        <v>10.936440684000001</v>
      </c>
      <c r="CW409" s="9">
        <v>-0.74054297099999999</v>
      </c>
      <c r="CX409" s="9">
        <v>5.4778441000999996</v>
      </c>
      <c r="CY409" s="9">
        <v>-0.25402723700000002</v>
      </c>
      <c r="CZ409" s="9">
        <v>4.1396376439999996</v>
      </c>
      <c r="DA409" s="9">
        <v>-3.3450594E-2</v>
      </c>
      <c r="DB409" s="9">
        <v>-0.32826792999999999</v>
      </c>
      <c r="DC409" s="9">
        <v>0.1671021265</v>
      </c>
      <c r="DD409" s="9">
        <v>-1.433369782</v>
      </c>
      <c r="DE409" s="9">
        <v>0.9586654818</v>
      </c>
      <c r="DF409" s="9">
        <v>0.33669765489999998</v>
      </c>
      <c r="DG409" s="9">
        <v>-0.190145433</v>
      </c>
      <c r="DH409" s="9">
        <v>1.2460524442000001</v>
      </c>
      <c r="DI409" s="9">
        <v>5.5089602600000002E-2</v>
      </c>
      <c r="DJ409" s="9">
        <v>-1.85658382</v>
      </c>
    </row>
    <row r="410" spans="17:114" x14ac:dyDescent="0.15">
      <c r="S410" s="11" t="s">
        <v>36</v>
      </c>
      <c r="T410" s="9" t="s">
        <v>92</v>
      </c>
      <c r="U410" s="11">
        <v>7.8E-2</v>
      </c>
      <c r="V410" s="9">
        <v>5</v>
      </c>
      <c r="W410" s="9">
        <v>0.15414</v>
      </c>
      <c r="X410" s="9">
        <v>0.49787999999999999</v>
      </c>
      <c r="Y410" s="9">
        <f t="shared" si="158"/>
        <v>1.1836445402539562</v>
      </c>
      <c r="Z410" s="9">
        <f t="shared" si="159"/>
        <v>44</v>
      </c>
      <c r="AA410" s="8">
        <f t="shared" si="160"/>
        <v>60</v>
      </c>
      <c r="AB410" s="8" t="b">
        <f t="shared" si="157"/>
        <v>1</v>
      </c>
      <c r="AC410" s="23" t="str">
        <f t="shared" si="148"/>
        <v>YES</v>
      </c>
      <c r="AD410" s="21" t="str">
        <f t="shared" si="161"/>
        <v>YES</v>
      </c>
      <c r="AE410" s="8" t="str">
        <f t="shared" si="162"/>
        <v>COARSE</v>
      </c>
      <c r="AF410" s="8">
        <f t="shared" si="163"/>
        <v>4</v>
      </c>
      <c r="AG410" s="8">
        <f t="shared" si="164"/>
        <v>4</v>
      </c>
      <c r="AH410" s="8">
        <f t="shared" si="165"/>
        <v>5</v>
      </c>
      <c r="AI410" s="23">
        <f t="shared" si="149"/>
        <v>188</v>
      </c>
      <c r="AJ410" s="23">
        <f t="shared" si="150"/>
        <v>455</v>
      </c>
      <c r="AK410" s="23">
        <f t="shared" si="151"/>
        <v>905</v>
      </c>
      <c r="AL410" s="23">
        <f t="shared" si="152"/>
        <v>3.5</v>
      </c>
      <c r="AM410" s="21">
        <f t="shared" si="166"/>
        <v>188</v>
      </c>
      <c r="AN410" s="21">
        <f t="shared" si="167"/>
        <v>455</v>
      </c>
      <c r="AO410" s="21">
        <f t="shared" si="168"/>
        <v>905</v>
      </c>
      <c r="AP410" s="21">
        <f t="shared" si="169"/>
        <v>3.5</v>
      </c>
      <c r="AQ410" s="22">
        <f t="shared" si="153"/>
        <v>-0.70909090909090922</v>
      </c>
      <c r="AR410" s="22">
        <f t="shared" si="154"/>
        <v>-1</v>
      </c>
      <c r="AS410" s="22">
        <f t="shared" si="155"/>
        <v>0</v>
      </c>
      <c r="AT410" s="22">
        <f t="shared" si="156"/>
        <v>-0.66666666666666663</v>
      </c>
      <c r="AU410" s="9">
        <v>0.11700000000000001</v>
      </c>
      <c r="AV410" s="9">
        <v>5.5E-2</v>
      </c>
      <c r="AW410" s="9">
        <v>150</v>
      </c>
      <c r="AX410" s="9">
        <v>30</v>
      </c>
      <c r="AY410" s="9">
        <v>60</v>
      </c>
      <c r="AZ410" s="9">
        <v>30</v>
      </c>
      <c r="BA410" s="9">
        <v>15</v>
      </c>
      <c r="BB410" s="9">
        <v>15</v>
      </c>
      <c r="BC410" s="13">
        <v>62.275938267999997</v>
      </c>
      <c r="BD410" s="9">
        <v>-5.0615938390000004</v>
      </c>
      <c r="BE410" s="9">
        <v>-41.384938529999999</v>
      </c>
      <c r="BF410" s="9">
        <v>11.461160907</v>
      </c>
      <c r="BG410" s="9">
        <v>-37.45180122</v>
      </c>
      <c r="BH410" s="9">
        <v>4.9437584213000001</v>
      </c>
      <c r="BI410" s="9">
        <v>-11.39164729</v>
      </c>
      <c r="BJ410" s="9">
        <v>-13.51023316</v>
      </c>
      <c r="BK410" s="9">
        <v>10.83256967</v>
      </c>
      <c r="BL410" s="9">
        <v>14.034214540000001</v>
      </c>
      <c r="BM410" s="9">
        <v>-10.240105570000001</v>
      </c>
      <c r="BN410" s="9">
        <v>-2.7580769260000002</v>
      </c>
      <c r="BO410" s="9">
        <v>14.044497467999999</v>
      </c>
      <c r="BP410" s="9">
        <v>3.5972472764000001</v>
      </c>
      <c r="BQ410" s="9">
        <v>54.385405906999999</v>
      </c>
      <c r="BR410" s="13">
        <v>109.20698622</v>
      </c>
      <c r="BS410" s="9">
        <v>-10.94659487</v>
      </c>
      <c r="BT410" s="9">
        <v>-112.5253385</v>
      </c>
      <c r="BU410" s="9">
        <v>44.397913062999997</v>
      </c>
      <c r="BV410" s="9">
        <v>-114.8312667</v>
      </c>
      <c r="BW410" s="9">
        <v>18.040915935000001</v>
      </c>
      <c r="BX410" s="9">
        <v>-38.107775429999997</v>
      </c>
      <c r="BY410" s="9">
        <v>-48.831689599999997</v>
      </c>
      <c r="BZ410" s="9">
        <v>27.667624324999998</v>
      </c>
      <c r="CA410" s="9">
        <v>41.800159792999999</v>
      </c>
      <c r="CB410" s="9">
        <v>-32.802249089999997</v>
      </c>
      <c r="CC410" s="9">
        <v>-12.36069891</v>
      </c>
      <c r="CD410" s="9">
        <v>43.648151046999999</v>
      </c>
      <c r="CE410" s="9">
        <v>13.788941252000001</v>
      </c>
      <c r="CF410" s="9">
        <v>190.57346423000001</v>
      </c>
      <c r="CG410" s="13">
        <v>300.88481974000001</v>
      </c>
      <c r="CH410" s="9">
        <v>25.451474081000001</v>
      </c>
      <c r="CI410" s="9">
        <v>-214.09465059999999</v>
      </c>
      <c r="CJ410" s="9">
        <v>94.439782320999996</v>
      </c>
      <c r="CK410" s="9">
        <v>-208.9856681</v>
      </c>
      <c r="CL410" s="9">
        <v>21.547193896</v>
      </c>
      <c r="CM410" s="9">
        <v>-56.616083089999997</v>
      </c>
      <c r="CN410" s="9">
        <v>-122.74202</v>
      </c>
      <c r="CO410" s="9">
        <v>36.393501495999999</v>
      </c>
      <c r="CP410" s="9">
        <v>69.867763823999994</v>
      </c>
      <c r="CQ410" s="9">
        <v>-55.295950449999999</v>
      </c>
      <c r="CR410" s="9">
        <v>18.638446549000001</v>
      </c>
      <c r="CS410" s="9">
        <v>91.234112198000005</v>
      </c>
      <c r="CT410" s="9">
        <v>52.827381043999999</v>
      </c>
      <c r="CU410" s="9">
        <v>199.74458737</v>
      </c>
      <c r="CV410" s="13">
        <v>10.936440684000001</v>
      </c>
      <c r="CW410" s="9">
        <v>-0.74054297099999999</v>
      </c>
      <c r="CX410" s="9">
        <v>5.4778441000999996</v>
      </c>
      <c r="CY410" s="9">
        <v>-0.25402723700000002</v>
      </c>
      <c r="CZ410" s="9">
        <v>4.1396376439999996</v>
      </c>
      <c r="DA410" s="9">
        <v>-3.3450594E-2</v>
      </c>
      <c r="DB410" s="9">
        <v>-0.32826792999999999</v>
      </c>
      <c r="DC410" s="9">
        <v>0.1671021265</v>
      </c>
      <c r="DD410" s="9">
        <v>-1.433369782</v>
      </c>
      <c r="DE410" s="9">
        <v>0.9586654818</v>
      </c>
      <c r="DF410" s="9">
        <v>0.33669765489999998</v>
      </c>
      <c r="DG410" s="9">
        <v>-0.190145433</v>
      </c>
      <c r="DH410" s="9">
        <v>1.2460524442000001</v>
      </c>
      <c r="DI410" s="9">
        <v>5.5089602600000002E-2</v>
      </c>
      <c r="DJ410" s="9">
        <v>-1.85658382</v>
      </c>
    </row>
    <row r="411" spans="17:114" x14ac:dyDescent="0.15">
      <c r="S411" s="11" t="s">
        <v>36</v>
      </c>
      <c r="T411" s="9" t="s">
        <v>92</v>
      </c>
      <c r="U411" s="11">
        <v>7.8E-2</v>
      </c>
      <c r="V411" s="9">
        <v>30</v>
      </c>
      <c r="W411" s="9">
        <v>0.15414</v>
      </c>
      <c r="X411" s="9">
        <v>0.49787999999999999</v>
      </c>
      <c r="Y411" s="9">
        <f t="shared" si="158"/>
        <v>1.1836445402539562</v>
      </c>
      <c r="Z411" s="9">
        <f t="shared" si="159"/>
        <v>44</v>
      </c>
      <c r="AA411" s="8">
        <f t="shared" si="160"/>
        <v>60</v>
      </c>
      <c r="AB411" s="8" t="b">
        <f t="shared" si="157"/>
        <v>0</v>
      </c>
      <c r="AC411" s="23" t="str">
        <f t="shared" si="148"/>
        <v>NO</v>
      </c>
      <c r="AD411" s="21" t="str">
        <f t="shared" si="161"/>
        <v>YES</v>
      </c>
      <c r="AE411" s="8" t="str">
        <f t="shared" si="162"/>
        <v>MEDIUM</v>
      </c>
      <c r="AF411" s="8">
        <f t="shared" si="163"/>
        <v>3</v>
      </c>
      <c r="AG411" s="8">
        <f t="shared" si="164"/>
        <v>3</v>
      </c>
      <c r="AH411" s="8">
        <f t="shared" si="165"/>
        <v>3</v>
      </c>
      <c r="AI411" s="23">
        <f t="shared" si="149"/>
        <v>119</v>
      </c>
      <c r="AJ411" s="23">
        <f t="shared" si="150"/>
        <v>336</v>
      </c>
      <c r="AK411" s="23">
        <f t="shared" si="151"/>
        <v>508</v>
      </c>
      <c r="AL411" s="23">
        <f t="shared" si="152"/>
        <v>9.5</v>
      </c>
      <c r="AM411" s="21">
        <f t="shared" si="166"/>
        <v>119</v>
      </c>
      <c r="AN411" s="21">
        <f t="shared" si="167"/>
        <v>336</v>
      </c>
      <c r="AO411" s="21">
        <f t="shared" si="168"/>
        <v>508</v>
      </c>
      <c r="AP411" s="21">
        <f t="shared" si="169"/>
        <v>9.5</v>
      </c>
      <c r="AQ411" s="22">
        <f t="shared" si="153"/>
        <v>-0.70909090909090922</v>
      </c>
      <c r="AR411" s="22">
        <f t="shared" si="154"/>
        <v>-1</v>
      </c>
      <c r="AS411" s="22">
        <f t="shared" si="155"/>
        <v>0</v>
      </c>
      <c r="AT411" s="22">
        <f t="shared" si="156"/>
        <v>1</v>
      </c>
      <c r="AU411" s="9">
        <v>0.11700000000000001</v>
      </c>
      <c r="AV411" s="9">
        <v>5.5E-2</v>
      </c>
      <c r="AW411" s="9">
        <v>150</v>
      </c>
      <c r="AX411" s="9">
        <v>30</v>
      </c>
      <c r="AY411" s="9">
        <v>60</v>
      </c>
      <c r="AZ411" s="9">
        <v>30</v>
      </c>
      <c r="BA411" s="9">
        <v>15</v>
      </c>
      <c r="BB411" s="9">
        <v>15</v>
      </c>
      <c r="BC411" s="13">
        <v>62.275938267999997</v>
      </c>
      <c r="BD411" s="9">
        <v>-5.0615938390000004</v>
      </c>
      <c r="BE411" s="9">
        <v>-41.384938529999999</v>
      </c>
      <c r="BF411" s="9">
        <v>11.461160907</v>
      </c>
      <c r="BG411" s="9">
        <v>-37.45180122</v>
      </c>
      <c r="BH411" s="9">
        <v>4.9437584213000001</v>
      </c>
      <c r="BI411" s="9">
        <v>-11.39164729</v>
      </c>
      <c r="BJ411" s="9">
        <v>-13.51023316</v>
      </c>
      <c r="BK411" s="9">
        <v>10.83256967</v>
      </c>
      <c r="BL411" s="9">
        <v>14.034214540000001</v>
      </c>
      <c r="BM411" s="9">
        <v>-10.240105570000001</v>
      </c>
      <c r="BN411" s="9">
        <v>-2.7580769260000002</v>
      </c>
      <c r="BO411" s="9">
        <v>14.044497467999999</v>
      </c>
      <c r="BP411" s="9">
        <v>3.5972472764000001</v>
      </c>
      <c r="BQ411" s="9">
        <v>54.385405906999999</v>
      </c>
      <c r="BR411" s="13">
        <v>109.20698622</v>
      </c>
      <c r="BS411" s="9">
        <v>-10.94659487</v>
      </c>
      <c r="BT411" s="9">
        <v>-112.5253385</v>
      </c>
      <c r="BU411" s="9">
        <v>44.397913062999997</v>
      </c>
      <c r="BV411" s="9">
        <v>-114.8312667</v>
      </c>
      <c r="BW411" s="9">
        <v>18.040915935000001</v>
      </c>
      <c r="BX411" s="9">
        <v>-38.107775429999997</v>
      </c>
      <c r="BY411" s="9">
        <v>-48.831689599999997</v>
      </c>
      <c r="BZ411" s="9">
        <v>27.667624324999998</v>
      </c>
      <c r="CA411" s="9">
        <v>41.800159792999999</v>
      </c>
      <c r="CB411" s="9">
        <v>-32.802249089999997</v>
      </c>
      <c r="CC411" s="9">
        <v>-12.36069891</v>
      </c>
      <c r="CD411" s="9">
        <v>43.648151046999999</v>
      </c>
      <c r="CE411" s="9">
        <v>13.788941252000001</v>
      </c>
      <c r="CF411" s="9">
        <v>190.57346423000001</v>
      </c>
      <c r="CG411" s="13">
        <v>300.88481974000001</v>
      </c>
      <c r="CH411" s="9">
        <v>25.451474081000001</v>
      </c>
      <c r="CI411" s="9">
        <v>-214.09465059999999</v>
      </c>
      <c r="CJ411" s="9">
        <v>94.439782320999996</v>
      </c>
      <c r="CK411" s="9">
        <v>-208.9856681</v>
      </c>
      <c r="CL411" s="9">
        <v>21.547193896</v>
      </c>
      <c r="CM411" s="9">
        <v>-56.616083089999997</v>
      </c>
      <c r="CN411" s="9">
        <v>-122.74202</v>
      </c>
      <c r="CO411" s="9">
        <v>36.393501495999999</v>
      </c>
      <c r="CP411" s="9">
        <v>69.867763823999994</v>
      </c>
      <c r="CQ411" s="9">
        <v>-55.295950449999999</v>
      </c>
      <c r="CR411" s="9">
        <v>18.638446549000001</v>
      </c>
      <c r="CS411" s="9">
        <v>91.234112198000005</v>
      </c>
      <c r="CT411" s="9">
        <v>52.827381043999999</v>
      </c>
      <c r="CU411" s="9">
        <v>199.74458737</v>
      </c>
      <c r="CV411" s="13">
        <v>10.936440684000001</v>
      </c>
      <c r="CW411" s="9">
        <v>-0.74054297099999999</v>
      </c>
      <c r="CX411" s="9">
        <v>5.4778441000999996</v>
      </c>
      <c r="CY411" s="9">
        <v>-0.25402723700000002</v>
      </c>
      <c r="CZ411" s="9">
        <v>4.1396376439999996</v>
      </c>
      <c r="DA411" s="9">
        <v>-3.3450594E-2</v>
      </c>
      <c r="DB411" s="9">
        <v>-0.32826792999999999</v>
      </c>
      <c r="DC411" s="9">
        <v>0.1671021265</v>
      </c>
      <c r="DD411" s="9">
        <v>-1.433369782</v>
      </c>
      <c r="DE411" s="9">
        <v>0.9586654818</v>
      </c>
      <c r="DF411" s="9">
        <v>0.33669765489999998</v>
      </c>
      <c r="DG411" s="9">
        <v>-0.190145433</v>
      </c>
      <c r="DH411" s="9">
        <v>1.2460524442000001</v>
      </c>
      <c r="DI411" s="9">
        <v>5.5089602600000002E-2</v>
      </c>
      <c r="DJ411" s="9">
        <v>-1.85658382</v>
      </c>
    </row>
    <row r="412" spans="17:114" x14ac:dyDescent="0.15">
      <c r="S412" s="11" t="s">
        <v>36</v>
      </c>
      <c r="T412" s="9" t="s">
        <v>92</v>
      </c>
      <c r="U412" s="11">
        <v>0.125</v>
      </c>
      <c r="V412" s="9">
        <v>0</v>
      </c>
      <c r="W412" s="9">
        <v>0.38874999999999998</v>
      </c>
      <c r="X412" s="9">
        <v>0.51605500000000004</v>
      </c>
      <c r="Y412" s="9">
        <f t="shared" si="158"/>
        <v>3.215838613116329</v>
      </c>
      <c r="Z412" s="9">
        <f t="shared" si="159"/>
        <v>16</v>
      </c>
      <c r="AA412" s="8">
        <f t="shared" si="160"/>
        <v>60</v>
      </c>
      <c r="AB412" s="8" t="b">
        <f t="shared" si="157"/>
        <v>0</v>
      </c>
      <c r="AC412" s="23" t="str">
        <f t="shared" si="148"/>
        <v>NO</v>
      </c>
      <c r="AD412" s="21" t="str">
        <f t="shared" si="161"/>
        <v>NO</v>
      </c>
      <c r="AE412" s="8" t="str">
        <f t="shared" si="162"/>
        <v>VERY COARSE</v>
      </c>
      <c r="AF412" s="8">
        <f t="shared" si="163"/>
        <v>5</v>
      </c>
      <c r="AG412" s="8">
        <f t="shared" si="164"/>
        <v>5</v>
      </c>
      <c r="AH412" s="8">
        <f t="shared" si="165"/>
        <v>6</v>
      </c>
      <c r="AI412" s="23">
        <f t="shared" si="149"/>
        <v>221</v>
      </c>
      <c r="AJ412" s="23">
        <f t="shared" si="150"/>
        <v>563</v>
      </c>
      <c r="AK412" s="23">
        <f t="shared" si="151"/>
        <v>1081</v>
      </c>
      <c r="AL412" s="23">
        <f t="shared" si="152"/>
        <v>1.8</v>
      </c>
      <c r="AM412" s="21">
        <f t="shared" si="166"/>
        <v>221</v>
      </c>
      <c r="AN412" s="21">
        <f t="shared" si="167"/>
        <v>563</v>
      </c>
      <c r="AO412" s="21">
        <f t="shared" si="168"/>
        <v>1081</v>
      </c>
      <c r="AP412" s="21">
        <f t="shared" si="169"/>
        <v>1.8</v>
      </c>
      <c r="AQ412" s="22">
        <f t="shared" si="153"/>
        <v>0.14545454545454534</v>
      </c>
      <c r="AR412" s="22">
        <f t="shared" si="154"/>
        <v>-1</v>
      </c>
      <c r="AS412" s="22">
        <f t="shared" si="155"/>
        <v>0</v>
      </c>
      <c r="AT412" s="22">
        <f t="shared" si="156"/>
        <v>-1</v>
      </c>
      <c r="AU412" s="9">
        <v>0.11700000000000001</v>
      </c>
      <c r="AV412" s="9">
        <v>5.5E-2</v>
      </c>
      <c r="AW412" s="9">
        <v>150</v>
      </c>
      <c r="AX412" s="9">
        <v>30</v>
      </c>
      <c r="AY412" s="9">
        <v>60</v>
      </c>
      <c r="AZ412" s="9">
        <v>30</v>
      </c>
      <c r="BA412" s="9">
        <v>15</v>
      </c>
      <c r="BB412" s="9">
        <v>15</v>
      </c>
      <c r="BC412" s="13">
        <v>62.275938267999997</v>
      </c>
      <c r="BD412" s="9">
        <v>-5.0615938390000004</v>
      </c>
      <c r="BE412" s="9">
        <v>-41.384938529999999</v>
      </c>
      <c r="BF412" s="9">
        <v>11.461160907</v>
      </c>
      <c r="BG412" s="9">
        <v>-37.45180122</v>
      </c>
      <c r="BH412" s="9">
        <v>4.9437584213000001</v>
      </c>
      <c r="BI412" s="9">
        <v>-11.39164729</v>
      </c>
      <c r="BJ412" s="9">
        <v>-13.51023316</v>
      </c>
      <c r="BK412" s="9">
        <v>10.83256967</v>
      </c>
      <c r="BL412" s="9">
        <v>14.034214540000001</v>
      </c>
      <c r="BM412" s="9">
        <v>-10.240105570000001</v>
      </c>
      <c r="BN412" s="9">
        <v>-2.7580769260000002</v>
      </c>
      <c r="BO412" s="9">
        <v>14.044497467999999</v>
      </c>
      <c r="BP412" s="9">
        <v>3.5972472764000001</v>
      </c>
      <c r="BQ412" s="9">
        <v>54.385405906999999</v>
      </c>
      <c r="BR412" s="13">
        <v>109.20698622</v>
      </c>
      <c r="BS412" s="9">
        <v>-10.94659487</v>
      </c>
      <c r="BT412" s="9">
        <v>-112.5253385</v>
      </c>
      <c r="BU412" s="9">
        <v>44.397913062999997</v>
      </c>
      <c r="BV412" s="9">
        <v>-114.8312667</v>
      </c>
      <c r="BW412" s="9">
        <v>18.040915935000001</v>
      </c>
      <c r="BX412" s="9">
        <v>-38.107775429999997</v>
      </c>
      <c r="BY412" s="9">
        <v>-48.831689599999997</v>
      </c>
      <c r="BZ412" s="9">
        <v>27.667624324999998</v>
      </c>
      <c r="CA412" s="9">
        <v>41.800159792999999</v>
      </c>
      <c r="CB412" s="9">
        <v>-32.802249089999997</v>
      </c>
      <c r="CC412" s="9">
        <v>-12.36069891</v>
      </c>
      <c r="CD412" s="9">
        <v>43.648151046999999</v>
      </c>
      <c r="CE412" s="9">
        <v>13.788941252000001</v>
      </c>
      <c r="CF412" s="9">
        <v>190.57346423000001</v>
      </c>
      <c r="CG412" s="13">
        <v>300.88481974000001</v>
      </c>
      <c r="CH412" s="9">
        <v>25.451474081000001</v>
      </c>
      <c r="CI412" s="9">
        <v>-214.09465059999999</v>
      </c>
      <c r="CJ412" s="9">
        <v>94.439782320999996</v>
      </c>
      <c r="CK412" s="9">
        <v>-208.9856681</v>
      </c>
      <c r="CL412" s="9">
        <v>21.547193896</v>
      </c>
      <c r="CM412" s="9">
        <v>-56.616083089999997</v>
      </c>
      <c r="CN412" s="9">
        <v>-122.74202</v>
      </c>
      <c r="CO412" s="9">
        <v>36.393501495999999</v>
      </c>
      <c r="CP412" s="9">
        <v>69.867763823999994</v>
      </c>
      <c r="CQ412" s="9">
        <v>-55.295950449999999</v>
      </c>
      <c r="CR412" s="9">
        <v>18.638446549000001</v>
      </c>
      <c r="CS412" s="9">
        <v>91.234112198000005</v>
      </c>
      <c r="CT412" s="9">
        <v>52.827381043999999</v>
      </c>
      <c r="CU412" s="9">
        <v>199.74458737</v>
      </c>
      <c r="CV412" s="13">
        <v>10.936440684000001</v>
      </c>
      <c r="CW412" s="9">
        <v>-0.74054297099999999</v>
      </c>
      <c r="CX412" s="9">
        <v>5.4778441000999996</v>
      </c>
      <c r="CY412" s="9">
        <v>-0.25402723700000002</v>
      </c>
      <c r="CZ412" s="9">
        <v>4.1396376439999996</v>
      </c>
      <c r="DA412" s="9">
        <v>-3.3450594E-2</v>
      </c>
      <c r="DB412" s="9">
        <v>-0.32826792999999999</v>
      </c>
      <c r="DC412" s="9">
        <v>0.1671021265</v>
      </c>
      <c r="DD412" s="9">
        <v>-1.433369782</v>
      </c>
      <c r="DE412" s="9">
        <v>0.9586654818</v>
      </c>
      <c r="DF412" s="9">
        <v>0.33669765489999998</v>
      </c>
      <c r="DG412" s="9">
        <v>-0.190145433</v>
      </c>
      <c r="DH412" s="9">
        <v>1.2460524442000001</v>
      </c>
      <c r="DI412" s="9">
        <v>5.5089602600000002E-2</v>
      </c>
      <c r="DJ412" s="9">
        <v>-1.85658382</v>
      </c>
    </row>
    <row r="413" spans="17:114" x14ac:dyDescent="0.15">
      <c r="S413" s="11" t="s">
        <v>36</v>
      </c>
      <c r="T413" s="9" t="s">
        <v>92</v>
      </c>
      <c r="U413" s="11">
        <v>0.125</v>
      </c>
      <c r="V413" s="9">
        <v>5</v>
      </c>
      <c r="W413" s="9">
        <v>0.38874999999999998</v>
      </c>
      <c r="X413" s="9">
        <v>0.51605500000000004</v>
      </c>
      <c r="Y413" s="9">
        <f t="shared" si="158"/>
        <v>3.215838613116329</v>
      </c>
      <c r="Z413" s="9">
        <f t="shared" si="159"/>
        <v>16</v>
      </c>
      <c r="AA413" s="8">
        <f t="shared" si="160"/>
        <v>60</v>
      </c>
      <c r="AB413" s="8" t="b">
        <f t="shared" si="157"/>
        <v>0</v>
      </c>
      <c r="AC413" s="23" t="str">
        <f t="shared" si="148"/>
        <v>YES</v>
      </c>
      <c r="AD413" s="21" t="str">
        <f t="shared" si="161"/>
        <v>NO</v>
      </c>
      <c r="AE413" s="8" t="str">
        <f t="shared" si="162"/>
        <v>COARSE</v>
      </c>
      <c r="AF413" s="8">
        <f t="shared" si="163"/>
        <v>4</v>
      </c>
      <c r="AG413" s="8">
        <f t="shared" si="164"/>
        <v>4</v>
      </c>
      <c r="AH413" s="8">
        <f t="shared" si="165"/>
        <v>4</v>
      </c>
      <c r="AI413" s="23">
        <f t="shared" si="149"/>
        <v>174</v>
      </c>
      <c r="AJ413" s="23">
        <f t="shared" si="150"/>
        <v>420</v>
      </c>
      <c r="AK413" s="23">
        <f t="shared" si="151"/>
        <v>879</v>
      </c>
      <c r="AL413" s="23">
        <f t="shared" si="152"/>
        <v>3.8000000000000003</v>
      </c>
      <c r="AM413" s="21">
        <f t="shared" si="166"/>
        <v>174</v>
      </c>
      <c r="AN413" s="21">
        <f t="shared" si="167"/>
        <v>420</v>
      </c>
      <c r="AO413" s="21">
        <f t="shared" si="168"/>
        <v>879</v>
      </c>
      <c r="AP413" s="21">
        <f t="shared" si="169"/>
        <v>3.8000000000000003</v>
      </c>
      <c r="AQ413" s="22">
        <f t="shared" si="153"/>
        <v>0.14545454545454534</v>
      </c>
      <c r="AR413" s="22">
        <f t="shared" si="154"/>
        <v>-1</v>
      </c>
      <c r="AS413" s="22">
        <f t="shared" si="155"/>
        <v>0</v>
      </c>
      <c r="AT413" s="22">
        <f t="shared" si="156"/>
        <v>-0.66666666666666663</v>
      </c>
      <c r="AU413" s="9">
        <v>0.11700000000000001</v>
      </c>
      <c r="AV413" s="9">
        <v>5.5E-2</v>
      </c>
      <c r="AW413" s="9">
        <v>150</v>
      </c>
      <c r="AX413" s="9">
        <v>30</v>
      </c>
      <c r="AY413" s="9">
        <v>60</v>
      </c>
      <c r="AZ413" s="9">
        <v>30</v>
      </c>
      <c r="BA413" s="9">
        <v>15</v>
      </c>
      <c r="BB413" s="9">
        <v>15</v>
      </c>
      <c r="BC413" s="13">
        <v>62.275938267999997</v>
      </c>
      <c r="BD413" s="9">
        <v>-5.0615938390000004</v>
      </c>
      <c r="BE413" s="9">
        <v>-41.384938529999999</v>
      </c>
      <c r="BF413" s="9">
        <v>11.461160907</v>
      </c>
      <c r="BG413" s="9">
        <v>-37.45180122</v>
      </c>
      <c r="BH413" s="9">
        <v>4.9437584213000001</v>
      </c>
      <c r="BI413" s="9">
        <v>-11.39164729</v>
      </c>
      <c r="BJ413" s="9">
        <v>-13.51023316</v>
      </c>
      <c r="BK413" s="9">
        <v>10.83256967</v>
      </c>
      <c r="BL413" s="9">
        <v>14.034214540000001</v>
      </c>
      <c r="BM413" s="9">
        <v>-10.240105570000001</v>
      </c>
      <c r="BN413" s="9">
        <v>-2.7580769260000002</v>
      </c>
      <c r="BO413" s="9">
        <v>14.044497467999999</v>
      </c>
      <c r="BP413" s="9">
        <v>3.5972472764000001</v>
      </c>
      <c r="BQ413" s="9">
        <v>54.385405906999999</v>
      </c>
      <c r="BR413" s="13">
        <v>109.20698622</v>
      </c>
      <c r="BS413" s="9">
        <v>-10.94659487</v>
      </c>
      <c r="BT413" s="9">
        <v>-112.5253385</v>
      </c>
      <c r="BU413" s="9">
        <v>44.397913062999997</v>
      </c>
      <c r="BV413" s="9">
        <v>-114.8312667</v>
      </c>
      <c r="BW413" s="9">
        <v>18.040915935000001</v>
      </c>
      <c r="BX413" s="9">
        <v>-38.107775429999997</v>
      </c>
      <c r="BY413" s="9">
        <v>-48.831689599999997</v>
      </c>
      <c r="BZ413" s="9">
        <v>27.667624324999998</v>
      </c>
      <c r="CA413" s="9">
        <v>41.800159792999999</v>
      </c>
      <c r="CB413" s="9">
        <v>-32.802249089999997</v>
      </c>
      <c r="CC413" s="9">
        <v>-12.36069891</v>
      </c>
      <c r="CD413" s="9">
        <v>43.648151046999999</v>
      </c>
      <c r="CE413" s="9">
        <v>13.788941252000001</v>
      </c>
      <c r="CF413" s="9">
        <v>190.57346423000001</v>
      </c>
      <c r="CG413" s="13">
        <v>300.88481974000001</v>
      </c>
      <c r="CH413" s="9">
        <v>25.451474081000001</v>
      </c>
      <c r="CI413" s="9">
        <v>-214.09465059999999</v>
      </c>
      <c r="CJ413" s="9">
        <v>94.439782320999996</v>
      </c>
      <c r="CK413" s="9">
        <v>-208.9856681</v>
      </c>
      <c r="CL413" s="9">
        <v>21.547193896</v>
      </c>
      <c r="CM413" s="9">
        <v>-56.616083089999997</v>
      </c>
      <c r="CN413" s="9">
        <v>-122.74202</v>
      </c>
      <c r="CO413" s="9">
        <v>36.393501495999999</v>
      </c>
      <c r="CP413" s="9">
        <v>69.867763823999994</v>
      </c>
      <c r="CQ413" s="9">
        <v>-55.295950449999999</v>
      </c>
      <c r="CR413" s="9">
        <v>18.638446549000001</v>
      </c>
      <c r="CS413" s="9">
        <v>91.234112198000005</v>
      </c>
      <c r="CT413" s="9">
        <v>52.827381043999999</v>
      </c>
      <c r="CU413" s="9">
        <v>199.74458737</v>
      </c>
      <c r="CV413" s="13">
        <v>10.936440684000001</v>
      </c>
      <c r="CW413" s="9">
        <v>-0.74054297099999999</v>
      </c>
      <c r="CX413" s="9">
        <v>5.4778441000999996</v>
      </c>
      <c r="CY413" s="9">
        <v>-0.25402723700000002</v>
      </c>
      <c r="CZ413" s="9">
        <v>4.1396376439999996</v>
      </c>
      <c r="DA413" s="9">
        <v>-3.3450594E-2</v>
      </c>
      <c r="DB413" s="9">
        <v>-0.32826792999999999</v>
      </c>
      <c r="DC413" s="9">
        <v>0.1671021265</v>
      </c>
      <c r="DD413" s="9">
        <v>-1.433369782</v>
      </c>
      <c r="DE413" s="9">
        <v>0.9586654818</v>
      </c>
      <c r="DF413" s="9">
        <v>0.33669765489999998</v>
      </c>
      <c r="DG413" s="9">
        <v>-0.190145433</v>
      </c>
      <c r="DH413" s="9">
        <v>1.2460524442000001</v>
      </c>
      <c r="DI413" s="9">
        <v>5.5089602600000002E-2</v>
      </c>
      <c r="DJ413" s="9">
        <v>-1.85658382</v>
      </c>
    </row>
    <row r="414" spans="17:114" x14ac:dyDescent="0.15">
      <c r="S414" s="11" t="s">
        <v>36</v>
      </c>
      <c r="T414" s="9" t="s">
        <v>92</v>
      </c>
      <c r="U414" s="11">
        <v>0.125</v>
      </c>
      <c r="V414" s="9">
        <v>30</v>
      </c>
      <c r="W414" s="9">
        <v>0.38874999999999998</v>
      </c>
      <c r="X414" s="9">
        <v>0.51605500000000004</v>
      </c>
      <c r="Y414" s="9">
        <f t="shared" si="158"/>
        <v>3.215838613116329</v>
      </c>
      <c r="Z414" s="9">
        <f t="shared" si="159"/>
        <v>16</v>
      </c>
      <c r="AA414" s="8">
        <f t="shared" si="160"/>
        <v>60</v>
      </c>
      <c r="AB414" s="8" t="b">
        <f t="shared" si="157"/>
        <v>0</v>
      </c>
      <c r="AC414" s="23" t="str">
        <f t="shared" si="148"/>
        <v>NO</v>
      </c>
      <c r="AD414" s="21" t="str">
        <f t="shared" si="161"/>
        <v>NO</v>
      </c>
      <c r="AE414" s="8" t="str">
        <f t="shared" si="162"/>
        <v>MEDIUM</v>
      </c>
      <c r="AF414" s="8">
        <f t="shared" si="163"/>
        <v>3</v>
      </c>
      <c r="AG414" s="8">
        <f t="shared" si="164"/>
        <v>3</v>
      </c>
      <c r="AH414" s="8">
        <f t="shared" si="165"/>
        <v>3</v>
      </c>
      <c r="AI414" s="23">
        <f t="shared" si="149"/>
        <v>121</v>
      </c>
      <c r="AJ414" s="23">
        <f t="shared" si="150"/>
        <v>341</v>
      </c>
      <c r="AK414" s="23">
        <f t="shared" si="151"/>
        <v>534</v>
      </c>
      <c r="AL414" s="23">
        <f t="shared" si="152"/>
        <v>7.8</v>
      </c>
      <c r="AM414" s="21">
        <f t="shared" si="166"/>
        <v>121</v>
      </c>
      <c r="AN414" s="21">
        <f t="shared" si="167"/>
        <v>341</v>
      </c>
      <c r="AO414" s="21">
        <f t="shared" si="168"/>
        <v>534</v>
      </c>
      <c r="AP414" s="21">
        <f t="shared" si="169"/>
        <v>7.8</v>
      </c>
      <c r="AQ414" s="22">
        <f t="shared" si="153"/>
        <v>0.14545454545454534</v>
      </c>
      <c r="AR414" s="22">
        <f t="shared" si="154"/>
        <v>-1</v>
      </c>
      <c r="AS414" s="22">
        <f t="shared" si="155"/>
        <v>0</v>
      </c>
      <c r="AT414" s="22">
        <f t="shared" si="156"/>
        <v>1</v>
      </c>
      <c r="AU414" s="9">
        <v>0.11700000000000001</v>
      </c>
      <c r="AV414" s="9">
        <v>5.5E-2</v>
      </c>
      <c r="AW414" s="9">
        <v>150</v>
      </c>
      <c r="AX414" s="9">
        <v>30</v>
      </c>
      <c r="AY414" s="9">
        <v>60</v>
      </c>
      <c r="AZ414" s="9">
        <v>30</v>
      </c>
      <c r="BA414" s="9">
        <v>15</v>
      </c>
      <c r="BB414" s="9">
        <v>15</v>
      </c>
      <c r="BC414" s="13">
        <v>62.275938267999997</v>
      </c>
      <c r="BD414" s="9">
        <v>-5.0615938390000004</v>
      </c>
      <c r="BE414" s="9">
        <v>-41.384938529999999</v>
      </c>
      <c r="BF414" s="9">
        <v>11.461160907</v>
      </c>
      <c r="BG414" s="9">
        <v>-37.45180122</v>
      </c>
      <c r="BH414" s="9">
        <v>4.9437584213000001</v>
      </c>
      <c r="BI414" s="9">
        <v>-11.39164729</v>
      </c>
      <c r="BJ414" s="9">
        <v>-13.51023316</v>
      </c>
      <c r="BK414" s="9">
        <v>10.83256967</v>
      </c>
      <c r="BL414" s="9">
        <v>14.034214540000001</v>
      </c>
      <c r="BM414" s="9">
        <v>-10.240105570000001</v>
      </c>
      <c r="BN414" s="9">
        <v>-2.7580769260000002</v>
      </c>
      <c r="BO414" s="9">
        <v>14.044497467999999</v>
      </c>
      <c r="BP414" s="9">
        <v>3.5972472764000001</v>
      </c>
      <c r="BQ414" s="9">
        <v>54.385405906999999</v>
      </c>
      <c r="BR414" s="13">
        <v>109.20698622</v>
      </c>
      <c r="BS414" s="9">
        <v>-10.94659487</v>
      </c>
      <c r="BT414" s="9">
        <v>-112.5253385</v>
      </c>
      <c r="BU414" s="9">
        <v>44.397913062999997</v>
      </c>
      <c r="BV414" s="9">
        <v>-114.8312667</v>
      </c>
      <c r="BW414" s="9">
        <v>18.040915935000001</v>
      </c>
      <c r="BX414" s="9">
        <v>-38.107775429999997</v>
      </c>
      <c r="BY414" s="9">
        <v>-48.831689599999997</v>
      </c>
      <c r="BZ414" s="9">
        <v>27.667624324999998</v>
      </c>
      <c r="CA414" s="9">
        <v>41.800159792999999</v>
      </c>
      <c r="CB414" s="9">
        <v>-32.802249089999997</v>
      </c>
      <c r="CC414" s="9">
        <v>-12.36069891</v>
      </c>
      <c r="CD414" s="9">
        <v>43.648151046999999</v>
      </c>
      <c r="CE414" s="9">
        <v>13.788941252000001</v>
      </c>
      <c r="CF414" s="9">
        <v>190.57346423000001</v>
      </c>
      <c r="CG414" s="13">
        <v>300.88481974000001</v>
      </c>
      <c r="CH414" s="9">
        <v>25.451474081000001</v>
      </c>
      <c r="CI414" s="9">
        <v>-214.09465059999999</v>
      </c>
      <c r="CJ414" s="9">
        <v>94.439782320999996</v>
      </c>
      <c r="CK414" s="9">
        <v>-208.9856681</v>
      </c>
      <c r="CL414" s="9">
        <v>21.547193896</v>
      </c>
      <c r="CM414" s="9">
        <v>-56.616083089999997</v>
      </c>
      <c r="CN414" s="9">
        <v>-122.74202</v>
      </c>
      <c r="CO414" s="9">
        <v>36.393501495999999</v>
      </c>
      <c r="CP414" s="9">
        <v>69.867763823999994</v>
      </c>
      <c r="CQ414" s="9">
        <v>-55.295950449999999</v>
      </c>
      <c r="CR414" s="9">
        <v>18.638446549000001</v>
      </c>
      <c r="CS414" s="9">
        <v>91.234112198000005</v>
      </c>
      <c r="CT414" s="9">
        <v>52.827381043999999</v>
      </c>
      <c r="CU414" s="9">
        <v>199.74458737</v>
      </c>
      <c r="CV414" s="13">
        <v>10.936440684000001</v>
      </c>
      <c r="CW414" s="9">
        <v>-0.74054297099999999</v>
      </c>
      <c r="CX414" s="9">
        <v>5.4778441000999996</v>
      </c>
      <c r="CY414" s="9">
        <v>-0.25402723700000002</v>
      </c>
      <c r="CZ414" s="9">
        <v>4.1396376439999996</v>
      </c>
      <c r="DA414" s="9">
        <v>-3.3450594E-2</v>
      </c>
      <c r="DB414" s="9">
        <v>-0.32826792999999999</v>
      </c>
      <c r="DC414" s="9">
        <v>0.1671021265</v>
      </c>
      <c r="DD414" s="9">
        <v>-1.433369782</v>
      </c>
      <c r="DE414" s="9">
        <v>0.9586654818</v>
      </c>
      <c r="DF414" s="9">
        <v>0.33669765489999998</v>
      </c>
      <c r="DG414" s="9">
        <v>-0.190145433</v>
      </c>
      <c r="DH414" s="9">
        <v>1.2460524442000001</v>
      </c>
      <c r="DI414" s="9">
        <v>5.5089602600000002E-2</v>
      </c>
      <c r="DJ414" s="9">
        <v>-1.85658382</v>
      </c>
    </row>
    <row r="415" spans="17:114" x14ac:dyDescent="0.15">
      <c r="S415" s="11" t="s">
        <v>36</v>
      </c>
      <c r="T415" s="9" t="s">
        <v>92</v>
      </c>
      <c r="U415" s="11">
        <v>0.17199999999999999</v>
      </c>
      <c r="V415" s="9">
        <v>0</v>
      </c>
      <c r="W415" s="9">
        <v>0.80813100000000004</v>
      </c>
      <c r="X415" s="9">
        <v>0.46081100000000003</v>
      </c>
      <c r="Y415" s="9">
        <f t="shared" si="158"/>
        <v>5.3317947478431247</v>
      </c>
      <c r="Z415" s="9">
        <f t="shared" si="159"/>
        <v>10</v>
      </c>
      <c r="AA415" s="8">
        <f t="shared" si="160"/>
        <v>60</v>
      </c>
      <c r="AB415" s="8" t="b">
        <f t="shared" si="157"/>
        <v>0</v>
      </c>
      <c r="AC415" s="23" t="str">
        <f t="shared" si="148"/>
        <v>NO</v>
      </c>
      <c r="AD415" s="21" t="str">
        <f t="shared" si="161"/>
        <v>NO</v>
      </c>
      <c r="AE415" s="8" t="str">
        <f t="shared" si="162"/>
        <v>VERY COARSE</v>
      </c>
      <c r="AF415" s="8">
        <f t="shared" si="163"/>
        <v>5</v>
      </c>
      <c r="AG415" s="8">
        <f t="shared" si="164"/>
        <v>5</v>
      </c>
      <c r="AH415" s="8">
        <f t="shared" si="165"/>
        <v>6</v>
      </c>
      <c r="AI415" s="23">
        <f t="shared" si="149"/>
        <v>200</v>
      </c>
      <c r="AJ415" s="23">
        <f t="shared" si="150"/>
        <v>502</v>
      </c>
      <c r="AK415" s="23">
        <f t="shared" si="151"/>
        <v>1071</v>
      </c>
      <c r="AL415" s="23">
        <f t="shared" si="152"/>
        <v>2.3000000000000003</v>
      </c>
      <c r="AM415" s="21">
        <f t="shared" si="166"/>
        <v>200</v>
      </c>
      <c r="AN415" s="21">
        <f t="shared" si="167"/>
        <v>502</v>
      </c>
      <c r="AO415" s="21">
        <f t="shared" si="168"/>
        <v>1071</v>
      </c>
      <c r="AP415" s="21">
        <f t="shared" si="169"/>
        <v>2.3000000000000003</v>
      </c>
      <c r="AQ415" s="22">
        <f t="shared" si="153"/>
        <v>0.99999999999999967</v>
      </c>
      <c r="AR415" s="22">
        <f t="shared" si="154"/>
        <v>-1</v>
      </c>
      <c r="AS415" s="22">
        <f t="shared" si="155"/>
        <v>0</v>
      </c>
      <c r="AT415" s="22">
        <f t="shared" si="156"/>
        <v>-1</v>
      </c>
      <c r="AU415" s="9">
        <v>0.11700000000000001</v>
      </c>
      <c r="AV415" s="9">
        <v>5.5E-2</v>
      </c>
      <c r="AW415" s="9">
        <v>150</v>
      </c>
      <c r="AX415" s="9">
        <v>30</v>
      </c>
      <c r="AY415" s="9">
        <v>60</v>
      </c>
      <c r="AZ415" s="9">
        <v>30</v>
      </c>
      <c r="BA415" s="9">
        <v>15</v>
      </c>
      <c r="BB415" s="9">
        <v>15</v>
      </c>
      <c r="BC415" s="13">
        <v>62.275938267999997</v>
      </c>
      <c r="BD415" s="9">
        <v>-5.0615938390000004</v>
      </c>
      <c r="BE415" s="9">
        <v>-41.384938529999999</v>
      </c>
      <c r="BF415" s="9">
        <v>11.461160907</v>
      </c>
      <c r="BG415" s="9">
        <v>-37.45180122</v>
      </c>
      <c r="BH415" s="9">
        <v>4.9437584213000001</v>
      </c>
      <c r="BI415" s="9">
        <v>-11.39164729</v>
      </c>
      <c r="BJ415" s="9">
        <v>-13.51023316</v>
      </c>
      <c r="BK415" s="9">
        <v>10.83256967</v>
      </c>
      <c r="BL415" s="9">
        <v>14.034214540000001</v>
      </c>
      <c r="BM415" s="9">
        <v>-10.240105570000001</v>
      </c>
      <c r="BN415" s="9">
        <v>-2.7580769260000002</v>
      </c>
      <c r="BO415" s="9">
        <v>14.044497467999999</v>
      </c>
      <c r="BP415" s="9">
        <v>3.5972472764000001</v>
      </c>
      <c r="BQ415" s="9">
        <v>54.385405906999999</v>
      </c>
      <c r="BR415" s="13">
        <v>109.20698622</v>
      </c>
      <c r="BS415" s="9">
        <v>-10.94659487</v>
      </c>
      <c r="BT415" s="9">
        <v>-112.5253385</v>
      </c>
      <c r="BU415" s="9">
        <v>44.397913062999997</v>
      </c>
      <c r="BV415" s="9">
        <v>-114.8312667</v>
      </c>
      <c r="BW415" s="9">
        <v>18.040915935000001</v>
      </c>
      <c r="BX415" s="9">
        <v>-38.107775429999997</v>
      </c>
      <c r="BY415" s="9">
        <v>-48.831689599999997</v>
      </c>
      <c r="BZ415" s="9">
        <v>27.667624324999998</v>
      </c>
      <c r="CA415" s="9">
        <v>41.800159792999999</v>
      </c>
      <c r="CB415" s="9">
        <v>-32.802249089999997</v>
      </c>
      <c r="CC415" s="9">
        <v>-12.36069891</v>
      </c>
      <c r="CD415" s="9">
        <v>43.648151046999999</v>
      </c>
      <c r="CE415" s="9">
        <v>13.788941252000001</v>
      </c>
      <c r="CF415" s="9">
        <v>190.57346423000001</v>
      </c>
      <c r="CG415" s="13">
        <v>300.88481974000001</v>
      </c>
      <c r="CH415" s="9">
        <v>25.451474081000001</v>
      </c>
      <c r="CI415" s="9">
        <v>-214.09465059999999</v>
      </c>
      <c r="CJ415" s="9">
        <v>94.439782320999996</v>
      </c>
      <c r="CK415" s="9">
        <v>-208.9856681</v>
      </c>
      <c r="CL415" s="9">
        <v>21.547193896</v>
      </c>
      <c r="CM415" s="9">
        <v>-56.616083089999997</v>
      </c>
      <c r="CN415" s="9">
        <v>-122.74202</v>
      </c>
      <c r="CO415" s="9">
        <v>36.393501495999999</v>
      </c>
      <c r="CP415" s="9">
        <v>69.867763823999994</v>
      </c>
      <c r="CQ415" s="9">
        <v>-55.295950449999999</v>
      </c>
      <c r="CR415" s="9">
        <v>18.638446549000001</v>
      </c>
      <c r="CS415" s="9">
        <v>91.234112198000005</v>
      </c>
      <c r="CT415" s="9">
        <v>52.827381043999999</v>
      </c>
      <c r="CU415" s="9">
        <v>199.74458737</v>
      </c>
      <c r="CV415" s="13">
        <v>10.936440684000001</v>
      </c>
      <c r="CW415" s="9">
        <v>-0.74054297099999999</v>
      </c>
      <c r="CX415" s="9">
        <v>5.4778441000999996</v>
      </c>
      <c r="CY415" s="9">
        <v>-0.25402723700000002</v>
      </c>
      <c r="CZ415" s="9">
        <v>4.1396376439999996</v>
      </c>
      <c r="DA415" s="9">
        <v>-3.3450594E-2</v>
      </c>
      <c r="DB415" s="9">
        <v>-0.32826792999999999</v>
      </c>
      <c r="DC415" s="9">
        <v>0.1671021265</v>
      </c>
      <c r="DD415" s="9">
        <v>-1.433369782</v>
      </c>
      <c r="DE415" s="9">
        <v>0.9586654818</v>
      </c>
      <c r="DF415" s="9">
        <v>0.33669765489999998</v>
      </c>
      <c r="DG415" s="9">
        <v>-0.190145433</v>
      </c>
      <c r="DH415" s="9">
        <v>1.2460524442000001</v>
      </c>
      <c r="DI415" s="9">
        <v>5.5089602600000002E-2</v>
      </c>
      <c r="DJ415" s="9">
        <v>-1.85658382</v>
      </c>
    </row>
    <row r="416" spans="17:114" x14ac:dyDescent="0.15">
      <c r="S416" s="11" t="s">
        <v>36</v>
      </c>
      <c r="T416" s="9" t="s">
        <v>92</v>
      </c>
      <c r="U416" s="11">
        <v>0.17199999999999999</v>
      </c>
      <c r="V416" s="9">
        <v>5</v>
      </c>
      <c r="W416" s="9">
        <v>0.80813100000000004</v>
      </c>
      <c r="X416" s="9">
        <v>0.46081100000000003</v>
      </c>
      <c r="Y416" s="9">
        <f t="shared" si="158"/>
        <v>5.3317947478431247</v>
      </c>
      <c r="Z416" s="9">
        <f t="shared" si="159"/>
        <v>10</v>
      </c>
      <c r="AA416" s="8">
        <f t="shared" si="160"/>
        <v>60</v>
      </c>
      <c r="AB416" s="8" t="b">
        <f t="shared" si="157"/>
        <v>0</v>
      </c>
      <c r="AC416" s="23" t="str">
        <f t="shared" si="148"/>
        <v>NO</v>
      </c>
      <c r="AD416" s="21" t="str">
        <f t="shared" si="161"/>
        <v>NO</v>
      </c>
      <c r="AE416" s="8" t="str">
        <f t="shared" si="162"/>
        <v>MEDIUM</v>
      </c>
      <c r="AF416" s="8">
        <f t="shared" si="163"/>
        <v>3</v>
      </c>
      <c r="AG416" s="8">
        <f t="shared" si="164"/>
        <v>3</v>
      </c>
      <c r="AH416" s="8">
        <f t="shared" si="165"/>
        <v>4</v>
      </c>
      <c r="AI416" s="23">
        <f t="shared" si="149"/>
        <v>157</v>
      </c>
      <c r="AJ416" s="23">
        <f t="shared" si="150"/>
        <v>367</v>
      </c>
      <c r="AK416" s="23">
        <f t="shared" si="151"/>
        <v>880</v>
      </c>
      <c r="AL416" s="23">
        <f t="shared" si="152"/>
        <v>3.9</v>
      </c>
      <c r="AM416" s="21">
        <f t="shared" si="166"/>
        <v>157</v>
      </c>
      <c r="AN416" s="21">
        <f t="shared" si="167"/>
        <v>367</v>
      </c>
      <c r="AO416" s="21">
        <f t="shared" si="168"/>
        <v>880</v>
      </c>
      <c r="AP416" s="21">
        <f t="shared" si="169"/>
        <v>3.9</v>
      </c>
      <c r="AQ416" s="22">
        <f t="shared" si="153"/>
        <v>0.99999999999999967</v>
      </c>
      <c r="AR416" s="22">
        <f t="shared" si="154"/>
        <v>-1</v>
      </c>
      <c r="AS416" s="22">
        <f t="shared" si="155"/>
        <v>0</v>
      </c>
      <c r="AT416" s="22">
        <f t="shared" si="156"/>
        <v>-0.66666666666666663</v>
      </c>
      <c r="AU416" s="9">
        <v>0.11700000000000001</v>
      </c>
      <c r="AV416" s="9">
        <v>5.5E-2</v>
      </c>
      <c r="AW416" s="9">
        <v>150</v>
      </c>
      <c r="AX416" s="9">
        <v>30</v>
      </c>
      <c r="AY416" s="9">
        <v>60</v>
      </c>
      <c r="AZ416" s="9">
        <v>30</v>
      </c>
      <c r="BA416" s="9">
        <v>15</v>
      </c>
      <c r="BB416" s="9">
        <v>15</v>
      </c>
      <c r="BC416" s="13">
        <v>62.275938267999997</v>
      </c>
      <c r="BD416" s="9">
        <v>-5.0615938390000004</v>
      </c>
      <c r="BE416" s="9">
        <v>-41.384938529999999</v>
      </c>
      <c r="BF416" s="9">
        <v>11.461160907</v>
      </c>
      <c r="BG416" s="9">
        <v>-37.45180122</v>
      </c>
      <c r="BH416" s="9">
        <v>4.9437584213000001</v>
      </c>
      <c r="BI416" s="9">
        <v>-11.39164729</v>
      </c>
      <c r="BJ416" s="9">
        <v>-13.51023316</v>
      </c>
      <c r="BK416" s="9">
        <v>10.83256967</v>
      </c>
      <c r="BL416" s="9">
        <v>14.034214540000001</v>
      </c>
      <c r="BM416" s="9">
        <v>-10.240105570000001</v>
      </c>
      <c r="BN416" s="9">
        <v>-2.7580769260000002</v>
      </c>
      <c r="BO416" s="9">
        <v>14.044497467999999</v>
      </c>
      <c r="BP416" s="9">
        <v>3.5972472764000001</v>
      </c>
      <c r="BQ416" s="9">
        <v>54.385405906999999</v>
      </c>
      <c r="BR416" s="13">
        <v>109.20698622</v>
      </c>
      <c r="BS416" s="9">
        <v>-10.94659487</v>
      </c>
      <c r="BT416" s="9">
        <v>-112.5253385</v>
      </c>
      <c r="BU416" s="9">
        <v>44.397913062999997</v>
      </c>
      <c r="BV416" s="9">
        <v>-114.8312667</v>
      </c>
      <c r="BW416" s="9">
        <v>18.040915935000001</v>
      </c>
      <c r="BX416" s="9">
        <v>-38.107775429999997</v>
      </c>
      <c r="BY416" s="9">
        <v>-48.831689599999997</v>
      </c>
      <c r="BZ416" s="9">
        <v>27.667624324999998</v>
      </c>
      <c r="CA416" s="9">
        <v>41.800159792999999</v>
      </c>
      <c r="CB416" s="9">
        <v>-32.802249089999997</v>
      </c>
      <c r="CC416" s="9">
        <v>-12.36069891</v>
      </c>
      <c r="CD416" s="9">
        <v>43.648151046999999</v>
      </c>
      <c r="CE416" s="9">
        <v>13.788941252000001</v>
      </c>
      <c r="CF416" s="9">
        <v>190.57346423000001</v>
      </c>
      <c r="CG416" s="13">
        <v>300.88481974000001</v>
      </c>
      <c r="CH416" s="9">
        <v>25.451474081000001</v>
      </c>
      <c r="CI416" s="9">
        <v>-214.09465059999999</v>
      </c>
      <c r="CJ416" s="9">
        <v>94.439782320999996</v>
      </c>
      <c r="CK416" s="9">
        <v>-208.9856681</v>
      </c>
      <c r="CL416" s="9">
        <v>21.547193896</v>
      </c>
      <c r="CM416" s="9">
        <v>-56.616083089999997</v>
      </c>
      <c r="CN416" s="9">
        <v>-122.74202</v>
      </c>
      <c r="CO416" s="9">
        <v>36.393501495999999</v>
      </c>
      <c r="CP416" s="9">
        <v>69.867763823999994</v>
      </c>
      <c r="CQ416" s="9">
        <v>-55.295950449999999</v>
      </c>
      <c r="CR416" s="9">
        <v>18.638446549000001</v>
      </c>
      <c r="CS416" s="9">
        <v>91.234112198000005</v>
      </c>
      <c r="CT416" s="9">
        <v>52.827381043999999</v>
      </c>
      <c r="CU416" s="9">
        <v>199.74458737</v>
      </c>
      <c r="CV416" s="13">
        <v>10.936440684000001</v>
      </c>
      <c r="CW416" s="9">
        <v>-0.74054297099999999</v>
      </c>
      <c r="CX416" s="9">
        <v>5.4778441000999996</v>
      </c>
      <c r="CY416" s="9">
        <v>-0.25402723700000002</v>
      </c>
      <c r="CZ416" s="9">
        <v>4.1396376439999996</v>
      </c>
      <c r="DA416" s="9">
        <v>-3.3450594E-2</v>
      </c>
      <c r="DB416" s="9">
        <v>-0.32826792999999999</v>
      </c>
      <c r="DC416" s="9">
        <v>0.1671021265</v>
      </c>
      <c r="DD416" s="9">
        <v>-1.433369782</v>
      </c>
      <c r="DE416" s="9">
        <v>0.9586654818</v>
      </c>
      <c r="DF416" s="9">
        <v>0.33669765489999998</v>
      </c>
      <c r="DG416" s="9">
        <v>-0.190145433</v>
      </c>
      <c r="DH416" s="9">
        <v>1.2460524442000001</v>
      </c>
      <c r="DI416" s="9">
        <v>5.5089602600000002E-2</v>
      </c>
      <c r="DJ416" s="9">
        <v>-1.85658382</v>
      </c>
    </row>
    <row r="417" spans="17:114" s="15" customFormat="1" x14ac:dyDescent="0.15">
      <c r="Q417" s="17"/>
      <c r="R417" s="17"/>
      <c r="S417" s="17" t="s">
        <v>36</v>
      </c>
      <c r="T417" s="9" t="s">
        <v>92</v>
      </c>
      <c r="U417" s="17">
        <v>0.17199999999999999</v>
      </c>
      <c r="V417" s="15">
        <v>30</v>
      </c>
      <c r="W417" s="9">
        <v>0.80813100000000004</v>
      </c>
      <c r="X417" s="9">
        <v>0.46081100000000003</v>
      </c>
      <c r="Y417" s="9">
        <f t="shared" si="158"/>
        <v>5.3317947478431247</v>
      </c>
      <c r="Z417" s="9">
        <f t="shared" si="159"/>
        <v>10</v>
      </c>
      <c r="AA417" s="8">
        <f t="shared" si="160"/>
        <v>60</v>
      </c>
      <c r="AB417" s="8" t="b">
        <f t="shared" si="157"/>
        <v>0</v>
      </c>
      <c r="AC417" s="23" t="str">
        <f t="shared" si="148"/>
        <v>NO</v>
      </c>
      <c r="AD417" s="21" t="str">
        <f t="shared" si="161"/>
        <v>NO</v>
      </c>
      <c r="AE417" s="8" t="str">
        <f t="shared" si="162"/>
        <v>MEDIUM</v>
      </c>
      <c r="AF417" s="8">
        <f t="shared" si="163"/>
        <v>3</v>
      </c>
      <c r="AG417" s="8">
        <f t="shared" si="164"/>
        <v>3</v>
      </c>
      <c r="AH417" s="8">
        <f t="shared" si="165"/>
        <v>3</v>
      </c>
      <c r="AI417" s="23">
        <f t="shared" si="149"/>
        <v>119</v>
      </c>
      <c r="AJ417" s="23">
        <f t="shared" si="150"/>
        <v>328</v>
      </c>
      <c r="AK417" s="23">
        <f t="shared" si="151"/>
        <v>587</v>
      </c>
      <c r="AL417" s="23">
        <f t="shared" si="152"/>
        <v>5.6999999999999993</v>
      </c>
      <c r="AM417" s="21">
        <f t="shared" si="166"/>
        <v>119</v>
      </c>
      <c r="AN417" s="21">
        <f t="shared" si="167"/>
        <v>328</v>
      </c>
      <c r="AO417" s="21">
        <f t="shared" si="168"/>
        <v>587</v>
      </c>
      <c r="AP417" s="21">
        <f t="shared" si="169"/>
        <v>5.6999999999999993</v>
      </c>
      <c r="AQ417" s="22">
        <f t="shared" si="153"/>
        <v>0.99999999999999967</v>
      </c>
      <c r="AR417" s="22">
        <f t="shared" si="154"/>
        <v>-1</v>
      </c>
      <c r="AS417" s="22">
        <f t="shared" si="155"/>
        <v>0</v>
      </c>
      <c r="AT417" s="22">
        <f t="shared" si="156"/>
        <v>1</v>
      </c>
      <c r="AU417" s="9">
        <v>0.11700000000000001</v>
      </c>
      <c r="AV417" s="9">
        <v>5.5E-2</v>
      </c>
      <c r="AW417" s="9">
        <v>150</v>
      </c>
      <c r="AX417" s="9">
        <v>30</v>
      </c>
      <c r="AY417" s="9">
        <v>60</v>
      </c>
      <c r="AZ417" s="9">
        <v>30</v>
      </c>
      <c r="BA417" s="9">
        <v>15</v>
      </c>
      <c r="BB417" s="9">
        <v>15</v>
      </c>
      <c r="BC417" s="13">
        <v>62.275938267999997</v>
      </c>
      <c r="BD417" s="9">
        <v>-5.0615938390000004</v>
      </c>
      <c r="BE417" s="9">
        <v>-41.384938529999999</v>
      </c>
      <c r="BF417" s="9">
        <v>11.461160907</v>
      </c>
      <c r="BG417" s="9">
        <v>-37.45180122</v>
      </c>
      <c r="BH417" s="9">
        <v>4.9437584213000001</v>
      </c>
      <c r="BI417" s="9">
        <v>-11.39164729</v>
      </c>
      <c r="BJ417" s="9">
        <v>-13.51023316</v>
      </c>
      <c r="BK417" s="9">
        <v>10.83256967</v>
      </c>
      <c r="BL417" s="9">
        <v>14.034214540000001</v>
      </c>
      <c r="BM417" s="9">
        <v>-10.240105570000001</v>
      </c>
      <c r="BN417" s="9">
        <v>-2.7580769260000002</v>
      </c>
      <c r="BO417" s="9">
        <v>14.044497467999999</v>
      </c>
      <c r="BP417" s="9">
        <v>3.5972472764000001</v>
      </c>
      <c r="BQ417" s="9">
        <v>54.385405906999999</v>
      </c>
      <c r="BR417" s="13">
        <v>109.20698622</v>
      </c>
      <c r="BS417" s="9">
        <v>-10.94659487</v>
      </c>
      <c r="BT417" s="9">
        <v>-112.5253385</v>
      </c>
      <c r="BU417" s="9">
        <v>44.397913062999997</v>
      </c>
      <c r="BV417" s="9">
        <v>-114.8312667</v>
      </c>
      <c r="BW417" s="9">
        <v>18.040915935000001</v>
      </c>
      <c r="BX417" s="9">
        <v>-38.107775429999997</v>
      </c>
      <c r="BY417" s="9">
        <v>-48.831689599999997</v>
      </c>
      <c r="BZ417" s="9">
        <v>27.667624324999998</v>
      </c>
      <c r="CA417" s="9">
        <v>41.800159792999999</v>
      </c>
      <c r="CB417" s="9">
        <v>-32.802249089999997</v>
      </c>
      <c r="CC417" s="9">
        <v>-12.36069891</v>
      </c>
      <c r="CD417" s="9">
        <v>43.648151046999999</v>
      </c>
      <c r="CE417" s="9">
        <v>13.788941252000001</v>
      </c>
      <c r="CF417" s="9">
        <v>190.57346423000001</v>
      </c>
      <c r="CG417" s="13">
        <v>300.88481974000001</v>
      </c>
      <c r="CH417" s="9">
        <v>25.451474081000001</v>
      </c>
      <c r="CI417" s="9">
        <v>-214.09465059999999</v>
      </c>
      <c r="CJ417" s="9">
        <v>94.439782320999996</v>
      </c>
      <c r="CK417" s="9">
        <v>-208.9856681</v>
      </c>
      <c r="CL417" s="9">
        <v>21.547193896</v>
      </c>
      <c r="CM417" s="9">
        <v>-56.616083089999997</v>
      </c>
      <c r="CN417" s="9">
        <v>-122.74202</v>
      </c>
      <c r="CO417" s="9">
        <v>36.393501495999999</v>
      </c>
      <c r="CP417" s="9">
        <v>69.867763823999994</v>
      </c>
      <c r="CQ417" s="9">
        <v>-55.295950449999999</v>
      </c>
      <c r="CR417" s="9">
        <v>18.638446549000001</v>
      </c>
      <c r="CS417" s="9">
        <v>91.234112198000005</v>
      </c>
      <c r="CT417" s="9">
        <v>52.827381043999999</v>
      </c>
      <c r="CU417" s="9">
        <v>199.74458737</v>
      </c>
      <c r="CV417" s="13">
        <v>10.936440684000001</v>
      </c>
      <c r="CW417" s="9">
        <v>-0.74054297099999999</v>
      </c>
      <c r="CX417" s="9">
        <v>5.4778441000999996</v>
      </c>
      <c r="CY417" s="9">
        <v>-0.25402723700000002</v>
      </c>
      <c r="CZ417" s="9">
        <v>4.1396376439999996</v>
      </c>
      <c r="DA417" s="9">
        <v>-3.3450594E-2</v>
      </c>
      <c r="DB417" s="9">
        <v>-0.32826792999999999</v>
      </c>
      <c r="DC417" s="9">
        <v>0.1671021265</v>
      </c>
      <c r="DD417" s="9">
        <v>-1.433369782</v>
      </c>
      <c r="DE417" s="9">
        <v>0.9586654818</v>
      </c>
      <c r="DF417" s="9">
        <v>0.33669765489999998</v>
      </c>
      <c r="DG417" s="9">
        <v>-0.190145433</v>
      </c>
      <c r="DH417" s="9">
        <v>1.2460524442000001</v>
      </c>
      <c r="DI417" s="9">
        <v>5.5089602600000002E-2</v>
      </c>
      <c r="DJ417" s="9">
        <v>-1.85658382</v>
      </c>
    </row>
    <row r="418" spans="17:114" x14ac:dyDescent="0.15">
      <c r="S418" s="11" t="s">
        <v>37</v>
      </c>
      <c r="T418" s="9" t="s">
        <v>92</v>
      </c>
      <c r="U418" s="11">
        <v>6</v>
      </c>
      <c r="V418" s="9">
        <v>0</v>
      </c>
      <c r="W418" s="9">
        <v>9.5000000000000001E-2</v>
      </c>
      <c r="X418" s="9">
        <v>0.49869999999999998</v>
      </c>
      <c r="Y418" s="9">
        <f t="shared" si="158"/>
        <v>0.73196048098660305</v>
      </c>
      <c r="Z418" s="9">
        <f t="shared" si="159"/>
        <v>70</v>
      </c>
      <c r="AA418" s="8">
        <f t="shared" si="160"/>
        <v>60</v>
      </c>
      <c r="AB418" s="8" t="b">
        <f t="shared" si="157"/>
        <v>0</v>
      </c>
      <c r="AC418" s="23" t="str">
        <f t="shared" si="148"/>
        <v>NO</v>
      </c>
      <c r="AD418" s="21" t="str">
        <f>IF(AND(Z418&lt;$B$14,Z418&gt;$B$13),"YES","NO")</f>
        <v>NO</v>
      </c>
      <c r="AE418" s="8" t="str">
        <f t="shared" si="162"/>
        <v>EXT. COARSE</v>
      </c>
      <c r="AF418" s="8">
        <f t="shared" si="163"/>
        <v>6</v>
      </c>
      <c r="AG418" s="8">
        <f t="shared" si="164"/>
        <v>7</v>
      </c>
      <c r="AH418" s="8">
        <f t="shared" si="165"/>
        <v>6</v>
      </c>
      <c r="AI418" s="23">
        <f t="shared" si="149"/>
        <v>311</v>
      </c>
      <c r="AJ418" s="23">
        <f t="shared" si="150"/>
        <v>658</v>
      </c>
      <c r="AK418" s="23">
        <f t="shared" si="151"/>
        <v>1334</v>
      </c>
      <c r="AL418" s="23">
        <f t="shared" si="152"/>
        <v>0</v>
      </c>
      <c r="AM418" s="21">
        <f t="shared" si="166"/>
        <v>311</v>
      </c>
      <c r="AN418" s="21">
        <f t="shared" si="167"/>
        <v>658</v>
      </c>
      <c r="AO418" s="21">
        <f t="shared" si="168"/>
        <v>1334</v>
      </c>
      <c r="AP418" s="21">
        <f t="shared" si="169"/>
        <v>-0.2</v>
      </c>
      <c r="AQ418" s="22">
        <f t="shared" si="153"/>
        <v>-1</v>
      </c>
      <c r="AR418" s="22">
        <f t="shared" si="154"/>
        <v>-1</v>
      </c>
      <c r="AS418" s="22">
        <f t="shared" si="155"/>
        <v>0</v>
      </c>
      <c r="AT418" s="22">
        <f t="shared" si="156"/>
        <v>-1</v>
      </c>
      <c r="AU418" s="9">
        <v>15.5</v>
      </c>
      <c r="AV418" s="9">
        <v>9.5</v>
      </c>
      <c r="AW418" s="9">
        <v>150</v>
      </c>
      <c r="AX418" s="9">
        <v>30</v>
      </c>
      <c r="AY418" s="9">
        <v>60</v>
      </c>
      <c r="AZ418" s="9">
        <v>30</v>
      </c>
      <c r="BA418" s="9">
        <v>22.5</v>
      </c>
      <c r="BB418" s="9">
        <v>22.5</v>
      </c>
      <c r="BC418" s="13">
        <v>119.45347458000001</v>
      </c>
      <c r="BD418" s="9">
        <v>-10.187185189999999</v>
      </c>
      <c r="BE418" s="9">
        <v>-54.719666670000002</v>
      </c>
      <c r="BF418" s="9">
        <v>21.508518518999999</v>
      </c>
      <c r="BG418" s="9">
        <v>-52.89233333</v>
      </c>
      <c r="BH418" s="9">
        <v>3.4273333333</v>
      </c>
      <c r="BI418" s="9">
        <v>-1.829166667</v>
      </c>
      <c r="BJ418" s="9">
        <v>-12.08825</v>
      </c>
      <c r="BK418" s="9">
        <v>14.614958333000001</v>
      </c>
      <c r="BL418" s="9">
        <v>28.336208332999998</v>
      </c>
      <c r="BM418" s="9">
        <v>-20.24145833</v>
      </c>
      <c r="BN418" s="9">
        <v>3.7447796609999999</v>
      </c>
      <c r="BO418" s="9">
        <v>15.786779661000001</v>
      </c>
      <c r="BP418" s="9">
        <v>0.98177966100000003</v>
      </c>
      <c r="BQ418" s="9">
        <v>7.3041129943999996</v>
      </c>
      <c r="BR418" s="13">
        <v>291.09035311000002</v>
      </c>
      <c r="BS418" s="9">
        <v>-14.87280556</v>
      </c>
      <c r="BT418" s="9">
        <v>-127.54806480000001</v>
      </c>
      <c r="BU418" s="9">
        <v>59.550120370000002</v>
      </c>
      <c r="BV418" s="9">
        <v>-123.687713</v>
      </c>
      <c r="BW418" s="9">
        <v>7.43434375</v>
      </c>
      <c r="BX418" s="9">
        <v>-8.5687395829999993</v>
      </c>
      <c r="BY418" s="9">
        <v>-37.510927080000002</v>
      </c>
      <c r="BZ418" s="9">
        <v>27.652302082999999</v>
      </c>
      <c r="CA418" s="9">
        <v>64.702447917000001</v>
      </c>
      <c r="CB418" s="9">
        <v>-53.626302080000002</v>
      </c>
      <c r="CC418" s="9">
        <v>7.1775324858999996</v>
      </c>
      <c r="CD418" s="9">
        <v>39.118699153000001</v>
      </c>
      <c r="CE418" s="9">
        <v>2.8443658192000001</v>
      </c>
      <c r="CF418" s="9">
        <v>18.815199152999998</v>
      </c>
      <c r="CG418" s="13">
        <v>568.66599435000001</v>
      </c>
      <c r="CH418" s="9">
        <v>-9.1869259260000007</v>
      </c>
      <c r="CI418" s="9">
        <v>-233.8423148</v>
      </c>
      <c r="CJ418" s="9">
        <v>126.42764815</v>
      </c>
      <c r="CK418" s="9">
        <v>-240.13794440000001</v>
      </c>
      <c r="CL418" s="9">
        <v>2.8396249999999998</v>
      </c>
      <c r="CM418" s="9">
        <v>-23.453291669999999</v>
      </c>
      <c r="CN418" s="9">
        <v>-90.154875000000004</v>
      </c>
      <c r="CO418" s="9">
        <v>48.171083332999999</v>
      </c>
      <c r="CP418" s="9">
        <v>112.01141667</v>
      </c>
      <c r="CQ418" s="9">
        <v>-117.52575</v>
      </c>
      <c r="CR418" s="9">
        <v>28.218395480000002</v>
      </c>
      <c r="CS418" s="9">
        <v>92.335895480000005</v>
      </c>
      <c r="CT418" s="9">
        <v>-2.6694378529999998</v>
      </c>
      <c r="CU418" s="9">
        <v>-2.392771186</v>
      </c>
      <c r="CV418" s="13">
        <v>6.7955127571</v>
      </c>
      <c r="CW418" s="9">
        <v>0.16977374070000001</v>
      </c>
      <c r="CX418" s="9">
        <v>5.3290549814999997</v>
      </c>
      <c r="CY418" s="9">
        <v>-1.1335465929999999</v>
      </c>
      <c r="CZ418" s="9">
        <v>4.7546889815000002</v>
      </c>
      <c r="DA418" s="9">
        <v>0.18655885420000001</v>
      </c>
      <c r="DB418" s="9">
        <v>0.1514333125</v>
      </c>
      <c r="DC418" s="9">
        <v>-0.49668518699999997</v>
      </c>
      <c r="DD418" s="9">
        <v>-1.1366211879999999</v>
      </c>
      <c r="DE418" s="9">
        <v>1.8709139792</v>
      </c>
      <c r="DF418" s="9">
        <v>0.50402652079999999</v>
      </c>
      <c r="DG418" s="9">
        <v>-0.14365977199999999</v>
      </c>
      <c r="DH418" s="9">
        <v>0.97682639449999997</v>
      </c>
      <c r="DI418" s="9">
        <v>0.28419956120000001</v>
      </c>
      <c r="DJ418" s="9">
        <v>1.5699617279</v>
      </c>
    </row>
    <row r="419" spans="17:114" x14ac:dyDescent="0.15">
      <c r="S419" s="11" t="s">
        <v>37</v>
      </c>
      <c r="T419" s="9" t="s">
        <v>92</v>
      </c>
      <c r="U419" s="11">
        <v>6</v>
      </c>
      <c r="V419" s="9">
        <v>15</v>
      </c>
      <c r="W419" s="9">
        <v>9.5000000000000001E-2</v>
      </c>
      <c r="X419" s="9">
        <v>0.49869999999999998</v>
      </c>
      <c r="Y419" s="9">
        <f t="shared" si="158"/>
        <v>0.73196048098660305</v>
      </c>
      <c r="Z419" s="9">
        <f t="shared" si="159"/>
        <v>70</v>
      </c>
      <c r="AA419" s="8">
        <f t="shared" si="160"/>
        <v>60</v>
      </c>
      <c r="AB419" s="8" t="b">
        <f t="shared" si="157"/>
        <v>0</v>
      </c>
      <c r="AC419" s="23" t="str">
        <f t="shared" si="148"/>
        <v>NO</v>
      </c>
      <c r="AD419" s="21" t="str">
        <f t="shared" si="161"/>
        <v>NO</v>
      </c>
      <c r="AE419" s="8" t="str">
        <f t="shared" si="162"/>
        <v>EXT. COARSE</v>
      </c>
      <c r="AF419" s="8">
        <f t="shared" si="163"/>
        <v>6</v>
      </c>
      <c r="AG419" s="8">
        <f t="shared" si="164"/>
        <v>6</v>
      </c>
      <c r="AH419" s="8">
        <f t="shared" si="165"/>
        <v>6</v>
      </c>
      <c r="AI419" s="23">
        <f t="shared" si="149"/>
        <v>241</v>
      </c>
      <c r="AJ419" s="23">
        <f t="shared" si="150"/>
        <v>540</v>
      </c>
      <c r="AK419" s="23">
        <f t="shared" si="151"/>
        <v>1069</v>
      </c>
      <c r="AL419" s="23">
        <f t="shared" si="152"/>
        <v>1.2000000000000002</v>
      </c>
      <c r="AM419" s="21">
        <f t="shared" si="166"/>
        <v>241</v>
      </c>
      <c r="AN419" s="21">
        <f t="shared" si="167"/>
        <v>540</v>
      </c>
      <c r="AO419" s="21">
        <f t="shared" si="168"/>
        <v>1069</v>
      </c>
      <c r="AP419" s="21">
        <f t="shared" si="169"/>
        <v>1.2000000000000002</v>
      </c>
      <c r="AQ419" s="22">
        <f t="shared" si="153"/>
        <v>-1</v>
      </c>
      <c r="AR419" s="22">
        <f t="shared" si="154"/>
        <v>-1</v>
      </c>
      <c r="AS419" s="22">
        <f t="shared" si="155"/>
        <v>0</v>
      </c>
      <c r="AT419" s="22">
        <f t="shared" si="156"/>
        <v>-0.33333333333333331</v>
      </c>
      <c r="AU419" s="9">
        <v>15.5</v>
      </c>
      <c r="AV419" s="9">
        <v>9.5</v>
      </c>
      <c r="AW419" s="9">
        <v>150</v>
      </c>
      <c r="AX419" s="9">
        <v>30</v>
      </c>
      <c r="AY419" s="9">
        <v>60</v>
      </c>
      <c r="AZ419" s="9">
        <v>30</v>
      </c>
      <c r="BA419" s="9">
        <v>22.5</v>
      </c>
      <c r="BB419" s="9">
        <v>22.5</v>
      </c>
      <c r="BC419" s="13">
        <v>119.45347458000001</v>
      </c>
      <c r="BD419" s="9">
        <v>-10.187185189999999</v>
      </c>
      <c r="BE419" s="9">
        <v>-54.719666670000002</v>
      </c>
      <c r="BF419" s="9">
        <v>21.508518518999999</v>
      </c>
      <c r="BG419" s="9">
        <v>-52.89233333</v>
      </c>
      <c r="BH419" s="9">
        <v>3.4273333333</v>
      </c>
      <c r="BI419" s="9">
        <v>-1.829166667</v>
      </c>
      <c r="BJ419" s="9">
        <v>-12.08825</v>
      </c>
      <c r="BK419" s="9">
        <v>14.614958333000001</v>
      </c>
      <c r="BL419" s="9">
        <v>28.336208332999998</v>
      </c>
      <c r="BM419" s="9">
        <v>-20.24145833</v>
      </c>
      <c r="BN419" s="9">
        <v>3.7447796609999999</v>
      </c>
      <c r="BO419" s="9">
        <v>15.786779661000001</v>
      </c>
      <c r="BP419" s="9">
        <v>0.98177966100000003</v>
      </c>
      <c r="BQ419" s="9">
        <v>7.3041129943999996</v>
      </c>
      <c r="BR419" s="13">
        <v>291.09035311000002</v>
      </c>
      <c r="BS419" s="9">
        <v>-14.87280556</v>
      </c>
      <c r="BT419" s="9">
        <v>-127.54806480000001</v>
      </c>
      <c r="BU419" s="9">
        <v>59.550120370000002</v>
      </c>
      <c r="BV419" s="9">
        <v>-123.687713</v>
      </c>
      <c r="BW419" s="9">
        <v>7.43434375</v>
      </c>
      <c r="BX419" s="9">
        <v>-8.5687395829999993</v>
      </c>
      <c r="BY419" s="9">
        <v>-37.510927080000002</v>
      </c>
      <c r="BZ419" s="9">
        <v>27.652302082999999</v>
      </c>
      <c r="CA419" s="9">
        <v>64.702447917000001</v>
      </c>
      <c r="CB419" s="9">
        <v>-53.626302080000002</v>
      </c>
      <c r="CC419" s="9">
        <v>7.1775324858999996</v>
      </c>
      <c r="CD419" s="9">
        <v>39.118699153000001</v>
      </c>
      <c r="CE419" s="9">
        <v>2.8443658192000001</v>
      </c>
      <c r="CF419" s="9">
        <v>18.815199152999998</v>
      </c>
      <c r="CG419" s="13">
        <v>568.66599435000001</v>
      </c>
      <c r="CH419" s="9">
        <v>-9.1869259260000007</v>
      </c>
      <c r="CI419" s="9">
        <v>-233.8423148</v>
      </c>
      <c r="CJ419" s="9">
        <v>126.42764815</v>
      </c>
      <c r="CK419" s="9">
        <v>-240.13794440000001</v>
      </c>
      <c r="CL419" s="9">
        <v>2.8396249999999998</v>
      </c>
      <c r="CM419" s="9">
        <v>-23.453291669999999</v>
      </c>
      <c r="CN419" s="9">
        <v>-90.154875000000004</v>
      </c>
      <c r="CO419" s="9">
        <v>48.171083332999999</v>
      </c>
      <c r="CP419" s="9">
        <v>112.01141667</v>
      </c>
      <c r="CQ419" s="9">
        <v>-117.52575</v>
      </c>
      <c r="CR419" s="9">
        <v>28.218395480000002</v>
      </c>
      <c r="CS419" s="9">
        <v>92.335895480000005</v>
      </c>
      <c r="CT419" s="9">
        <v>-2.6694378529999998</v>
      </c>
      <c r="CU419" s="9">
        <v>-2.392771186</v>
      </c>
      <c r="CV419" s="13">
        <v>6.7955127571</v>
      </c>
      <c r="CW419" s="9">
        <v>0.16977374070000001</v>
      </c>
      <c r="CX419" s="9">
        <v>5.3290549814999997</v>
      </c>
      <c r="CY419" s="9">
        <v>-1.1335465929999999</v>
      </c>
      <c r="CZ419" s="9">
        <v>4.7546889815000002</v>
      </c>
      <c r="DA419" s="9">
        <v>0.18655885420000001</v>
      </c>
      <c r="DB419" s="9">
        <v>0.1514333125</v>
      </c>
      <c r="DC419" s="9">
        <v>-0.49668518699999997</v>
      </c>
      <c r="DD419" s="9">
        <v>-1.1366211879999999</v>
      </c>
      <c r="DE419" s="9">
        <v>1.8709139792</v>
      </c>
      <c r="DF419" s="9">
        <v>0.50402652079999999</v>
      </c>
      <c r="DG419" s="9">
        <v>-0.14365977199999999</v>
      </c>
      <c r="DH419" s="9">
        <v>0.97682639449999997</v>
      </c>
      <c r="DI419" s="9">
        <v>0.28419956120000001</v>
      </c>
      <c r="DJ419" s="9">
        <v>1.5699617279</v>
      </c>
    </row>
    <row r="420" spans="17:114" x14ac:dyDescent="0.15">
      <c r="S420" s="11" t="s">
        <v>37</v>
      </c>
      <c r="T420" s="9" t="s">
        <v>92</v>
      </c>
      <c r="U420" s="11">
        <v>6</v>
      </c>
      <c r="V420" s="9">
        <v>30</v>
      </c>
      <c r="W420" s="9">
        <v>9.5000000000000001E-2</v>
      </c>
      <c r="X420" s="9">
        <v>0.49869999999999998</v>
      </c>
      <c r="Y420" s="9">
        <f t="shared" si="158"/>
        <v>0.73196048098660305</v>
      </c>
      <c r="Z420" s="9">
        <f t="shared" si="159"/>
        <v>70</v>
      </c>
      <c r="AA420" s="8">
        <f t="shared" si="160"/>
        <v>60</v>
      </c>
      <c r="AB420" s="8" t="b">
        <f t="shared" si="157"/>
        <v>0</v>
      </c>
      <c r="AC420" s="23" t="str">
        <f t="shared" si="148"/>
        <v>YES</v>
      </c>
      <c r="AD420" s="21" t="str">
        <f t="shared" si="161"/>
        <v>NO</v>
      </c>
      <c r="AE420" s="8" t="str">
        <f t="shared" si="162"/>
        <v>COARSE</v>
      </c>
      <c r="AF420" s="8">
        <f t="shared" si="163"/>
        <v>4</v>
      </c>
      <c r="AG420" s="8">
        <f t="shared" si="164"/>
        <v>4</v>
      </c>
      <c r="AH420" s="8">
        <f t="shared" si="165"/>
        <v>5</v>
      </c>
      <c r="AI420" s="23">
        <f t="shared" si="149"/>
        <v>177</v>
      </c>
      <c r="AJ420" s="23">
        <f t="shared" si="150"/>
        <v>439</v>
      </c>
      <c r="AK420" s="23">
        <f t="shared" si="151"/>
        <v>802</v>
      </c>
      <c r="AL420" s="23">
        <f t="shared" si="152"/>
        <v>3.9</v>
      </c>
      <c r="AM420" s="21">
        <f t="shared" si="166"/>
        <v>177</v>
      </c>
      <c r="AN420" s="21">
        <f t="shared" si="167"/>
        <v>439</v>
      </c>
      <c r="AO420" s="21">
        <f t="shared" si="168"/>
        <v>802</v>
      </c>
      <c r="AP420" s="21">
        <f t="shared" si="169"/>
        <v>3.9</v>
      </c>
      <c r="AQ420" s="22">
        <f t="shared" si="153"/>
        <v>-1</v>
      </c>
      <c r="AR420" s="22">
        <f t="shared" si="154"/>
        <v>-1</v>
      </c>
      <c r="AS420" s="22">
        <f t="shared" si="155"/>
        <v>0</v>
      </c>
      <c r="AT420" s="22">
        <f t="shared" si="156"/>
        <v>0.33333333333333331</v>
      </c>
      <c r="AU420" s="9">
        <v>15.5</v>
      </c>
      <c r="AV420" s="9">
        <v>9.5</v>
      </c>
      <c r="AW420" s="9">
        <v>150</v>
      </c>
      <c r="AX420" s="9">
        <v>30</v>
      </c>
      <c r="AY420" s="9">
        <v>60</v>
      </c>
      <c r="AZ420" s="9">
        <v>30</v>
      </c>
      <c r="BA420" s="9">
        <v>22.5</v>
      </c>
      <c r="BB420" s="9">
        <v>22.5</v>
      </c>
      <c r="BC420" s="13">
        <v>119.45347458000001</v>
      </c>
      <c r="BD420" s="9">
        <v>-10.187185189999999</v>
      </c>
      <c r="BE420" s="9">
        <v>-54.719666670000002</v>
      </c>
      <c r="BF420" s="9">
        <v>21.508518518999999</v>
      </c>
      <c r="BG420" s="9">
        <v>-52.89233333</v>
      </c>
      <c r="BH420" s="9">
        <v>3.4273333333</v>
      </c>
      <c r="BI420" s="9">
        <v>-1.829166667</v>
      </c>
      <c r="BJ420" s="9">
        <v>-12.08825</v>
      </c>
      <c r="BK420" s="9">
        <v>14.614958333000001</v>
      </c>
      <c r="BL420" s="9">
        <v>28.336208332999998</v>
      </c>
      <c r="BM420" s="9">
        <v>-20.24145833</v>
      </c>
      <c r="BN420" s="9">
        <v>3.7447796609999999</v>
      </c>
      <c r="BO420" s="9">
        <v>15.786779661000001</v>
      </c>
      <c r="BP420" s="9">
        <v>0.98177966100000003</v>
      </c>
      <c r="BQ420" s="9">
        <v>7.3041129943999996</v>
      </c>
      <c r="BR420" s="13">
        <v>291.09035311000002</v>
      </c>
      <c r="BS420" s="9">
        <v>-14.87280556</v>
      </c>
      <c r="BT420" s="9">
        <v>-127.54806480000001</v>
      </c>
      <c r="BU420" s="9">
        <v>59.550120370000002</v>
      </c>
      <c r="BV420" s="9">
        <v>-123.687713</v>
      </c>
      <c r="BW420" s="9">
        <v>7.43434375</v>
      </c>
      <c r="BX420" s="9">
        <v>-8.5687395829999993</v>
      </c>
      <c r="BY420" s="9">
        <v>-37.510927080000002</v>
      </c>
      <c r="BZ420" s="9">
        <v>27.652302082999999</v>
      </c>
      <c r="CA420" s="9">
        <v>64.702447917000001</v>
      </c>
      <c r="CB420" s="9">
        <v>-53.626302080000002</v>
      </c>
      <c r="CC420" s="9">
        <v>7.1775324858999996</v>
      </c>
      <c r="CD420" s="9">
        <v>39.118699153000001</v>
      </c>
      <c r="CE420" s="9">
        <v>2.8443658192000001</v>
      </c>
      <c r="CF420" s="9">
        <v>18.815199152999998</v>
      </c>
      <c r="CG420" s="13">
        <v>568.66599435000001</v>
      </c>
      <c r="CH420" s="9">
        <v>-9.1869259260000007</v>
      </c>
      <c r="CI420" s="9">
        <v>-233.8423148</v>
      </c>
      <c r="CJ420" s="9">
        <v>126.42764815</v>
      </c>
      <c r="CK420" s="9">
        <v>-240.13794440000001</v>
      </c>
      <c r="CL420" s="9">
        <v>2.8396249999999998</v>
      </c>
      <c r="CM420" s="9">
        <v>-23.453291669999999</v>
      </c>
      <c r="CN420" s="9">
        <v>-90.154875000000004</v>
      </c>
      <c r="CO420" s="9">
        <v>48.171083332999999</v>
      </c>
      <c r="CP420" s="9">
        <v>112.01141667</v>
      </c>
      <c r="CQ420" s="9">
        <v>-117.52575</v>
      </c>
      <c r="CR420" s="9">
        <v>28.218395480000002</v>
      </c>
      <c r="CS420" s="9">
        <v>92.335895480000005</v>
      </c>
      <c r="CT420" s="9">
        <v>-2.6694378529999998</v>
      </c>
      <c r="CU420" s="9">
        <v>-2.392771186</v>
      </c>
      <c r="CV420" s="13">
        <v>6.7955127571</v>
      </c>
      <c r="CW420" s="9">
        <v>0.16977374070000001</v>
      </c>
      <c r="CX420" s="9">
        <v>5.3290549814999997</v>
      </c>
      <c r="CY420" s="9">
        <v>-1.1335465929999999</v>
      </c>
      <c r="CZ420" s="9">
        <v>4.7546889815000002</v>
      </c>
      <c r="DA420" s="9">
        <v>0.18655885420000001</v>
      </c>
      <c r="DB420" s="9">
        <v>0.1514333125</v>
      </c>
      <c r="DC420" s="9">
        <v>-0.49668518699999997</v>
      </c>
      <c r="DD420" s="9">
        <v>-1.1366211879999999</v>
      </c>
      <c r="DE420" s="9">
        <v>1.8709139792</v>
      </c>
      <c r="DF420" s="9">
        <v>0.50402652079999999</v>
      </c>
      <c r="DG420" s="9">
        <v>-0.14365977199999999</v>
      </c>
      <c r="DH420" s="9">
        <v>0.97682639449999997</v>
      </c>
      <c r="DI420" s="9">
        <v>0.28419956120000001</v>
      </c>
      <c r="DJ420" s="9">
        <v>1.5699617279</v>
      </c>
    </row>
    <row r="421" spans="17:114" x14ac:dyDescent="0.15">
      <c r="S421" s="11" t="s">
        <v>37</v>
      </c>
      <c r="T421" s="9" t="s">
        <v>92</v>
      </c>
      <c r="U421" s="11">
        <v>6</v>
      </c>
      <c r="V421" s="9">
        <v>45</v>
      </c>
      <c r="W421" s="9">
        <v>9.5000000000000001E-2</v>
      </c>
      <c r="X421" s="9">
        <v>0.49869999999999998</v>
      </c>
      <c r="Y421" s="9">
        <f t="shared" si="158"/>
        <v>0.73196048098660305</v>
      </c>
      <c r="Z421" s="9">
        <f t="shared" si="159"/>
        <v>70</v>
      </c>
      <c r="AA421" s="8">
        <f t="shared" si="160"/>
        <v>60</v>
      </c>
      <c r="AB421" s="8" t="b">
        <f t="shared" si="157"/>
        <v>0</v>
      </c>
      <c r="AC421" s="23" t="str">
        <f t="shared" si="148"/>
        <v>NO</v>
      </c>
      <c r="AD421" s="21" t="str">
        <f t="shared" si="161"/>
        <v>NO</v>
      </c>
      <c r="AE421" s="8" t="str">
        <f t="shared" si="162"/>
        <v>MEDIUM</v>
      </c>
      <c r="AF421" s="8">
        <f t="shared" si="163"/>
        <v>3</v>
      </c>
      <c r="AG421" s="8">
        <f t="shared" si="164"/>
        <v>3</v>
      </c>
      <c r="AH421" s="8">
        <f t="shared" si="165"/>
        <v>3</v>
      </c>
      <c r="AI421" s="23">
        <f t="shared" si="149"/>
        <v>119</v>
      </c>
      <c r="AJ421" s="23">
        <f t="shared" si="150"/>
        <v>355</v>
      </c>
      <c r="AK421" s="23">
        <f t="shared" si="151"/>
        <v>533</v>
      </c>
      <c r="AL421" s="23">
        <f t="shared" si="152"/>
        <v>8</v>
      </c>
      <c r="AM421" s="21">
        <f t="shared" si="166"/>
        <v>119</v>
      </c>
      <c r="AN421" s="21">
        <f t="shared" si="167"/>
        <v>355</v>
      </c>
      <c r="AO421" s="21">
        <f t="shared" si="168"/>
        <v>533</v>
      </c>
      <c r="AP421" s="21">
        <f t="shared" si="169"/>
        <v>8</v>
      </c>
      <c r="AQ421" s="22">
        <f t="shared" si="153"/>
        <v>-1</v>
      </c>
      <c r="AR421" s="22">
        <f t="shared" si="154"/>
        <v>-1</v>
      </c>
      <c r="AS421" s="22">
        <f t="shared" si="155"/>
        <v>0</v>
      </c>
      <c r="AT421" s="22">
        <f t="shared" si="156"/>
        <v>1</v>
      </c>
      <c r="AU421" s="9">
        <v>15.5</v>
      </c>
      <c r="AV421" s="9">
        <v>9.5</v>
      </c>
      <c r="AW421" s="9">
        <v>150</v>
      </c>
      <c r="AX421" s="9">
        <v>30</v>
      </c>
      <c r="AY421" s="9">
        <v>60</v>
      </c>
      <c r="AZ421" s="9">
        <v>30</v>
      </c>
      <c r="BA421" s="9">
        <v>22.5</v>
      </c>
      <c r="BB421" s="9">
        <v>22.5</v>
      </c>
      <c r="BC421" s="13">
        <v>119.45347458000001</v>
      </c>
      <c r="BD421" s="9">
        <v>-10.187185189999999</v>
      </c>
      <c r="BE421" s="9">
        <v>-54.719666670000002</v>
      </c>
      <c r="BF421" s="9">
        <v>21.508518518999999</v>
      </c>
      <c r="BG421" s="9">
        <v>-52.89233333</v>
      </c>
      <c r="BH421" s="9">
        <v>3.4273333333</v>
      </c>
      <c r="BI421" s="9">
        <v>-1.829166667</v>
      </c>
      <c r="BJ421" s="9">
        <v>-12.08825</v>
      </c>
      <c r="BK421" s="9">
        <v>14.614958333000001</v>
      </c>
      <c r="BL421" s="9">
        <v>28.336208332999998</v>
      </c>
      <c r="BM421" s="9">
        <v>-20.24145833</v>
      </c>
      <c r="BN421" s="9">
        <v>3.7447796609999999</v>
      </c>
      <c r="BO421" s="9">
        <v>15.786779661000001</v>
      </c>
      <c r="BP421" s="9">
        <v>0.98177966100000003</v>
      </c>
      <c r="BQ421" s="9">
        <v>7.3041129943999996</v>
      </c>
      <c r="BR421" s="13">
        <v>291.09035311000002</v>
      </c>
      <c r="BS421" s="9">
        <v>-14.87280556</v>
      </c>
      <c r="BT421" s="9">
        <v>-127.54806480000001</v>
      </c>
      <c r="BU421" s="9">
        <v>59.550120370000002</v>
      </c>
      <c r="BV421" s="9">
        <v>-123.687713</v>
      </c>
      <c r="BW421" s="9">
        <v>7.43434375</v>
      </c>
      <c r="BX421" s="9">
        <v>-8.5687395829999993</v>
      </c>
      <c r="BY421" s="9">
        <v>-37.510927080000002</v>
      </c>
      <c r="BZ421" s="9">
        <v>27.652302082999999</v>
      </c>
      <c r="CA421" s="9">
        <v>64.702447917000001</v>
      </c>
      <c r="CB421" s="9">
        <v>-53.626302080000002</v>
      </c>
      <c r="CC421" s="9">
        <v>7.1775324858999996</v>
      </c>
      <c r="CD421" s="9">
        <v>39.118699153000001</v>
      </c>
      <c r="CE421" s="9">
        <v>2.8443658192000001</v>
      </c>
      <c r="CF421" s="9">
        <v>18.815199152999998</v>
      </c>
      <c r="CG421" s="13">
        <v>568.66599435000001</v>
      </c>
      <c r="CH421" s="9">
        <v>-9.1869259260000007</v>
      </c>
      <c r="CI421" s="9">
        <v>-233.8423148</v>
      </c>
      <c r="CJ421" s="9">
        <v>126.42764815</v>
      </c>
      <c r="CK421" s="9">
        <v>-240.13794440000001</v>
      </c>
      <c r="CL421" s="9">
        <v>2.8396249999999998</v>
      </c>
      <c r="CM421" s="9">
        <v>-23.453291669999999</v>
      </c>
      <c r="CN421" s="9">
        <v>-90.154875000000004</v>
      </c>
      <c r="CO421" s="9">
        <v>48.171083332999999</v>
      </c>
      <c r="CP421" s="9">
        <v>112.01141667</v>
      </c>
      <c r="CQ421" s="9">
        <v>-117.52575</v>
      </c>
      <c r="CR421" s="9">
        <v>28.218395480000002</v>
      </c>
      <c r="CS421" s="9">
        <v>92.335895480000005</v>
      </c>
      <c r="CT421" s="9">
        <v>-2.6694378529999998</v>
      </c>
      <c r="CU421" s="9">
        <v>-2.392771186</v>
      </c>
      <c r="CV421" s="13">
        <v>6.7955127571</v>
      </c>
      <c r="CW421" s="9">
        <v>0.16977374070000001</v>
      </c>
      <c r="CX421" s="9">
        <v>5.3290549814999997</v>
      </c>
      <c r="CY421" s="9">
        <v>-1.1335465929999999</v>
      </c>
      <c r="CZ421" s="9">
        <v>4.7546889815000002</v>
      </c>
      <c r="DA421" s="9">
        <v>0.18655885420000001</v>
      </c>
      <c r="DB421" s="9">
        <v>0.1514333125</v>
      </c>
      <c r="DC421" s="9">
        <v>-0.49668518699999997</v>
      </c>
      <c r="DD421" s="9">
        <v>-1.1366211879999999</v>
      </c>
      <c r="DE421" s="9">
        <v>1.8709139792</v>
      </c>
      <c r="DF421" s="9">
        <v>0.50402652079999999</v>
      </c>
      <c r="DG421" s="9">
        <v>-0.14365977199999999</v>
      </c>
      <c r="DH421" s="9">
        <v>0.97682639449999997</v>
      </c>
      <c r="DI421" s="9">
        <v>0.28419956120000001</v>
      </c>
      <c r="DJ421" s="9">
        <v>1.5699617279</v>
      </c>
    </row>
    <row r="422" spans="17:114" x14ac:dyDescent="0.15">
      <c r="S422" s="11" t="s">
        <v>37</v>
      </c>
      <c r="T422" s="9" t="s">
        <v>92</v>
      </c>
      <c r="U422" s="11">
        <v>8</v>
      </c>
      <c r="V422" s="9">
        <v>0</v>
      </c>
      <c r="W422" s="9">
        <v>0.124635</v>
      </c>
      <c r="X422" s="9">
        <v>0.50334000000000001</v>
      </c>
      <c r="Y422" s="9">
        <f t="shared" si="158"/>
        <v>0.97871144821657308</v>
      </c>
      <c r="Z422" s="9">
        <f t="shared" si="159"/>
        <v>53</v>
      </c>
      <c r="AA422" s="8">
        <f t="shared" si="160"/>
        <v>60</v>
      </c>
      <c r="AB422" s="8" t="b">
        <f t="shared" si="157"/>
        <v>0</v>
      </c>
      <c r="AC422" s="23" t="str">
        <f t="shared" si="148"/>
        <v>NO</v>
      </c>
      <c r="AD422" s="21" t="str">
        <f t="shared" si="161"/>
        <v>YES</v>
      </c>
      <c r="AE422" s="8" t="str">
        <f t="shared" si="162"/>
        <v>EXT. COARSE</v>
      </c>
      <c r="AF422" s="8">
        <f t="shared" si="163"/>
        <v>6</v>
      </c>
      <c r="AG422" s="8">
        <f t="shared" si="164"/>
        <v>7</v>
      </c>
      <c r="AH422" s="8">
        <f t="shared" si="165"/>
        <v>6</v>
      </c>
      <c r="AI422" s="23">
        <f t="shared" si="149"/>
        <v>304</v>
      </c>
      <c r="AJ422" s="23">
        <f t="shared" si="150"/>
        <v>645</v>
      </c>
      <c r="AK422" s="23">
        <f t="shared" si="151"/>
        <v>1310</v>
      </c>
      <c r="AL422" s="23">
        <f t="shared" si="152"/>
        <v>0.2</v>
      </c>
      <c r="AM422" s="21">
        <f t="shared" si="166"/>
        <v>304</v>
      </c>
      <c r="AN422" s="21">
        <f t="shared" si="167"/>
        <v>645</v>
      </c>
      <c r="AO422" s="21">
        <f t="shared" si="168"/>
        <v>1310</v>
      </c>
      <c r="AP422" s="21">
        <f t="shared" si="169"/>
        <v>0.2</v>
      </c>
      <c r="AQ422" s="22">
        <f t="shared" si="153"/>
        <v>-0.78947368421052633</v>
      </c>
      <c r="AR422" s="22">
        <f t="shared" si="154"/>
        <v>-1</v>
      </c>
      <c r="AS422" s="22">
        <f t="shared" si="155"/>
        <v>0</v>
      </c>
      <c r="AT422" s="22">
        <f t="shared" si="156"/>
        <v>-1</v>
      </c>
      <c r="AU422" s="9">
        <v>15.5</v>
      </c>
      <c r="AV422" s="9">
        <v>9.5</v>
      </c>
      <c r="AW422" s="9">
        <v>150</v>
      </c>
      <c r="AX422" s="9">
        <v>30</v>
      </c>
      <c r="AY422" s="9">
        <v>60</v>
      </c>
      <c r="AZ422" s="9">
        <v>30</v>
      </c>
      <c r="BA422" s="9">
        <v>22.5</v>
      </c>
      <c r="BB422" s="9">
        <v>22.5</v>
      </c>
      <c r="BC422" s="13">
        <v>119.45347458000001</v>
      </c>
      <c r="BD422" s="9">
        <v>-10.187185189999999</v>
      </c>
      <c r="BE422" s="9">
        <v>-54.719666670000002</v>
      </c>
      <c r="BF422" s="9">
        <v>21.508518518999999</v>
      </c>
      <c r="BG422" s="9">
        <v>-52.89233333</v>
      </c>
      <c r="BH422" s="9">
        <v>3.4273333333</v>
      </c>
      <c r="BI422" s="9">
        <v>-1.829166667</v>
      </c>
      <c r="BJ422" s="9">
        <v>-12.08825</v>
      </c>
      <c r="BK422" s="9">
        <v>14.614958333000001</v>
      </c>
      <c r="BL422" s="9">
        <v>28.336208332999998</v>
      </c>
      <c r="BM422" s="9">
        <v>-20.24145833</v>
      </c>
      <c r="BN422" s="9">
        <v>3.7447796609999999</v>
      </c>
      <c r="BO422" s="9">
        <v>15.786779661000001</v>
      </c>
      <c r="BP422" s="9">
        <v>0.98177966100000003</v>
      </c>
      <c r="BQ422" s="9">
        <v>7.3041129943999996</v>
      </c>
      <c r="BR422" s="13">
        <v>291.09035311000002</v>
      </c>
      <c r="BS422" s="9">
        <v>-14.87280556</v>
      </c>
      <c r="BT422" s="9">
        <v>-127.54806480000001</v>
      </c>
      <c r="BU422" s="9">
        <v>59.550120370000002</v>
      </c>
      <c r="BV422" s="9">
        <v>-123.687713</v>
      </c>
      <c r="BW422" s="9">
        <v>7.43434375</v>
      </c>
      <c r="BX422" s="9">
        <v>-8.5687395829999993</v>
      </c>
      <c r="BY422" s="9">
        <v>-37.510927080000002</v>
      </c>
      <c r="BZ422" s="9">
        <v>27.652302082999999</v>
      </c>
      <c r="CA422" s="9">
        <v>64.702447917000001</v>
      </c>
      <c r="CB422" s="9">
        <v>-53.626302080000002</v>
      </c>
      <c r="CC422" s="9">
        <v>7.1775324858999996</v>
      </c>
      <c r="CD422" s="9">
        <v>39.118699153000001</v>
      </c>
      <c r="CE422" s="9">
        <v>2.8443658192000001</v>
      </c>
      <c r="CF422" s="9">
        <v>18.815199152999998</v>
      </c>
      <c r="CG422" s="13">
        <v>568.66599435000001</v>
      </c>
      <c r="CH422" s="9">
        <v>-9.1869259260000007</v>
      </c>
      <c r="CI422" s="9">
        <v>-233.8423148</v>
      </c>
      <c r="CJ422" s="9">
        <v>126.42764815</v>
      </c>
      <c r="CK422" s="9">
        <v>-240.13794440000001</v>
      </c>
      <c r="CL422" s="9">
        <v>2.8396249999999998</v>
      </c>
      <c r="CM422" s="9">
        <v>-23.453291669999999</v>
      </c>
      <c r="CN422" s="9">
        <v>-90.154875000000004</v>
      </c>
      <c r="CO422" s="9">
        <v>48.171083332999999</v>
      </c>
      <c r="CP422" s="9">
        <v>112.01141667</v>
      </c>
      <c r="CQ422" s="9">
        <v>-117.52575</v>
      </c>
      <c r="CR422" s="9">
        <v>28.218395480000002</v>
      </c>
      <c r="CS422" s="9">
        <v>92.335895480000005</v>
      </c>
      <c r="CT422" s="9">
        <v>-2.6694378529999998</v>
      </c>
      <c r="CU422" s="9">
        <v>-2.392771186</v>
      </c>
      <c r="CV422" s="13">
        <v>6.7955127571</v>
      </c>
      <c r="CW422" s="9">
        <v>0.16977374070000001</v>
      </c>
      <c r="CX422" s="9">
        <v>5.3290549814999997</v>
      </c>
      <c r="CY422" s="9">
        <v>-1.1335465929999999</v>
      </c>
      <c r="CZ422" s="9">
        <v>4.7546889815000002</v>
      </c>
      <c r="DA422" s="9">
        <v>0.18655885420000001</v>
      </c>
      <c r="DB422" s="9">
        <v>0.1514333125</v>
      </c>
      <c r="DC422" s="9">
        <v>-0.49668518699999997</v>
      </c>
      <c r="DD422" s="9">
        <v>-1.1366211879999999</v>
      </c>
      <c r="DE422" s="9">
        <v>1.8709139792</v>
      </c>
      <c r="DF422" s="9">
        <v>0.50402652079999999</v>
      </c>
      <c r="DG422" s="9">
        <v>-0.14365977199999999</v>
      </c>
      <c r="DH422" s="9">
        <v>0.97682639449999997</v>
      </c>
      <c r="DI422" s="9">
        <v>0.28419956120000001</v>
      </c>
      <c r="DJ422" s="9">
        <v>1.5699617279</v>
      </c>
    </row>
    <row r="423" spans="17:114" x14ac:dyDescent="0.15">
      <c r="S423" s="11" t="s">
        <v>37</v>
      </c>
      <c r="T423" s="9" t="s">
        <v>92</v>
      </c>
      <c r="U423" s="11">
        <v>8</v>
      </c>
      <c r="V423" s="9">
        <v>15</v>
      </c>
      <c r="W423" s="9">
        <v>0.124635</v>
      </c>
      <c r="X423" s="9">
        <v>0.50334000000000001</v>
      </c>
      <c r="Y423" s="9">
        <f t="shared" si="158"/>
        <v>0.97871144821657308</v>
      </c>
      <c r="Z423" s="9">
        <f t="shared" si="159"/>
        <v>53</v>
      </c>
      <c r="AA423" s="8">
        <f t="shared" si="160"/>
        <v>60</v>
      </c>
      <c r="AB423" s="8" t="b">
        <f t="shared" si="157"/>
        <v>0</v>
      </c>
      <c r="AC423" s="23" t="str">
        <f t="shared" si="148"/>
        <v>NO</v>
      </c>
      <c r="AD423" s="21" t="str">
        <f t="shared" si="161"/>
        <v>YES</v>
      </c>
      <c r="AE423" s="8" t="str">
        <f t="shared" si="162"/>
        <v>EXT. COARSE</v>
      </c>
      <c r="AF423" s="8">
        <f t="shared" si="163"/>
        <v>6</v>
      </c>
      <c r="AG423" s="8">
        <f t="shared" si="164"/>
        <v>6</v>
      </c>
      <c r="AH423" s="8">
        <f t="shared" si="165"/>
        <v>6</v>
      </c>
      <c r="AI423" s="23">
        <f t="shared" si="149"/>
        <v>235</v>
      </c>
      <c r="AJ423" s="23">
        <f t="shared" si="150"/>
        <v>531</v>
      </c>
      <c r="AK423" s="23">
        <f t="shared" si="151"/>
        <v>1052</v>
      </c>
      <c r="AL423" s="23">
        <f t="shared" si="152"/>
        <v>1.3</v>
      </c>
      <c r="AM423" s="21">
        <f t="shared" si="166"/>
        <v>235</v>
      </c>
      <c r="AN423" s="21">
        <f t="shared" si="167"/>
        <v>531</v>
      </c>
      <c r="AO423" s="21">
        <f t="shared" si="168"/>
        <v>1052</v>
      </c>
      <c r="AP423" s="21">
        <f t="shared" si="169"/>
        <v>1.3</v>
      </c>
      <c r="AQ423" s="22">
        <f t="shared" si="153"/>
        <v>-0.78947368421052633</v>
      </c>
      <c r="AR423" s="22">
        <f t="shared" si="154"/>
        <v>-1</v>
      </c>
      <c r="AS423" s="22">
        <f t="shared" si="155"/>
        <v>0</v>
      </c>
      <c r="AT423" s="22">
        <f t="shared" si="156"/>
        <v>-0.33333333333333331</v>
      </c>
      <c r="AU423" s="9">
        <v>15.5</v>
      </c>
      <c r="AV423" s="9">
        <v>9.5</v>
      </c>
      <c r="AW423" s="9">
        <v>150</v>
      </c>
      <c r="AX423" s="9">
        <v>30</v>
      </c>
      <c r="AY423" s="9">
        <v>60</v>
      </c>
      <c r="AZ423" s="9">
        <v>30</v>
      </c>
      <c r="BA423" s="9">
        <v>22.5</v>
      </c>
      <c r="BB423" s="9">
        <v>22.5</v>
      </c>
      <c r="BC423" s="13">
        <v>119.45347458000001</v>
      </c>
      <c r="BD423" s="9">
        <v>-10.187185189999999</v>
      </c>
      <c r="BE423" s="9">
        <v>-54.719666670000002</v>
      </c>
      <c r="BF423" s="9">
        <v>21.508518518999999</v>
      </c>
      <c r="BG423" s="9">
        <v>-52.89233333</v>
      </c>
      <c r="BH423" s="9">
        <v>3.4273333333</v>
      </c>
      <c r="BI423" s="9">
        <v>-1.829166667</v>
      </c>
      <c r="BJ423" s="9">
        <v>-12.08825</v>
      </c>
      <c r="BK423" s="9">
        <v>14.614958333000001</v>
      </c>
      <c r="BL423" s="9">
        <v>28.336208332999998</v>
      </c>
      <c r="BM423" s="9">
        <v>-20.24145833</v>
      </c>
      <c r="BN423" s="9">
        <v>3.7447796609999999</v>
      </c>
      <c r="BO423" s="9">
        <v>15.786779661000001</v>
      </c>
      <c r="BP423" s="9">
        <v>0.98177966100000003</v>
      </c>
      <c r="BQ423" s="9">
        <v>7.3041129943999996</v>
      </c>
      <c r="BR423" s="13">
        <v>291.09035311000002</v>
      </c>
      <c r="BS423" s="9">
        <v>-14.87280556</v>
      </c>
      <c r="BT423" s="9">
        <v>-127.54806480000001</v>
      </c>
      <c r="BU423" s="9">
        <v>59.550120370000002</v>
      </c>
      <c r="BV423" s="9">
        <v>-123.687713</v>
      </c>
      <c r="BW423" s="9">
        <v>7.43434375</v>
      </c>
      <c r="BX423" s="9">
        <v>-8.5687395829999993</v>
      </c>
      <c r="BY423" s="9">
        <v>-37.510927080000002</v>
      </c>
      <c r="BZ423" s="9">
        <v>27.652302082999999</v>
      </c>
      <c r="CA423" s="9">
        <v>64.702447917000001</v>
      </c>
      <c r="CB423" s="9">
        <v>-53.626302080000002</v>
      </c>
      <c r="CC423" s="9">
        <v>7.1775324858999996</v>
      </c>
      <c r="CD423" s="9">
        <v>39.118699153000001</v>
      </c>
      <c r="CE423" s="9">
        <v>2.8443658192000001</v>
      </c>
      <c r="CF423" s="9">
        <v>18.815199152999998</v>
      </c>
      <c r="CG423" s="13">
        <v>568.66599435000001</v>
      </c>
      <c r="CH423" s="9">
        <v>-9.1869259260000007</v>
      </c>
      <c r="CI423" s="9">
        <v>-233.8423148</v>
      </c>
      <c r="CJ423" s="9">
        <v>126.42764815</v>
      </c>
      <c r="CK423" s="9">
        <v>-240.13794440000001</v>
      </c>
      <c r="CL423" s="9">
        <v>2.8396249999999998</v>
      </c>
      <c r="CM423" s="9">
        <v>-23.453291669999999</v>
      </c>
      <c r="CN423" s="9">
        <v>-90.154875000000004</v>
      </c>
      <c r="CO423" s="9">
        <v>48.171083332999999</v>
      </c>
      <c r="CP423" s="9">
        <v>112.01141667</v>
      </c>
      <c r="CQ423" s="9">
        <v>-117.52575</v>
      </c>
      <c r="CR423" s="9">
        <v>28.218395480000002</v>
      </c>
      <c r="CS423" s="9">
        <v>92.335895480000005</v>
      </c>
      <c r="CT423" s="9">
        <v>-2.6694378529999998</v>
      </c>
      <c r="CU423" s="9">
        <v>-2.392771186</v>
      </c>
      <c r="CV423" s="13">
        <v>6.7955127571</v>
      </c>
      <c r="CW423" s="9">
        <v>0.16977374070000001</v>
      </c>
      <c r="CX423" s="9">
        <v>5.3290549814999997</v>
      </c>
      <c r="CY423" s="9">
        <v>-1.1335465929999999</v>
      </c>
      <c r="CZ423" s="9">
        <v>4.7546889815000002</v>
      </c>
      <c r="DA423" s="9">
        <v>0.18655885420000001</v>
      </c>
      <c r="DB423" s="9">
        <v>0.1514333125</v>
      </c>
      <c r="DC423" s="9">
        <v>-0.49668518699999997</v>
      </c>
      <c r="DD423" s="9">
        <v>-1.1366211879999999</v>
      </c>
      <c r="DE423" s="9">
        <v>1.8709139792</v>
      </c>
      <c r="DF423" s="9">
        <v>0.50402652079999999</v>
      </c>
      <c r="DG423" s="9">
        <v>-0.14365977199999999</v>
      </c>
      <c r="DH423" s="9">
        <v>0.97682639449999997</v>
      </c>
      <c r="DI423" s="9">
        <v>0.28419956120000001</v>
      </c>
      <c r="DJ423" s="9">
        <v>1.5699617279</v>
      </c>
    </row>
    <row r="424" spans="17:114" x14ac:dyDescent="0.15">
      <c r="S424" s="11" t="s">
        <v>37</v>
      </c>
      <c r="T424" s="9" t="s">
        <v>92</v>
      </c>
      <c r="U424" s="11">
        <v>8</v>
      </c>
      <c r="V424" s="9">
        <v>30</v>
      </c>
      <c r="W424" s="9">
        <v>0.124635</v>
      </c>
      <c r="X424" s="9">
        <v>0.50334000000000001</v>
      </c>
      <c r="Y424" s="9">
        <f t="shared" si="158"/>
        <v>0.97871144821657308</v>
      </c>
      <c r="Z424" s="9">
        <f t="shared" si="159"/>
        <v>53</v>
      </c>
      <c r="AA424" s="8">
        <f t="shared" si="160"/>
        <v>60</v>
      </c>
      <c r="AB424" s="8" t="b">
        <f t="shared" si="157"/>
        <v>1</v>
      </c>
      <c r="AC424" s="23" t="str">
        <f t="shared" si="148"/>
        <v>YES</v>
      </c>
      <c r="AD424" s="21" t="str">
        <f t="shared" si="161"/>
        <v>YES</v>
      </c>
      <c r="AE424" s="8" t="str">
        <f t="shared" si="162"/>
        <v>COARSE</v>
      </c>
      <c r="AF424" s="8">
        <f t="shared" si="163"/>
        <v>4</v>
      </c>
      <c r="AG424" s="8">
        <f t="shared" si="164"/>
        <v>4</v>
      </c>
      <c r="AH424" s="8">
        <f t="shared" si="165"/>
        <v>5</v>
      </c>
      <c r="AI424" s="23">
        <f t="shared" si="149"/>
        <v>173</v>
      </c>
      <c r="AJ424" s="23">
        <f t="shared" si="150"/>
        <v>434</v>
      </c>
      <c r="AK424" s="23">
        <f t="shared" si="151"/>
        <v>792</v>
      </c>
      <c r="AL424" s="23">
        <f t="shared" si="152"/>
        <v>3.9</v>
      </c>
      <c r="AM424" s="21">
        <f t="shared" si="166"/>
        <v>173</v>
      </c>
      <c r="AN424" s="21">
        <f t="shared" si="167"/>
        <v>434</v>
      </c>
      <c r="AO424" s="21">
        <f t="shared" si="168"/>
        <v>792</v>
      </c>
      <c r="AP424" s="21">
        <f t="shared" si="169"/>
        <v>3.9</v>
      </c>
      <c r="AQ424" s="22">
        <f t="shared" si="153"/>
        <v>-0.78947368421052633</v>
      </c>
      <c r="AR424" s="22">
        <f t="shared" si="154"/>
        <v>-1</v>
      </c>
      <c r="AS424" s="22">
        <f t="shared" si="155"/>
        <v>0</v>
      </c>
      <c r="AT424" s="22">
        <f t="shared" si="156"/>
        <v>0.33333333333333331</v>
      </c>
      <c r="AU424" s="9">
        <v>15.5</v>
      </c>
      <c r="AV424" s="9">
        <v>9.5</v>
      </c>
      <c r="AW424" s="9">
        <v>150</v>
      </c>
      <c r="AX424" s="9">
        <v>30</v>
      </c>
      <c r="AY424" s="9">
        <v>60</v>
      </c>
      <c r="AZ424" s="9">
        <v>30</v>
      </c>
      <c r="BA424" s="9">
        <v>22.5</v>
      </c>
      <c r="BB424" s="9">
        <v>22.5</v>
      </c>
      <c r="BC424" s="13">
        <v>119.45347458000001</v>
      </c>
      <c r="BD424" s="9">
        <v>-10.187185189999999</v>
      </c>
      <c r="BE424" s="9">
        <v>-54.719666670000002</v>
      </c>
      <c r="BF424" s="9">
        <v>21.508518518999999</v>
      </c>
      <c r="BG424" s="9">
        <v>-52.89233333</v>
      </c>
      <c r="BH424" s="9">
        <v>3.4273333333</v>
      </c>
      <c r="BI424" s="9">
        <v>-1.829166667</v>
      </c>
      <c r="BJ424" s="9">
        <v>-12.08825</v>
      </c>
      <c r="BK424" s="9">
        <v>14.614958333000001</v>
      </c>
      <c r="BL424" s="9">
        <v>28.336208332999998</v>
      </c>
      <c r="BM424" s="9">
        <v>-20.24145833</v>
      </c>
      <c r="BN424" s="9">
        <v>3.7447796609999999</v>
      </c>
      <c r="BO424" s="9">
        <v>15.786779661000001</v>
      </c>
      <c r="BP424" s="9">
        <v>0.98177966100000003</v>
      </c>
      <c r="BQ424" s="9">
        <v>7.3041129943999996</v>
      </c>
      <c r="BR424" s="13">
        <v>291.09035311000002</v>
      </c>
      <c r="BS424" s="9">
        <v>-14.87280556</v>
      </c>
      <c r="BT424" s="9">
        <v>-127.54806480000001</v>
      </c>
      <c r="BU424" s="9">
        <v>59.550120370000002</v>
      </c>
      <c r="BV424" s="9">
        <v>-123.687713</v>
      </c>
      <c r="BW424" s="9">
        <v>7.43434375</v>
      </c>
      <c r="BX424" s="9">
        <v>-8.5687395829999993</v>
      </c>
      <c r="BY424" s="9">
        <v>-37.510927080000002</v>
      </c>
      <c r="BZ424" s="9">
        <v>27.652302082999999</v>
      </c>
      <c r="CA424" s="9">
        <v>64.702447917000001</v>
      </c>
      <c r="CB424" s="9">
        <v>-53.626302080000002</v>
      </c>
      <c r="CC424" s="9">
        <v>7.1775324858999996</v>
      </c>
      <c r="CD424" s="9">
        <v>39.118699153000001</v>
      </c>
      <c r="CE424" s="9">
        <v>2.8443658192000001</v>
      </c>
      <c r="CF424" s="9">
        <v>18.815199152999998</v>
      </c>
      <c r="CG424" s="13">
        <v>568.66599435000001</v>
      </c>
      <c r="CH424" s="9">
        <v>-9.1869259260000007</v>
      </c>
      <c r="CI424" s="9">
        <v>-233.8423148</v>
      </c>
      <c r="CJ424" s="9">
        <v>126.42764815</v>
      </c>
      <c r="CK424" s="9">
        <v>-240.13794440000001</v>
      </c>
      <c r="CL424" s="9">
        <v>2.8396249999999998</v>
      </c>
      <c r="CM424" s="9">
        <v>-23.453291669999999</v>
      </c>
      <c r="CN424" s="9">
        <v>-90.154875000000004</v>
      </c>
      <c r="CO424" s="9">
        <v>48.171083332999999</v>
      </c>
      <c r="CP424" s="9">
        <v>112.01141667</v>
      </c>
      <c r="CQ424" s="9">
        <v>-117.52575</v>
      </c>
      <c r="CR424" s="9">
        <v>28.218395480000002</v>
      </c>
      <c r="CS424" s="9">
        <v>92.335895480000005</v>
      </c>
      <c r="CT424" s="9">
        <v>-2.6694378529999998</v>
      </c>
      <c r="CU424" s="9">
        <v>-2.392771186</v>
      </c>
      <c r="CV424" s="13">
        <v>6.7955127571</v>
      </c>
      <c r="CW424" s="9">
        <v>0.16977374070000001</v>
      </c>
      <c r="CX424" s="9">
        <v>5.3290549814999997</v>
      </c>
      <c r="CY424" s="9">
        <v>-1.1335465929999999</v>
      </c>
      <c r="CZ424" s="9">
        <v>4.7546889815000002</v>
      </c>
      <c r="DA424" s="9">
        <v>0.18655885420000001</v>
      </c>
      <c r="DB424" s="9">
        <v>0.1514333125</v>
      </c>
      <c r="DC424" s="9">
        <v>-0.49668518699999997</v>
      </c>
      <c r="DD424" s="9">
        <v>-1.1366211879999999</v>
      </c>
      <c r="DE424" s="9">
        <v>1.8709139792</v>
      </c>
      <c r="DF424" s="9">
        <v>0.50402652079999999</v>
      </c>
      <c r="DG424" s="9">
        <v>-0.14365977199999999</v>
      </c>
      <c r="DH424" s="9">
        <v>0.97682639449999997</v>
      </c>
      <c r="DI424" s="9">
        <v>0.28419956120000001</v>
      </c>
      <c r="DJ424" s="9">
        <v>1.5699617279</v>
      </c>
    </row>
    <row r="425" spans="17:114" x14ac:dyDescent="0.15">
      <c r="S425" s="11" t="s">
        <v>37</v>
      </c>
      <c r="T425" s="9" t="s">
        <v>92</v>
      </c>
      <c r="U425" s="11">
        <v>8</v>
      </c>
      <c r="V425" s="9">
        <v>45</v>
      </c>
      <c r="W425" s="9">
        <v>0.124635</v>
      </c>
      <c r="X425" s="9">
        <v>0.50334000000000001</v>
      </c>
      <c r="Y425" s="9">
        <f t="shared" si="158"/>
        <v>0.97871144821657308</v>
      </c>
      <c r="Z425" s="9">
        <f t="shared" si="159"/>
        <v>53</v>
      </c>
      <c r="AA425" s="8">
        <f t="shared" si="160"/>
        <v>60</v>
      </c>
      <c r="AB425" s="8" t="b">
        <f t="shared" si="157"/>
        <v>0</v>
      </c>
      <c r="AC425" s="23" t="str">
        <f t="shared" si="148"/>
        <v>NO</v>
      </c>
      <c r="AD425" s="21" t="str">
        <f t="shared" si="161"/>
        <v>YES</v>
      </c>
      <c r="AE425" s="8" t="str">
        <f t="shared" si="162"/>
        <v>MEDIUM</v>
      </c>
      <c r="AF425" s="8">
        <f t="shared" si="163"/>
        <v>3</v>
      </c>
      <c r="AG425" s="8">
        <f t="shared" si="164"/>
        <v>3</v>
      </c>
      <c r="AH425" s="8">
        <f t="shared" si="165"/>
        <v>3</v>
      </c>
      <c r="AI425" s="23">
        <f t="shared" si="149"/>
        <v>118</v>
      </c>
      <c r="AJ425" s="23">
        <f t="shared" si="150"/>
        <v>354</v>
      </c>
      <c r="AK425" s="23">
        <f t="shared" si="151"/>
        <v>530</v>
      </c>
      <c r="AL425" s="23">
        <f t="shared" si="152"/>
        <v>7.8</v>
      </c>
      <c r="AM425" s="21">
        <f t="shared" si="166"/>
        <v>118</v>
      </c>
      <c r="AN425" s="21">
        <f t="shared" si="167"/>
        <v>354</v>
      </c>
      <c r="AO425" s="21">
        <f t="shared" si="168"/>
        <v>530</v>
      </c>
      <c r="AP425" s="21">
        <f t="shared" si="169"/>
        <v>7.8</v>
      </c>
      <c r="AQ425" s="22">
        <f t="shared" si="153"/>
        <v>-0.78947368421052633</v>
      </c>
      <c r="AR425" s="22">
        <f t="shared" si="154"/>
        <v>-1</v>
      </c>
      <c r="AS425" s="22">
        <f t="shared" si="155"/>
        <v>0</v>
      </c>
      <c r="AT425" s="22">
        <f t="shared" si="156"/>
        <v>1</v>
      </c>
      <c r="AU425" s="9">
        <v>15.5</v>
      </c>
      <c r="AV425" s="9">
        <v>9.5</v>
      </c>
      <c r="AW425" s="9">
        <v>150</v>
      </c>
      <c r="AX425" s="9">
        <v>30</v>
      </c>
      <c r="AY425" s="9">
        <v>60</v>
      </c>
      <c r="AZ425" s="9">
        <v>30</v>
      </c>
      <c r="BA425" s="9">
        <v>22.5</v>
      </c>
      <c r="BB425" s="9">
        <v>22.5</v>
      </c>
      <c r="BC425" s="13">
        <v>119.45347458000001</v>
      </c>
      <c r="BD425" s="9">
        <v>-10.187185189999999</v>
      </c>
      <c r="BE425" s="9">
        <v>-54.719666670000002</v>
      </c>
      <c r="BF425" s="9">
        <v>21.508518518999999</v>
      </c>
      <c r="BG425" s="9">
        <v>-52.89233333</v>
      </c>
      <c r="BH425" s="9">
        <v>3.4273333333</v>
      </c>
      <c r="BI425" s="9">
        <v>-1.829166667</v>
      </c>
      <c r="BJ425" s="9">
        <v>-12.08825</v>
      </c>
      <c r="BK425" s="9">
        <v>14.614958333000001</v>
      </c>
      <c r="BL425" s="9">
        <v>28.336208332999998</v>
      </c>
      <c r="BM425" s="9">
        <v>-20.24145833</v>
      </c>
      <c r="BN425" s="9">
        <v>3.7447796609999999</v>
      </c>
      <c r="BO425" s="9">
        <v>15.786779661000001</v>
      </c>
      <c r="BP425" s="9">
        <v>0.98177966100000003</v>
      </c>
      <c r="BQ425" s="9">
        <v>7.3041129943999996</v>
      </c>
      <c r="BR425" s="13">
        <v>291.09035311000002</v>
      </c>
      <c r="BS425" s="9">
        <v>-14.87280556</v>
      </c>
      <c r="BT425" s="9">
        <v>-127.54806480000001</v>
      </c>
      <c r="BU425" s="9">
        <v>59.550120370000002</v>
      </c>
      <c r="BV425" s="9">
        <v>-123.687713</v>
      </c>
      <c r="BW425" s="9">
        <v>7.43434375</v>
      </c>
      <c r="BX425" s="9">
        <v>-8.5687395829999993</v>
      </c>
      <c r="BY425" s="9">
        <v>-37.510927080000002</v>
      </c>
      <c r="BZ425" s="9">
        <v>27.652302082999999</v>
      </c>
      <c r="CA425" s="9">
        <v>64.702447917000001</v>
      </c>
      <c r="CB425" s="9">
        <v>-53.626302080000002</v>
      </c>
      <c r="CC425" s="9">
        <v>7.1775324858999996</v>
      </c>
      <c r="CD425" s="9">
        <v>39.118699153000001</v>
      </c>
      <c r="CE425" s="9">
        <v>2.8443658192000001</v>
      </c>
      <c r="CF425" s="9">
        <v>18.815199152999998</v>
      </c>
      <c r="CG425" s="13">
        <v>568.66599435000001</v>
      </c>
      <c r="CH425" s="9">
        <v>-9.1869259260000007</v>
      </c>
      <c r="CI425" s="9">
        <v>-233.8423148</v>
      </c>
      <c r="CJ425" s="9">
        <v>126.42764815</v>
      </c>
      <c r="CK425" s="9">
        <v>-240.13794440000001</v>
      </c>
      <c r="CL425" s="9">
        <v>2.8396249999999998</v>
      </c>
      <c r="CM425" s="9">
        <v>-23.453291669999999</v>
      </c>
      <c r="CN425" s="9">
        <v>-90.154875000000004</v>
      </c>
      <c r="CO425" s="9">
        <v>48.171083332999999</v>
      </c>
      <c r="CP425" s="9">
        <v>112.01141667</v>
      </c>
      <c r="CQ425" s="9">
        <v>-117.52575</v>
      </c>
      <c r="CR425" s="9">
        <v>28.218395480000002</v>
      </c>
      <c r="CS425" s="9">
        <v>92.335895480000005</v>
      </c>
      <c r="CT425" s="9">
        <v>-2.6694378529999998</v>
      </c>
      <c r="CU425" s="9">
        <v>-2.392771186</v>
      </c>
      <c r="CV425" s="13">
        <v>6.7955127571</v>
      </c>
      <c r="CW425" s="9">
        <v>0.16977374070000001</v>
      </c>
      <c r="CX425" s="9">
        <v>5.3290549814999997</v>
      </c>
      <c r="CY425" s="9">
        <v>-1.1335465929999999</v>
      </c>
      <c r="CZ425" s="9">
        <v>4.7546889815000002</v>
      </c>
      <c r="DA425" s="9">
        <v>0.18655885420000001</v>
      </c>
      <c r="DB425" s="9">
        <v>0.1514333125</v>
      </c>
      <c r="DC425" s="9">
        <v>-0.49668518699999997</v>
      </c>
      <c r="DD425" s="9">
        <v>-1.1366211879999999</v>
      </c>
      <c r="DE425" s="9">
        <v>1.8709139792</v>
      </c>
      <c r="DF425" s="9">
        <v>0.50402652079999999</v>
      </c>
      <c r="DG425" s="9">
        <v>-0.14365977199999999</v>
      </c>
      <c r="DH425" s="9">
        <v>0.97682639449999997</v>
      </c>
      <c r="DI425" s="9">
        <v>0.28419956120000001</v>
      </c>
      <c r="DJ425" s="9">
        <v>1.5699617279</v>
      </c>
    </row>
    <row r="426" spans="17:114" x14ac:dyDescent="0.15">
      <c r="S426" s="11" t="s">
        <v>37</v>
      </c>
      <c r="T426" s="9" t="s">
        <v>92</v>
      </c>
      <c r="U426" s="11">
        <v>10</v>
      </c>
      <c r="V426" s="9">
        <v>0</v>
      </c>
      <c r="W426" s="9">
        <v>0.14959</v>
      </c>
      <c r="X426" s="9">
        <v>0.51898</v>
      </c>
      <c r="Y426" s="9">
        <f t="shared" si="158"/>
        <v>1.2523551271066937</v>
      </c>
      <c r="Z426" s="9">
        <f t="shared" si="159"/>
        <v>41</v>
      </c>
      <c r="AA426" s="8">
        <f t="shared" si="160"/>
        <v>60</v>
      </c>
      <c r="AB426" s="8" t="b">
        <f t="shared" si="157"/>
        <v>0</v>
      </c>
      <c r="AC426" s="23" t="str">
        <f t="shared" si="148"/>
        <v>NO</v>
      </c>
      <c r="AD426" s="21" t="str">
        <f t="shared" si="161"/>
        <v>YES</v>
      </c>
      <c r="AE426" s="8" t="str">
        <f t="shared" si="162"/>
        <v>EXT. COARSE</v>
      </c>
      <c r="AF426" s="8">
        <f t="shared" si="163"/>
        <v>6</v>
      </c>
      <c r="AG426" s="8">
        <f t="shared" si="164"/>
        <v>6</v>
      </c>
      <c r="AH426" s="8">
        <f t="shared" si="165"/>
        <v>6</v>
      </c>
      <c r="AI426" s="23">
        <f t="shared" si="149"/>
        <v>297</v>
      </c>
      <c r="AJ426" s="23">
        <f t="shared" si="150"/>
        <v>632</v>
      </c>
      <c r="AK426" s="23">
        <f t="shared" si="151"/>
        <v>1289</v>
      </c>
      <c r="AL426" s="23">
        <f t="shared" si="152"/>
        <v>0.5</v>
      </c>
      <c r="AM426" s="21">
        <f t="shared" si="166"/>
        <v>297</v>
      </c>
      <c r="AN426" s="21">
        <f t="shared" si="167"/>
        <v>632</v>
      </c>
      <c r="AO426" s="21">
        <f t="shared" si="168"/>
        <v>1289</v>
      </c>
      <c r="AP426" s="21">
        <f t="shared" si="169"/>
        <v>0.5</v>
      </c>
      <c r="AQ426" s="22">
        <f t="shared" si="153"/>
        <v>-0.57894736842105265</v>
      </c>
      <c r="AR426" s="22">
        <f t="shared" si="154"/>
        <v>-1</v>
      </c>
      <c r="AS426" s="22">
        <f t="shared" si="155"/>
        <v>0</v>
      </c>
      <c r="AT426" s="22">
        <f t="shared" si="156"/>
        <v>-1</v>
      </c>
      <c r="AU426" s="9">
        <v>15.5</v>
      </c>
      <c r="AV426" s="9">
        <v>9.5</v>
      </c>
      <c r="AW426" s="9">
        <v>150</v>
      </c>
      <c r="AX426" s="9">
        <v>30</v>
      </c>
      <c r="AY426" s="9">
        <v>60</v>
      </c>
      <c r="AZ426" s="9">
        <v>30</v>
      </c>
      <c r="BA426" s="9">
        <v>22.5</v>
      </c>
      <c r="BB426" s="9">
        <v>22.5</v>
      </c>
      <c r="BC426" s="13">
        <v>119.45347458000001</v>
      </c>
      <c r="BD426" s="9">
        <v>-10.187185189999999</v>
      </c>
      <c r="BE426" s="9">
        <v>-54.719666670000002</v>
      </c>
      <c r="BF426" s="9">
        <v>21.508518518999999</v>
      </c>
      <c r="BG426" s="9">
        <v>-52.89233333</v>
      </c>
      <c r="BH426" s="9">
        <v>3.4273333333</v>
      </c>
      <c r="BI426" s="9">
        <v>-1.829166667</v>
      </c>
      <c r="BJ426" s="9">
        <v>-12.08825</v>
      </c>
      <c r="BK426" s="9">
        <v>14.614958333000001</v>
      </c>
      <c r="BL426" s="9">
        <v>28.336208332999998</v>
      </c>
      <c r="BM426" s="9">
        <v>-20.24145833</v>
      </c>
      <c r="BN426" s="9">
        <v>3.7447796609999999</v>
      </c>
      <c r="BO426" s="9">
        <v>15.786779661000001</v>
      </c>
      <c r="BP426" s="9">
        <v>0.98177966100000003</v>
      </c>
      <c r="BQ426" s="9">
        <v>7.3041129943999996</v>
      </c>
      <c r="BR426" s="13">
        <v>291.09035311000002</v>
      </c>
      <c r="BS426" s="9">
        <v>-14.87280556</v>
      </c>
      <c r="BT426" s="9">
        <v>-127.54806480000001</v>
      </c>
      <c r="BU426" s="9">
        <v>59.550120370000002</v>
      </c>
      <c r="BV426" s="9">
        <v>-123.687713</v>
      </c>
      <c r="BW426" s="9">
        <v>7.43434375</v>
      </c>
      <c r="BX426" s="9">
        <v>-8.5687395829999993</v>
      </c>
      <c r="BY426" s="9">
        <v>-37.510927080000002</v>
      </c>
      <c r="BZ426" s="9">
        <v>27.652302082999999</v>
      </c>
      <c r="CA426" s="9">
        <v>64.702447917000001</v>
      </c>
      <c r="CB426" s="9">
        <v>-53.626302080000002</v>
      </c>
      <c r="CC426" s="9">
        <v>7.1775324858999996</v>
      </c>
      <c r="CD426" s="9">
        <v>39.118699153000001</v>
      </c>
      <c r="CE426" s="9">
        <v>2.8443658192000001</v>
      </c>
      <c r="CF426" s="9">
        <v>18.815199152999998</v>
      </c>
      <c r="CG426" s="13">
        <v>568.66599435000001</v>
      </c>
      <c r="CH426" s="9">
        <v>-9.1869259260000007</v>
      </c>
      <c r="CI426" s="9">
        <v>-233.8423148</v>
      </c>
      <c r="CJ426" s="9">
        <v>126.42764815</v>
      </c>
      <c r="CK426" s="9">
        <v>-240.13794440000001</v>
      </c>
      <c r="CL426" s="9">
        <v>2.8396249999999998</v>
      </c>
      <c r="CM426" s="9">
        <v>-23.453291669999999</v>
      </c>
      <c r="CN426" s="9">
        <v>-90.154875000000004</v>
      </c>
      <c r="CO426" s="9">
        <v>48.171083332999999</v>
      </c>
      <c r="CP426" s="9">
        <v>112.01141667</v>
      </c>
      <c r="CQ426" s="9">
        <v>-117.52575</v>
      </c>
      <c r="CR426" s="9">
        <v>28.218395480000002</v>
      </c>
      <c r="CS426" s="9">
        <v>92.335895480000005</v>
      </c>
      <c r="CT426" s="9">
        <v>-2.6694378529999998</v>
      </c>
      <c r="CU426" s="9">
        <v>-2.392771186</v>
      </c>
      <c r="CV426" s="13">
        <v>6.7955127571</v>
      </c>
      <c r="CW426" s="9">
        <v>0.16977374070000001</v>
      </c>
      <c r="CX426" s="9">
        <v>5.3290549814999997</v>
      </c>
      <c r="CY426" s="9">
        <v>-1.1335465929999999</v>
      </c>
      <c r="CZ426" s="9">
        <v>4.7546889815000002</v>
      </c>
      <c r="DA426" s="9">
        <v>0.18655885420000001</v>
      </c>
      <c r="DB426" s="9">
        <v>0.1514333125</v>
      </c>
      <c r="DC426" s="9">
        <v>-0.49668518699999997</v>
      </c>
      <c r="DD426" s="9">
        <v>-1.1366211879999999</v>
      </c>
      <c r="DE426" s="9">
        <v>1.8709139792</v>
      </c>
      <c r="DF426" s="9">
        <v>0.50402652079999999</v>
      </c>
      <c r="DG426" s="9">
        <v>-0.14365977199999999</v>
      </c>
      <c r="DH426" s="9">
        <v>0.97682639449999997</v>
      </c>
      <c r="DI426" s="9">
        <v>0.28419956120000001</v>
      </c>
      <c r="DJ426" s="9">
        <v>1.5699617279</v>
      </c>
    </row>
    <row r="427" spans="17:114" x14ac:dyDescent="0.15">
      <c r="S427" s="11" t="s">
        <v>37</v>
      </c>
      <c r="T427" s="9" t="s">
        <v>92</v>
      </c>
      <c r="U427" s="11">
        <v>10</v>
      </c>
      <c r="V427" s="9">
        <v>15</v>
      </c>
      <c r="W427" s="9">
        <v>0.14959</v>
      </c>
      <c r="X427" s="9">
        <v>0.51898</v>
      </c>
      <c r="Y427" s="9">
        <f t="shared" si="158"/>
        <v>1.2523551271066937</v>
      </c>
      <c r="Z427" s="9">
        <f t="shared" si="159"/>
        <v>41</v>
      </c>
      <c r="AA427" s="8">
        <f t="shared" si="160"/>
        <v>60</v>
      </c>
      <c r="AB427" s="8" t="b">
        <f t="shared" si="157"/>
        <v>0</v>
      </c>
      <c r="AC427" s="23" t="str">
        <f t="shared" si="148"/>
        <v>NO</v>
      </c>
      <c r="AD427" s="21" t="str">
        <f t="shared" si="161"/>
        <v>YES</v>
      </c>
      <c r="AE427" s="8" t="str">
        <f t="shared" si="162"/>
        <v>EXT. COARSE</v>
      </c>
      <c r="AF427" s="8">
        <f t="shared" si="163"/>
        <v>6</v>
      </c>
      <c r="AG427" s="8">
        <f t="shared" si="164"/>
        <v>6</v>
      </c>
      <c r="AH427" s="8">
        <f t="shared" si="165"/>
        <v>6</v>
      </c>
      <c r="AI427" s="23">
        <f t="shared" si="149"/>
        <v>230</v>
      </c>
      <c r="AJ427" s="23">
        <f t="shared" si="150"/>
        <v>522</v>
      </c>
      <c r="AK427" s="23">
        <f t="shared" si="151"/>
        <v>1038</v>
      </c>
      <c r="AL427" s="23">
        <f t="shared" si="152"/>
        <v>1.4000000000000001</v>
      </c>
      <c r="AM427" s="21">
        <f t="shared" si="166"/>
        <v>230</v>
      </c>
      <c r="AN427" s="21">
        <f t="shared" si="167"/>
        <v>522</v>
      </c>
      <c r="AO427" s="21">
        <f t="shared" si="168"/>
        <v>1038</v>
      </c>
      <c r="AP427" s="21">
        <f t="shared" si="169"/>
        <v>1.4000000000000001</v>
      </c>
      <c r="AQ427" s="22">
        <f t="shared" si="153"/>
        <v>-0.57894736842105265</v>
      </c>
      <c r="AR427" s="22">
        <f t="shared" si="154"/>
        <v>-1</v>
      </c>
      <c r="AS427" s="22">
        <f t="shared" si="155"/>
        <v>0</v>
      </c>
      <c r="AT427" s="22">
        <f t="shared" si="156"/>
        <v>-0.33333333333333331</v>
      </c>
      <c r="AU427" s="9">
        <v>15.5</v>
      </c>
      <c r="AV427" s="9">
        <v>9.5</v>
      </c>
      <c r="AW427" s="9">
        <v>150</v>
      </c>
      <c r="AX427" s="9">
        <v>30</v>
      </c>
      <c r="AY427" s="9">
        <v>60</v>
      </c>
      <c r="AZ427" s="9">
        <v>30</v>
      </c>
      <c r="BA427" s="9">
        <v>22.5</v>
      </c>
      <c r="BB427" s="9">
        <v>22.5</v>
      </c>
      <c r="BC427" s="13">
        <v>119.45347458000001</v>
      </c>
      <c r="BD427" s="9">
        <v>-10.187185189999999</v>
      </c>
      <c r="BE427" s="9">
        <v>-54.719666670000002</v>
      </c>
      <c r="BF427" s="9">
        <v>21.508518518999999</v>
      </c>
      <c r="BG427" s="9">
        <v>-52.89233333</v>
      </c>
      <c r="BH427" s="9">
        <v>3.4273333333</v>
      </c>
      <c r="BI427" s="9">
        <v>-1.829166667</v>
      </c>
      <c r="BJ427" s="9">
        <v>-12.08825</v>
      </c>
      <c r="BK427" s="9">
        <v>14.614958333000001</v>
      </c>
      <c r="BL427" s="9">
        <v>28.336208332999998</v>
      </c>
      <c r="BM427" s="9">
        <v>-20.24145833</v>
      </c>
      <c r="BN427" s="9">
        <v>3.7447796609999999</v>
      </c>
      <c r="BO427" s="9">
        <v>15.786779661000001</v>
      </c>
      <c r="BP427" s="9">
        <v>0.98177966100000003</v>
      </c>
      <c r="BQ427" s="9">
        <v>7.3041129943999996</v>
      </c>
      <c r="BR427" s="13">
        <v>291.09035311000002</v>
      </c>
      <c r="BS427" s="9">
        <v>-14.87280556</v>
      </c>
      <c r="BT427" s="9">
        <v>-127.54806480000001</v>
      </c>
      <c r="BU427" s="9">
        <v>59.550120370000002</v>
      </c>
      <c r="BV427" s="9">
        <v>-123.687713</v>
      </c>
      <c r="BW427" s="9">
        <v>7.43434375</v>
      </c>
      <c r="BX427" s="9">
        <v>-8.5687395829999993</v>
      </c>
      <c r="BY427" s="9">
        <v>-37.510927080000002</v>
      </c>
      <c r="BZ427" s="9">
        <v>27.652302082999999</v>
      </c>
      <c r="CA427" s="9">
        <v>64.702447917000001</v>
      </c>
      <c r="CB427" s="9">
        <v>-53.626302080000002</v>
      </c>
      <c r="CC427" s="9">
        <v>7.1775324858999996</v>
      </c>
      <c r="CD427" s="9">
        <v>39.118699153000001</v>
      </c>
      <c r="CE427" s="9">
        <v>2.8443658192000001</v>
      </c>
      <c r="CF427" s="9">
        <v>18.815199152999998</v>
      </c>
      <c r="CG427" s="13">
        <v>568.66599435000001</v>
      </c>
      <c r="CH427" s="9">
        <v>-9.1869259260000007</v>
      </c>
      <c r="CI427" s="9">
        <v>-233.8423148</v>
      </c>
      <c r="CJ427" s="9">
        <v>126.42764815</v>
      </c>
      <c r="CK427" s="9">
        <v>-240.13794440000001</v>
      </c>
      <c r="CL427" s="9">
        <v>2.8396249999999998</v>
      </c>
      <c r="CM427" s="9">
        <v>-23.453291669999999</v>
      </c>
      <c r="CN427" s="9">
        <v>-90.154875000000004</v>
      </c>
      <c r="CO427" s="9">
        <v>48.171083332999999</v>
      </c>
      <c r="CP427" s="9">
        <v>112.01141667</v>
      </c>
      <c r="CQ427" s="9">
        <v>-117.52575</v>
      </c>
      <c r="CR427" s="9">
        <v>28.218395480000002</v>
      </c>
      <c r="CS427" s="9">
        <v>92.335895480000005</v>
      </c>
      <c r="CT427" s="9">
        <v>-2.6694378529999998</v>
      </c>
      <c r="CU427" s="9">
        <v>-2.392771186</v>
      </c>
      <c r="CV427" s="13">
        <v>6.7955127571</v>
      </c>
      <c r="CW427" s="9">
        <v>0.16977374070000001</v>
      </c>
      <c r="CX427" s="9">
        <v>5.3290549814999997</v>
      </c>
      <c r="CY427" s="9">
        <v>-1.1335465929999999</v>
      </c>
      <c r="CZ427" s="9">
        <v>4.7546889815000002</v>
      </c>
      <c r="DA427" s="9">
        <v>0.18655885420000001</v>
      </c>
      <c r="DB427" s="9">
        <v>0.1514333125</v>
      </c>
      <c r="DC427" s="9">
        <v>-0.49668518699999997</v>
      </c>
      <c r="DD427" s="9">
        <v>-1.1366211879999999</v>
      </c>
      <c r="DE427" s="9">
        <v>1.8709139792</v>
      </c>
      <c r="DF427" s="9">
        <v>0.50402652079999999</v>
      </c>
      <c r="DG427" s="9">
        <v>-0.14365977199999999</v>
      </c>
      <c r="DH427" s="9">
        <v>0.97682639449999997</v>
      </c>
      <c r="DI427" s="9">
        <v>0.28419956120000001</v>
      </c>
      <c r="DJ427" s="9">
        <v>1.5699617279</v>
      </c>
    </row>
    <row r="428" spans="17:114" x14ac:dyDescent="0.15">
      <c r="S428" s="11" t="s">
        <v>37</v>
      </c>
      <c r="T428" s="9" t="s">
        <v>92</v>
      </c>
      <c r="U428" s="11">
        <v>10</v>
      </c>
      <c r="V428" s="9">
        <v>30</v>
      </c>
      <c r="W428" s="9">
        <v>0.14959</v>
      </c>
      <c r="X428" s="9">
        <v>0.51898</v>
      </c>
      <c r="Y428" s="9">
        <f t="shared" si="158"/>
        <v>1.2523551271066937</v>
      </c>
      <c r="Z428" s="9">
        <f t="shared" si="159"/>
        <v>41</v>
      </c>
      <c r="AA428" s="8">
        <f t="shared" si="160"/>
        <v>60</v>
      </c>
      <c r="AB428" s="8" t="b">
        <f t="shared" si="157"/>
        <v>1</v>
      </c>
      <c r="AC428" s="23" t="str">
        <f t="shared" si="148"/>
        <v>YES</v>
      </c>
      <c r="AD428" s="21" t="str">
        <f t="shared" si="161"/>
        <v>YES</v>
      </c>
      <c r="AE428" s="8" t="str">
        <f t="shared" si="162"/>
        <v>COARSE</v>
      </c>
      <c r="AF428" s="8">
        <f t="shared" si="163"/>
        <v>4</v>
      </c>
      <c r="AG428" s="8">
        <f t="shared" si="164"/>
        <v>4</v>
      </c>
      <c r="AH428" s="8">
        <f t="shared" si="165"/>
        <v>4</v>
      </c>
      <c r="AI428" s="23">
        <f t="shared" si="149"/>
        <v>171</v>
      </c>
      <c r="AJ428" s="23">
        <f t="shared" si="150"/>
        <v>429</v>
      </c>
      <c r="AK428" s="23">
        <f t="shared" si="151"/>
        <v>785</v>
      </c>
      <c r="AL428" s="23">
        <f t="shared" si="152"/>
        <v>3.8000000000000003</v>
      </c>
      <c r="AM428" s="21">
        <f t="shared" si="166"/>
        <v>171</v>
      </c>
      <c r="AN428" s="21">
        <f t="shared" si="167"/>
        <v>429</v>
      </c>
      <c r="AO428" s="21">
        <f t="shared" si="168"/>
        <v>785</v>
      </c>
      <c r="AP428" s="21">
        <f t="shared" si="169"/>
        <v>3.8000000000000003</v>
      </c>
      <c r="AQ428" s="22">
        <f t="shared" si="153"/>
        <v>-0.57894736842105265</v>
      </c>
      <c r="AR428" s="22">
        <f t="shared" si="154"/>
        <v>-1</v>
      </c>
      <c r="AS428" s="22">
        <f t="shared" si="155"/>
        <v>0</v>
      </c>
      <c r="AT428" s="22">
        <f t="shared" si="156"/>
        <v>0.33333333333333331</v>
      </c>
      <c r="AU428" s="9">
        <v>15.5</v>
      </c>
      <c r="AV428" s="9">
        <v>9.5</v>
      </c>
      <c r="AW428" s="9">
        <v>150</v>
      </c>
      <c r="AX428" s="9">
        <v>30</v>
      </c>
      <c r="AY428" s="9">
        <v>60</v>
      </c>
      <c r="AZ428" s="9">
        <v>30</v>
      </c>
      <c r="BA428" s="9">
        <v>22.5</v>
      </c>
      <c r="BB428" s="9">
        <v>22.5</v>
      </c>
      <c r="BC428" s="13">
        <v>119.45347458000001</v>
      </c>
      <c r="BD428" s="9">
        <v>-10.187185189999999</v>
      </c>
      <c r="BE428" s="9">
        <v>-54.719666670000002</v>
      </c>
      <c r="BF428" s="9">
        <v>21.508518518999999</v>
      </c>
      <c r="BG428" s="9">
        <v>-52.89233333</v>
      </c>
      <c r="BH428" s="9">
        <v>3.4273333333</v>
      </c>
      <c r="BI428" s="9">
        <v>-1.829166667</v>
      </c>
      <c r="BJ428" s="9">
        <v>-12.08825</v>
      </c>
      <c r="BK428" s="9">
        <v>14.614958333000001</v>
      </c>
      <c r="BL428" s="9">
        <v>28.336208332999998</v>
      </c>
      <c r="BM428" s="9">
        <v>-20.24145833</v>
      </c>
      <c r="BN428" s="9">
        <v>3.7447796609999999</v>
      </c>
      <c r="BO428" s="9">
        <v>15.786779661000001</v>
      </c>
      <c r="BP428" s="9">
        <v>0.98177966100000003</v>
      </c>
      <c r="BQ428" s="9">
        <v>7.3041129943999996</v>
      </c>
      <c r="BR428" s="13">
        <v>291.09035311000002</v>
      </c>
      <c r="BS428" s="9">
        <v>-14.87280556</v>
      </c>
      <c r="BT428" s="9">
        <v>-127.54806480000001</v>
      </c>
      <c r="BU428" s="9">
        <v>59.550120370000002</v>
      </c>
      <c r="BV428" s="9">
        <v>-123.687713</v>
      </c>
      <c r="BW428" s="9">
        <v>7.43434375</v>
      </c>
      <c r="BX428" s="9">
        <v>-8.5687395829999993</v>
      </c>
      <c r="BY428" s="9">
        <v>-37.510927080000002</v>
      </c>
      <c r="BZ428" s="9">
        <v>27.652302082999999</v>
      </c>
      <c r="CA428" s="9">
        <v>64.702447917000001</v>
      </c>
      <c r="CB428" s="9">
        <v>-53.626302080000002</v>
      </c>
      <c r="CC428" s="9">
        <v>7.1775324858999996</v>
      </c>
      <c r="CD428" s="9">
        <v>39.118699153000001</v>
      </c>
      <c r="CE428" s="9">
        <v>2.8443658192000001</v>
      </c>
      <c r="CF428" s="9">
        <v>18.815199152999998</v>
      </c>
      <c r="CG428" s="13">
        <v>568.66599435000001</v>
      </c>
      <c r="CH428" s="9">
        <v>-9.1869259260000007</v>
      </c>
      <c r="CI428" s="9">
        <v>-233.8423148</v>
      </c>
      <c r="CJ428" s="9">
        <v>126.42764815</v>
      </c>
      <c r="CK428" s="9">
        <v>-240.13794440000001</v>
      </c>
      <c r="CL428" s="9">
        <v>2.8396249999999998</v>
      </c>
      <c r="CM428" s="9">
        <v>-23.453291669999999</v>
      </c>
      <c r="CN428" s="9">
        <v>-90.154875000000004</v>
      </c>
      <c r="CO428" s="9">
        <v>48.171083332999999</v>
      </c>
      <c r="CP428" s="9">
        <v>112.01141667</v>
      </c>
      <c r="CQ428" s="9">
        <v>-117.52575</v>
      </c>
      <c r="CR428" s="9">
        <v>28.218395480000002</v>
      </c>
      <c r="CS428" s="9">
        <v>92.335895480000005</v>
      </c>
      <c r="CT428" s="9">
        <v>-2.6694378529999998</v>
      </c>
      <c r="CU428" s="9">
        <v>-2.392771186</v>
      </c>
      <c r="CV428" s="13">
        <v>6.7955127571</v>
      </c>
      <c r="CW428" s="9">
        <v>0.16977374070000001</v>
      </c>
      <c r="CX428" s="9">
        <v>5.3290549814999997</v>
      </c>
      <c r="CY428" s="9">
        <v>-1.1335465929999999</v>
      </c>
      <c r="CZ428" s="9">
        <v>4.7546889815000002</v>
      </c>
      <c r="DA428" s="9">
        <v>0.18655885420000001</v>
      </c>
      <c r="DB428" s="9">
        <v>0.1514333125</v>
      </c>
      <c r="DC428" s="9">
        <v>-0.49668518699999997</v>
      </c>
      <c r="DD428" s="9">
        <v>-1.1366211879999999</v>
      </c>
      <c r="DE428" s="9">
        <v>1.8709139792</v>
      </c>
      <c r="DF428" s="9">
        <v>0.50402652079999999</v>
      </c>
      <c r="DG428" s="9">
        <v>-0.14365977199999999</v>
      </c>
      <c r="DH428" s="9">
        <v>0.97682639449999997</v>
      </c>
      <c r="DI428" s="9">
        <v>0.28419956120000001</v>
      </c>
      <c r="DJ428" s="9">
        <v>1.5699617279</v>
      </c>
    </row>
    <row r="429" spans="17:114" x14ac:dyDescent="0.15">
      <c r="S429" s="11" t="s">
        <v>37</v>
      </c>
      <c r="T429" s="9" t="s">
        <v>92</v>
      </c>
      <c r="U429" s="11">
        <v>10</v>
      </c>
      <c r="V429" s="9">
        <v>45</v>
      </c>
      <c r="W429" s="9">
        <v>0.14959</v>
      </c>
      <c r="X429" s="9">
        <v>0.51898</v>
      </c>
      <c r="Y429" s="9">
        <f t="shared" si="158"/>
        <v>1.2523551271066937</v>
      </c>
      <c r="Z429" s="9">
        <f t="shared" si="159"/>
        <v>41</v>
      </c>
      <c r="AA429" s="8">
        <f t="shared" si="160"/>
        <v>60</v>
      </c>
      <c r="AB429" s="8" t="b">
        <f t="shared" si="157"/>
        <v>0</v>
      </c>
      <c r="AC429" s="23" t="str">
        <f t="shared" si="148"/>
        <v>NO</v>
      </c>
      <c r="AD429" s="21" t="str">
        <f t="shared" si="161"/>
        <v>YES</v>
      </c>
      <c r="AE429" s="8" t="str">
        <f t="shared" si="162"/>
        <v>MEDIUM</v>
      </c>
      <c r="AF429" s="8">
        <f t="shared" si="163"/>
        <v>3</v>
      </c>
      <c r="AG429" s="8">
        <f t="shared" si="164"/>
        <v>3</v>
      </c>
      <c r="AH429" s="8">
        <f t="shared" si="165"/>
        <v>3</v>
      </c>
      <c r="AI429" s="23">
        <f t="shared" si="149"/>
        <v>117</v>
      </c>
      <c r="AJ429" s="23">
        <f t="shared" si="150"/>
        <v>353</v>
      </c>
      <c r="AK429" s="23">
        <f t="shared" si="151"/>
        <v>529</v>
      </c>
      <c r="AL429" s="23">
        <f t="shared" si="152"/>
        <v>7.6</v>
      </c>
      <c r="AM429" s="21">
        <f t="shared" si="166"/>
        <v>117</v>
      </c>
      <c r="AN429" s="21">
        <f t="shared" si="167"/>
        <v>353</v>
      </c>
      <c r="AO429" s="21">
        <f t="shared" si="168"/>
        <v>529</v>
      </c>
      <c r="AP429" s="21">
        <f t="shared" si="169"/>
        <v>7.6</v>
      </c>
      <c r="AQ429" s="22">
        <f t="shared" si="153"/>
        <v>-0.57894736842105265</v>
      </c>
      <c r="AR429" s="22">
        <f t="shared" si="154"/>
        <v>-1</v>
      </c>
      <c r="AS429" s="22">
        <f t="shared" si="155"/>
        <v>0</v>
      </c>
      <c r="AT429" s="22">
        <f t="shared" si="156"/>
        <v>1</v>
      </c>
      <c r="AU429" s="9">
        <v>15.5</v>
      </c>
      <c r="AV429" s="9">
        <v>9.5</v>
      </c>
      <c r="AW429" s="9">
        <v>150</v>
      </c>
      <c r="AX429" s="9">
        <v>30</v>
      </c>
      <c r="AY429" s="9">
        <v>60</v>
      </c>
      <c r="AZ429" s="9">
        <v>30</v>
      </c>
      <c r="BA429" s="9">
        <v>22.5</v>
      </c>
      <c r="BB429" s="9">
        <v>22.5</v>
      </c>
      <c r="BC429" s="13">
        <v>119.45347458000001</v>
      </c>
      <c r="BD429" s="9">
        <v>-10.187185189999999</v>
      </c>
      <c r="BE429" s="9">
        <v>-54.719666670000002</v>
      </c>
      <c r="BF429" s="9">
        <v>21.508518518999999</v>
      </c>
      <c r="BG429" s="9">
        <v>-52.89233333</v>
      </c>
      <c r="BH429" s="9">
        <v>3.4273333333</v>
      </c>
      <c r="BI429" s="9">
        <v>-1.829166667</v>
      </c>
      <c r="BJ429" s="9">
        <v>-12.08825</v>
      </c>
      <c r="BK429" s="9">
        <v>14.614958333000001</v>
      </c>
      <c r="BL429" s="9">
        <v>28.336208332999998</v>
      </c>
      <c r="BM429" s="9">
        <v>-20.24145833</v>
      </c>
      <c r="BN429" s="9">
        <v>3.7447796609999999</v>
      </c>
      <c r="BO429" s="9">
        <v>15.786779661000001</v>
      </c>
      <c r="BP429" s="9">
        <v>0.98177966100000003</v>
      </c>
      <c r="BQ429" s="9">
        <v>7.3041129943999996</v>
      </c>
      <c r="BR429" s="13">
        <v>291.09035311000002</v>
      </c>
      <c r="BS429" s="9">
        <v>-14.87280556</v>
      </c>
      <c r="BT429" s="9">
        <v>-127.54806480000001</v>
      </c>
      <c r="BU429" s="9">
        <v>59.550120370000002</v>
      </c>
      <c r="BV429" s="9">
        <v>-123.687713</v>
      </c>
      <c r="BW429" s="9">
        <v>7.43434375</v>
      </c>
      <c r="BX429" s="9">
        <v>-8.5687395829999993</v>
      </c>
      <c r="BY429" s="9">
        <v>-37.510927080000002</v>
      </c>
      <c r="BZ429" s="9">
        <v>27.652302082999999</v>
      </c>
      <c r="CA429" s="9">
        <v>64.702447917000001</v>
      </c>
      <c r="CB429" s="9">
        <v>-53.626302080000002</v>
      </c>
      <c r="CC429" s="9">
        <v>7.1775324858999996</v>
      </c>
      <c r="CD429" s="9">
        <v>39.118699153000001</v>
      </c>
      <c r="CE429" s="9">
        <v>2.8443658192000001</v>
      </c>
      <c r="CF429" s="9">
        <v>18.815199152999998</v>
      </c>
      <c r="CG429" s="13">
        <v>568.66599435000001</v>
      </c>
      <c r="CH429" s="9">
        <v>-9.1869259260000007</v>
      </c>
      <c r="CI429" s="9">
        <v>-233.8423148</v>
      </c>
      <c r="CJ429" s="9">
        <v>126.42764815</v>
      </c>
      <c r="CK429" s="9">
        <v>-240.13794440000001</v>
      </c>
      <c r="CL429" s="9">
        <v>2.8396249999999998</v>
      </c>
      <c r="CM429" s="9">
        <v>-23.453291669999999</v>
      </c>
      <c r="CN429" s="9">
        <v>-90.154875000000004</v>
      </c>
      <c r="CO429" s="9">
        <v>48.171083332999999</v>
      </c>
      <c r="CP429" s="9">
        <v>112.01141667</v>
      </c>
      <c r="CQ429" s="9">
        <v>-117.52575</v>
      </c>
      <c r="CR429" s="9">
        <v>28.218395480000002</v>
      </c>
      <c r="CS429" s="9">
        <v>92.335895480000005</v>
      </c>
      <c r="CT429" s="9">
        <v>-2.6694378529999998</v>
      </c>
      <c r="CU429" s="9">
        <v>-2.392771186</v>
      </c>
      <c r="CV429" s="13">
        <v>6.7955127571</v>
      </c>
      <c r="CW429" s="9">
        <v>0.16977374070000001</v>
      </c>
      <c r="CX429" s="9">
        <v>5.3290549814999997</v>
      </c>
      <c r="CY429" s="9">
        <v>-1.1335465929999999</v>
      </c>
      <c r="CZ429" s="9">
        <v>4.7546889815000002</v>
      </c>
      <c r="DA429" s="9">
        <v>0.18655885420000001</v>
      </c>
      <c r="DB429" s="9">
        <v>0.1514333125</v>
      </c>
      <c r="DC429" s="9">
        <v>-0.49668518699999997</v>
      </c>
      <c r="DD429" s="9">
        <v>-1.1366211879999999</v>
      </c>
      <c r="DE429" s="9">
        <v>1.8709139792</v>
      </c>
      <c r="DF429" s="9">
        <v>0.50402652079999999</v>
      </c>
      <c r="DG429" s="9">
        <v>-0.14365977199999999</v>
      </c>
      <c r="DH429" s="9">
        <v>0.97682639449999997</v>
      </c>
      <c r="DI429" s="9">
        <v>0.28419956120000001</v>
      </c>
      <c r="DJ429" s="9">
        <v>1.5699617279</v>
      </c>
    </row>
    <row r="430" spans="17:114" x14ac:dyDescent="0.15">
      <c r="S430" s="11" t="s">
        <v>37</v>
      </c>
      <c r="T430" s="9" t="s">
        <v>92</v>
      </c>
      <c r="U430" s="11">
        <v>12</v>
      </c>
      <c r="V430" s="9">
        <v>0</v>
      </c>
      <c r="W430" s="9">
        <v>0.179398</v>
      </c>
      <c r="X430" s="9">
        <v>0.51883800000000002</v>
      </c>
      <c r="Y430" s="9">
        <f t="shared" si="158"/>
        <v>1.501032292307888</v>
      </c>
      <c r="Z430" s="9">
        <f t="shared" si="159"/>
        <v>34</v>
      </c>
      <c r="AA430" s="8">
        <f t="shared" si="160"/>
        <v>60</v>
      </c>
      <c r="AB430" s="8" t="b">
        <f t="shared" si="157"/>
        <v>0</v>
      </c>
      <c r="AC430" s="23" t="str">
        <f t="shared" si="148"/>
        <v>NO</v>
      </c>
      <c r="AD430" s="21" t="str">
        <f t="shared" si="161"/>
        <v>YES</v>
      </c>
      <c r="AE430" s="8" t="str">
        <f t="shared" si="162"/>
        <v>EXT. COARSE</v>
      </c>
      <c r="AF430" s="8">
        <f t="shared" si="163"/>
        <v>6</v>
      </c>
      <c r="AG430" s="8">
        <f t="shared" si="164"/>
        <v>6</v>
      </c>
      <c r="AH430" s="8">
        <f t="shared" si="165"/>
        <v>6</v>
      </c>
      <c r="AI430" s="23">
        <f t="shared" si="149"/>
        <v>290</v>
      </c>
      <c r="AJ430" s="23">
        <f t="shared" si="150"/>
        <v>620</v>
      </c>
      <c r="AK430" s="23">
        <f t="shared" si="151"/>
        <v>1271</v>
      </c>
      <c r="AL430" s="23">
        <f t="shared" si="152"/>
        <v>0.7</v>
      </c>
      <c r="AM430" s="21">
        <f t="shared" si="166"/>
        <v>290</v>
      </c>
      <c r="AN430" s="21">
        <f t="shared" si="167"/>
        <v>620</v>
      </c>
      <c r="AO430" s="21">
        <f t="shared" si="168"/>
        <v>1271</v>
      </c>
      <c r="AP430" s="21">
        <f t="shared" si="169"/>
        <v>0.7</v>
      </c>
      <c r="AQ430" s="22">
        <f t="shared" si="153"/>
        <v>-0.36842105263157893</v>
      </c>
      <c r="AR430" s="22">
        <f t="shared" si="154"/>
        <v>-1</v>
      </c>
      <c r="AS430" s="22">
        <f t="shared" si="155"/>
        <v>0</v>
      </c>
      <c r="AT430" s="22">
        <f t="shared" si="156"/>
        <v>-1</v>
      </c>
      <c r="AU430" s="9">
        <v>15.5</v>
      </c>
      <c r="AV430" s="9">
        <v>9.5</v>
      </c>
      <c r="AW430" s="9">
        <v>150</v>
      </c>
      <c r="AX430" s="9">
        <v>30</v>
      </c>
      <c r="AY430" s="9">
        <v>60</v>
      </c>
      <c r="AZ430" s="9">
        <v>30</v>
      </c>
      <c r="BA430" s="9">
        <v>22.5</v>
      </c>
      <c r="BB430" s="9">
        <v>22.5</v>
      </c>
      <c r="BC430" s="13">
        <v>119.45347458000001</v>
      </c>
      <c r="BD430" s="9">
        <v>-10.187185189999999</v>
      </c>
      <c r="BE430" s="9">
        <v>-54.719666670000002</v>
      </c>
      <c r="BF430" s="9">
        <v>21.508518518999999</v>
      </c>
      <c r="BG430" s="9">
        <v>-52.89233333</v>
      </c>
      <c r="BH430" s="9">
        <v>3.4273333333</v>
      </c>
      <c r="BI430" s="9">
        <v>-1.829166667</v>
      </c>
      <c r="BJ430" s="9">
        <v>-12.08825</v>
      </c>
      <c r="BK430" s="9">
        <v>14.614958333000001</v>
      </c>
      <c r="BL430" s="9">
        <v>28.336208332999998</v>
      </c>
      <c r="BM430" s="9">
        <v>-20.24145833</v>
      </c>
      <c r="BN430" s="9">
        <v>3.7447796609999999</v>
      </c>
      <c r="BO430" s="9">
        <v>15.786779661000001</v>
      </c>
      <c r="BP430" s="9">
        <v>0.98177966100000003</v>
      </c>
      <c r="BQ430" s="9">
        <v>7.3041129943999996</v>
      </c>
      <c r="BR430" s="13">
        <v>291.09035311000002</v>
      </c>
      <c r="BS430" s="9">
        <v>-14.87280556</v>
      </c>
      <c r="BT430" s="9">
        <v>-127.54806480000001</v>
      </c>
      <c r="BU430" s="9">
        <v>59.550120370000002</v>
      </c>
      <c r="BV430" s="9">
        <v>-123.687713</v>
      </c>
      <c r="BW430" s="9">
        <v>7.43434375</v>
      </c>
      <c r="BX430" s="9">
        <v>-8.5687395829999993</v>
      </c>
      <c r="BY430" s="9">
        <v>-37.510927080000002</v>
      </c>
      <c r="BZ430" s="9">
        <v>27.652302082999999</v>
      </c>
      <c r="CA430" s="9">
        <v>64.702447917000001</v>
      </c>
      <c r="CB430" s="9">
        <v>-53.626302080000002</v>
      </c>
      <c r="CC430" s="9">
        <v>7.1775324858999996</v>
      </c>
      <c r="CD430" s="9">
        <v>39.118699153000001</v>
      </c>
      <c r="CE430" s="9">
        <v>2.8443658192000001</v>
      </c>
      <c r="CF430" s="9">
        <v>18.815199152999998</v>
      </c>
      <c r="CG430" s="13">
        <v>568.66599435000001</v>
      </c>
      <c r="CH430" s="9">
        <v>-9.1869259260000007</v>
      </c>
      <c r="CI430" s="9">
        <v>-233.8423148</v>
      </c>
      <c r="CJ430" s="9">
        <v>126.42764815</v>
      </c>
      <c r="CK430" s="9">
        <v>-240.13794440000001</v>
      </c>
      <c r="CL430" s="9">
        <v>2.8396249999999998</v>
      </c>
      <c r="CM430" s="9">
        <v>-23.453291669999999</v>
      </c>
      <c r="CN430" s="9">
        <v>-90.154875000000004</v>
      </c>
      <c r="CO430" s="9">
        <v>48.171083332999999</v>
      </c>
      <c r="CP430" s="9">
        <v>112.01141667</v>
      </c>
      <c r="CQ430" s="9">
        <v>-117.52575</v>
      </c>
      <c r="CR430" s="9">
        <v>28.218395480000002</v>
      </c>
      <c r="CS430" s="9">
        <v>92.335895480000005</v>
      </c>
      <c r="CT430" s="9">
        <v>-2.6694378529999998</v>
      </c>
      <c r="CU430" s="9">
        <v>-2.392771186</v>
      </c>
      <c r="CV430" s="13">
        <v>6.7955127571</v>
      </c>
      <c r="CW430" s="9">
        <v>0.16977374070000001</v>
      </c>
      <c r="CX430" s="9">
        <v>5.3290549814999997</v>
      </c>
      <c r="CY430" s="9">
        <v>-1.1335465929999999</v>
      </c>
      <c r="CZ430" s="9">
        <v>4.7546889815000002</v>
      </c>
      <c r="DA430" s="9">
        <v>0.18655885420000001</v>
      </c>
      <c r="DB430" s="9">
        <v>0.1514333125</v>
      </c>
      <c r="DC430" s="9">
        <v>-0.49668518699999997</v>
      </c>
      <c r="DD430" s="9">
        <v>-1.1366211879999999</v>
      </c>
      <c r="DE430" s="9">
        <v>1.8709139792</v>
      </c>
      <c r="DF430" s="9">
        <v>0.50402652079999999</v>
      </c>
      <c r="DG430" s="9">
        <v>-0.14365977199999999</v>
      </c>
      <c r="DH430" s="9">
        <v>0.97682639449999997</v>
      </c>
      <c r="DI430" s="9">
        <v>0.28419956120000001</v>
      </c>
      <c r="DJ430" s="9">
        <v>1.5699617279</v>
      </c>
    </row>
    <row r="431" spans="17:114" x14ac:dyDescent="0.15">
      <c r="S431" s="11" t="s">
        <v>37</v>
      </c>
      <c r="T431" s="9" t="s">
        <v>92</v>
      </c>
      <c r="U431" s="11">
        <v>12</v>
      </c>
      <c r="V431" s="9">
        <v>15</v>
      </c>
      <c r="W431" s="9">
        <v>0.179398</v>
      </c>
      <c r="X431" s="9">
        <v>0.51883800000000002</v>
      </c>
      <c r="Y431" s="9">
        <f t="shared" si="158"/>
        <v>1.501032292307888</v>
      </c>
      <c r="Z431" s="9">
        <f t="shared" si="159"/>
        <v>34</v>
      </c>
      <c r="AA431" s="8">
        <f t="shared" si="160"/>
        <v>60</v>
      </c>
      <c r="AB431" s="8" t="b">
        <f t="shared" si="157"/>
        <v>0</v>
      </c>
      <c r="AC431" s="23" t="str">
        <f t="shared" si="148"/>
        <v>NO</v>
      </c>
      <c r="AD431" s="21" t="str">
        <f t="shared" si="161"/>
        <v>YES</v>
      </c>
      <c r="AE431" s="8" t="str">
        <f t="shared" si="162"/>
        <v>VERY COARSE</v>
      </c>
      <c r="AF431" s="8">
        <f t="shared" si="163"/>
        <v>5</v>
      </c>
      <c r="AG431" s="8">
        <f t="shared" si="164"/>
        <v>5</v>
      </c>
      <c r="AH431" s="8">
        <f t="shared" si="165"/>
        <v>6</v>
      </c>
      <c r="AI431" s="23">
        <f t="shared" si="149"/>
        <v>226</v>
      </c>
      <c r="AJ431" s="23">
        <f t="shared" si="150"/>
        <v>514</v>
      </c>
      <c r="AK431" s="23">
        <f t="shared" si="151"/>
        <v>1027</v>
      </c>
      <c r="AL431" s="23">
        <f t="shared" si="152"/>
        <v>1.6</v>
      </c>
      <c r="AM431" s="21">
        <f t="shared" si="166"/>
        <v>226</v>
      </c>
      <c r="AN431" s="21">
        <f t="shared" si="167"/>
        <v>514</v>
      </c>
      <c r="AO431" s="21">
        <f t="shared" si="168"/>
        <v>1027</v>
      </c>
      <c r="AP431" s="21">
        <f t="shared" si="169"/>
        <v>1.6</v>
      </c>
      <c r="AQ431" s="22">
        <f t="shared" si="153"/>
        <v>-0.36842105263157893</v>
      </c>
      <c r="AR431" s="22">
        <f t="shared" si="154"/>
        <v>-1</v>
      </c>
      <c r="AS431" s="22">
        <f t="shared" si="155"/>
        <v>0</v>
      </c>
      <c r="AT431" s="22">
        <f t="shared" si="156"/>
        <v>-0.33333333333333331</v>
      </c>
      <c r="AU431" s="9">
        <v>15.5</v>
      </c>
      <c r="AV431" s="9">
        <v>9.5</v>
      </c>
      <c r="AW431" s="9">
        <v>150</v>
      </c>
      <c r="AX431" s="9">
        <v>30</v>
      </c>
      <c r="AY431" s="9">
        <v>60</v>
      </c>
      <c r="AZ431" s="9">
        <v>30</v>
      </c>
      <c r="BA431" s="9">
        <v>22.5</v>
      </c>
      <c r="BB431" s="9">
        <v>22.5</v>
      </c>
      <c r="BC431" s="13">
        <v>119.45347458000001</v>
      </c>
      <c r="BD431" s="9">
        <v>-10.187185189999999</v>
      </c>
      <c r="BE431" s="9">
        <v>-54.719666670000002</v>
      </c>
      <c r="BF431" s="9">
        <v>21.508518518999999</v>
      </c>
      <c r="BG431" s="9">
        <v>-52.89233333</v>
      </c>
      <c r="BH431" s="9">
        <v>3.4273333333</v>
      </c>
      <c r="BI431" s="9">
        <v>-1.829166667</v>
      </c>
      <c r="BJ431" s="9">
        <v>-12.08825</v>
      </c>
      <c r="BK431" s="9">
        <v>14.614958333000001</v>
      </c>
      <c r="BL431" s="9">
        <v>28.336208332999998</v>
      </c>
      <c r="BM431" s="9">
        <v>-20.24145833</v>
      </c>
      <c r="BN431" s="9">
        <v>3.7447796609999999</v>
      </c>
      <c r="BO431" s="9">
        <v>15.786779661000001</v>
      </c>
      <c r="BP431" s="9">
        <v>0.98177966100000003</v>
      </c>
      <c r="BQ431" s="9">
        <v>7.3041129943999996</v>
      </c>
      <c r="BR431" s="13">
        <v>291.09035311000002</v>
      </c>
      <c r="BS431" s="9">
        <v>-14.87280556</v>
      </c>
      <c r="BT431" s="9">
        <v>-127.54806480000001</v>
      </c>
      <c r="BU431" s="9">
        <v>59.550120370000002</v>
      </c>
      <c r="BV431" s="9">
        <v>-123.687713</v>
      </c>
      <c r="BW431" s="9">
        <v>7.43434375</v>
      </c>
      <c r="BX431" s="9">
        <v>-8.5687395829999993</v>
      </c>
      <c r="BY431" s="9">
        <v>-37.510927080000002</v>
      </c>
      <c r="BZ431" s="9">
        <v>27.652302082999999</v>
      </c>
      <c r="CA431" s="9">
        <v>64.702447917000001</v>
      </c>
      <c r="CB431" s="9">
        <v>-53.626302080000002</v>
      </c>
      <c r="CC431" s="9">
        <v>7.1775324858999996</v>
      </c>
      <c r="CD431" s="9">
        <v>39.118699153000001</v>
      </c>
      <c r="CE431" s="9">
        <v>2.8443658192000001</v>
      </c>
      <c r="CF431" s="9">
        <v>18.815199152999998</v>
      </c>
      <c r="CG431" s="13">
        <v>568.66599435000001</v>
      </c>
      <c r="CH431" s="9">
        <v>-9.1869259260000007</v>
      </c>
      <c r="CI431" s="9">
        <v>-233.8423148</v>
      </c>
      <c r="CJ431" s="9">
        <v>126.42764815</v>
      </c>
      <c r="CK431" s="9">
        <v>-240.13794440000001</v>
      </c>
      <c r="CL431" s="9">
        <v>2.8396249999999998</v>
      </c>
      <c r="CM431" s="9">
        <v>-23.453291669999999</v>
      </c>
      <c r="CN431" s="9">
        <v>-90.154875000000004</v>
      </c>
      <c r="CO431" s="9">
        <v>48.171083332999999</v>
      </c>
      <c r="CP431" s="9">
        <v>112.01141667</v>
      </c>
      <c r="CQ431" s="9">
        <v>-117.52575</v>
      </c>
      <c r="CR431" s="9">
        <v>28.218395480000002</v>
      </c>
      <c r="CS431" s="9">
        <v>92.335895480000005</v>
      </c>
      <c r="CT431" s="9">
        <v>-2.6694378529999998</v>
      </c>
      <c r="CU431" s="9">
        <v>-2.392771186</v>
      </c>
      <c r="CV431" s="13">
        <v>6.7955127571</v>
      </c>
      <c r="CW431" s="9">
        <v>0.16977374070000001</v>
      </c>
      <c r="CX431" s="9">
        <v>5.3290549814999997</v>
      </c>
      <c r="CY431" s="9">
        <v>-1.1335465929999999</v>
      </c>
      <c r="CZ431" s="9">
        <v>4.7546889815000002</v>
      </c>
      <c r="DA431" s="9">
        <v>0.18655885420000001</v>
      </c>
      <c r="DB431" s="9">
        <v>0.1514333125</v>
      </c>
      <c r="DC431" s="9">
        <v>-0.49668518699999997</v>
      </c>
      <c r="DD431" s="9">
        <v>-1.1366211879999999</v>
      </c>
      <c r="DE431" s="9">
        <v>1.8709139792</v>
      </c>
      <c r="DF431" s="9">
        <v>0.50402652079999999</v>
      </c>
      <c r="DG431" s="9">
        <v>-0.14365977199999999</v>
      </c>
      <c r="DH431" s="9">
        <v>0.97682639449999997</v>
      </c>
      <c r="DI431" s="9">
        <v>0.28419956120000001</v>
      </c>
      <c r="DJ431" s="9">
        <v>1.5699617279</v>
      </c>
    </row>
    <row r="432" spans="17:114" x14ac:dyDescent="0.15">
      <c r="S432" s="11" t="s">
        <v>37</v>
      </c>
      <c r="T432" s="9" t="s">
        <v>92</v>
      </c>
      <c r="U432" s="11">
        <v>12</v>
      </c>
      <c r="V432" s="9">
        <v>30</v>
      </c>
      <c r="W432" s="9">
        <v>0.179398</v>
      </c>
      <c r="X432" s="9">
        <v>0.51883800000000002</v>
      </c>
      <c r="Y432" s="9">
        <f t="shared" si="158"/>
        <v>1.501032292307888</v>
      </c>
      <c r="Z432" s="9">
        <f t="shared" si="159"/>
        <v>34</v>
      </c>
      <c r="AA432" s="8">
        <f t="shared" si="160"/>
        <v>60</v>
      </c>
      <c r="AB432" s="8" t="b">
        <f t="shared" si="157"/>
        <v>1</v>
      </c>
      <c r="AC432" s="23" t="str">
        <f t="shared" si="148"/>
        <v>YES</v>
      </c>
      <c r="AD432" s="21" t="str">
        <f t="shared" si="161"/>
        <v>YES</v>
      </c>
      <c r="AE432" s="8" t="str">
        <f t="shared" si="162"/>
        <v>COARSE</v>
      </c>
      <c r="AF432" s="8">
        <f t="shared" si="163"/>
        <v>4</v>
      </c>
      <c r="AG432" s="8">
        <f t="shared" si="164"/>
        <v>4</v>
      </c>
      <c r="AH432" s="8">
        <f t="shared" si="165"/>
        <v>4</v>
      </c>
      <c r="AI432" s="23">
        <f t="shared" si="149"/>
        <v>168</v>
      </c>
      <c r="AJ432" s="23">
        <f t="shared" si="150"/>
        <v>425</v>
      </c>
      <c r="AK432" s="23">
        <f t="shared" si="151"/>
        <v>780</v>
      </c>
      <c r="AL432" s="23">
        <f t="shared" si="152"/>
        <v>3.8000000000000003</v>
      </c>
      <c r="AM432" s="21">
        <f t="shared" si="166"/>
        <v>168</v>
      </c>
      <c r="AN432" s="21">
        <f t="shared" si="167"/>
        <v>425</v>
      </c>
      <c r="AO432" s="21">
        <f t="shared" si="168"/>
        <v>780</v>
      </c>
      <c r="AP432" s="21">
        <f t="shared" si="169"/>
        <v>3.8000000000000003</v>
      </c>
      <c r="AQ432" s="22">
        <f t="shared" si="153"/>
        <v>-0.36842105263157893</v>
      </c>
      <c r="AR432" s="22">
        <f t="shared" si="154"/>
        <v>-1</v>
      </c>
      <c r="AS432" s="22">
        <f t="shared" si="155"/>
        <v>0</v>
      </c>
      <c r="AT432" s="22">
        <f t="shared" si="156"/>
        <v>0.33333333333333331</v>
      </c>
      <c r="AU432" s="9">
        <v>15.5</v>
      </c>
      <c r="AV432" s="9">
        <v>9.5</v>
      </c>
      <c r="AW432" s="9">
        <v>150</v>
      </c>
      <c r="AX432" s="9">
        <v>30</v>
      </c>
      <c r="AY432" s="9">
        <v>60</v>
      </c>
      <c r="AZ432" s="9">
        <v>30</v>
      </c>
      <c r="BA432" s="9">
        <v>22.5</v>
      </c>
      <c r="BB432" s="9">
        <v>22.5</v>
      </c>
      <c r="BC432" s="13">
        <v>119.45347458000001</v>
      </c>
      <c r="BD432" s="9">
        <v>-10.187185189999999</v>
      </c>
      <c r="BE432" s="9">
        <v>-54.719666670000002</v>
      </c>
      <c r="BF432" s="9">
        <v>21.508518518999999</v>
      </c>
      <c r="BG432" s="9">
        <v>-52.89233333</v>
      </c>
      <c r="BH432" s="9">
        <v>3.4273333333</v>
      </c>
      <c r="BI432" s="9">
        <v>-1.829166667</v>
      </c>
      <c r="BJ432" s="9">
        <v>-12.08825</v>
      </c>
      <c r="BK432" s="9">
        <v>14.614958333000001</v>
      </c>
      <c r="BL432" s="9">
        <v>28.336208332999998</v>
      </c>
      <c r="BM432" s="9">
        <v>-20.24145833</v>
      </c>
      <c r="BN432" s="9">
        <v>3.7447796609999999</v>
      </c>
      <c r="BO432" s="9">
        <v>15.786779661000001</v>
      </c>
      <c r="BP432" s="9">
        <v>0.98177966100000003</v>
      </c>
      <c r="BQ432" s="9">
        <v>7.3041129943999996</v>
      </c>
      <c r="BR432" s="13">
        <v>291.09035311000002</v>
      </c>
      <c r="BS432" s="9">
        <v>-14.87280556</v>
      </c>
      <c r="BT432" s="9">
        <v>-127.54806480000001</v>
      </c>
      <c r="BU432" s="9">
        <v>59.550120370000002</v>
      </c>
      <c r="BV432" s="9">
        <v>-123.687713</v>
      </c>
      <c r="BW432" s="9">
        <v>7.43434375</v>
      </c>
      <c r="BX432" s="9">
        <v>-8.5687395829999993</v>
      </c>
      <c r="BY432" s="9">
        <v>-37.510927080000002</v>
      </c>
      <c r="BZ432" s="9">
        <v>27.652302082999999</v>
      </c>
      <c r="CA432" s="9">
        <v>64.702447917000001</v>
      </c>
      <c r="CB432" s="9">
        <v>-53.626302080000002</v>
      </c>
      <c r="CC432" s="9">
        <v>7.1775324858999996</v>
      </c>
      <c r="CD432" s="9">
        <v>39.118699153000001</v>
      </c>
      <c r="CE432" s="9">
        <v>2.8443658192000001</v>
      </c>
      <c r="CF432" s="9">
        <v>18.815199152999998</v>
      </c>
      <c r="CG432" s="13">
        <v>568.66599435000001</v>
      </c>
      <c r="CH432" s="9">
        <v>-9.1869259260000007</v>
      </c>
      <c r="CI432" s="9">
        <v>-233.8423148</v>
      </c>
      <c r="CJ432" s="9">
        <v>126.42764815</v>
      </c>
      <c r="CK432" s="9">
        <v>-240.13794440000001</v>
      </c>
      <c r="CL432" s="9">
        <v>2.8396249999999998</v>
      </c>
      <c r="CM432" s="9">
        <v>-23.453291669999999</v>
      </c>
      <c r="CN432" s="9">
        <v>-90.154875000000004</v>
      </c>
      <c r="CO432" s="9">
        <v>48.171083332999999</v>
      </c>
      <c r="CP432" s="9">
        <v>112.01141667</v>
      </c>
      <c r="CQ432" s="9">
        <v>-117.52575</v>
      </c>
      <c r="CR432" s="9">
        <v>28.218395480000002</v>
      </c>
      <c r="CS432" s="9">
        <v>92.335895480000005</v>
      </c>
      <c r="CT432" s="9">
        <v>-2.6694378529999998</v>
      </c>
      <c r="CU432" s="9">
        <v>-2.392771186</v>
      </c>
      <c r="CV432" s="13">
        <v>6.7955127571</v>
      </c>
      <c r="CW432" s="9">
        <v>0.16977374070000001</v>
      </c>
      <c r="CX432" s="9">
        <v>5.3290549814999997</v>
      </c>
      <c r="CY432" s="9">
        <v>-1.1335465929999999</v>
      </c>
      <c r="CZ432" s="9">
        <v>4.7546889815000002</v>
      </c>
      <c r="DA432" s="9">
        <v>0.18655885420000001</v>
      </c>
      <c r="DB432" s="9">
        <v>0.1514333125</v>
      </c>
      <c r="DC432" s="9">
        <v>-0.49668518699999997</v>
      </c>
      <c r="DD432" s="9">
        <v>-1.1366211879999999</v>
      </c>
      <c r="DE432" s="9">
        <v>1.8709139792</v>
      </c>
      <c r="DF432" s="9">
        <v>0.50402652079999999</v>
      </c>
      <c r="DG432" s="9">
        <v>-0.14365977199999999</v>
      </c>
      <c r="DH432" s="9">
        <v>0.97682639449999997</v>
      </c>
      <c r="DI432" s="9">
        <v>0.28419956120000001</v>
      </c>
      <c r="DJ432" s="9">
        <v>1.5699617279</v>
      </c>
    </row>
    <row r="433" spans="17:114" x14ac:dyDescent="0.15">
      <c r="S433" s="11" t="s">
        <v>37</v>
      </c>
      <c r="T433" s="9" t="s">
        <v>92</v>
      </c>
      <c r="U433" s="11">
        <v>12</v>
      </c>
      <c r="V433" s="9">
        <v>45</v>
      </c>
      <c r="W433" s="9">
        <v>0.179398</v>
      </c>
      <c r="X433" s="9">
        <v>0.51883800000000002</v>
      </c>
      <c r="Y433" s="9">
        <f t="shared" si="158"/>
        <v>1.501032292307888</v>
      </c>
      <c r="Z433" s="9">
        <f t="shared" si="159"/>
        <v>34</v>
      </c>
      <c r="AA433" s="8">
        <f t="shared" si="160"/>
        <v>60</v>
      </c>
      <c r="AB433" s="8" t="b">
        <f t="shared" si="157"/>
        <v>0</v>
      </c>
      <c r="AC433" s="23" t="str">
        <f t="shared" si="148"/>
        <v>NO</v>
      </c>
      <c r="AD433" s="21" t="str">
        <f t="shared" si="161"/>
        <v>YES</v>
      </c>
      <c r="AE433" s="8" t="str">
        <f t="shared" si="162"/>
        <v>MEDIUM</v>
      </c>
      <c r="AF433" s="8">
        <f t="shared" si="163"/>
        <v>3</v>
      </c>
      <c r="AG433" s="8">
        <f t="shared" si="164"/>
        <v>3</v>
      </c>
      <c r="AH433" s="8">
        <f t="shared" si="165"/>
        <v>3</v>
      </c>
      <c r="AI433" s="23">
        <f t="shared" si="149"/>
        <v>117</v>
      </c>
      <c r="AJ433" s="23">
        <f t="shared" si="150"/>
        <v>352</v>
      </c>
      <c r="AK433" s="23">
        <f t="shared" si="151"/>
        <v>531</v>
      </c>
      <c r="AL433" s="23">
        <f t="shared" si="152"/>
        <v>7.3999999999999995</v>
      </c>
      <c r="AM433" s="21">
        <f t="shared" si="166"/>
        <v>117</v>
      </c>
      <c r="AN433" s="21">
        <f t="shared" si="167"/>
        <v>352</v>
      </c>
      <c r="AO433" s="21">
        <f t="shared" si="168"/>
        <v>531</v>
      </c>
      <c r="AP433" s="21">
        <f t="shared" si="169"/>
        <v>7.3999999999999995</v>
      </c>
      <c r="AQ433" s="22">
        <f t="shared" si="153"/>
        <v>-0.36842105263157893</v>
      </c>
      <c r="AR433" s="22">
        <f t="shared" si="154"/>
        <v>-1</v>
      </c>
      <c r="AS433" s="22">
        <f t="shared" si="155"/>
        <v>0</v>
      </c>
      <c r="AT433" s="22">
        <f t="shared" si="156"/>
        <v>1</v>
      </c>
      <c r="AU433" s="9">
        <v>15.5</v>
      </c>
      <c r="AV433" s="9">
        <v>9.5</v>
      </c>
      <c r="AW433" s="9">
        <v>150</v>
      </c>
      <c r="AX433" s="9">
        <v>30</v>
      </c>
      <c r="AY433" s="9">
        <v>60</v>
      </c>
      <c r="AZ433" s="9">
        <v>30</v>
      </c>
      <c r="BA433" s="9">
        <v>22.5</v>
      </c>
      <c r="BB433" s="9">
        <v>22.5</v>
      </c>
      <c r="BC433" s="13">
        <v>119.45347458000001</v>
      </c>
      <c r="BD433" s="9">
        <v>-10.187185189999999</v>
      </c>
      <c r="BE433" s="9">
        <v>-54.719666670000002</v>
      </c>
      <c r="BF433" s="9">
        <v>21.508518518999999</v>
      </c>
      <c r="BG433" s="9">
        <v>-52.89233333</v>
      </c>
      <c r="BH433" s="9">
        <v>3.4273333333</v>
      </c>
      <c r="BI433" s="9">
        <v>-1.829166667</v>
      </c>
      <c r="BJ433" s="9">
        <v>-12.08825</v>
      </c>
      <c r="BK433" s="9">
        <v>14.614958333000001</v>
      </c>
      <c r="BL433" s="9">
        <v>28.336208332999998</v>
      </c>
      <c r="BM433" s="9">
        <v>-20.24145833</v>
      </c>
      <c r="BN433" s="9">
        <v>3.7447796609999999</v>
      </c>
      <c r="BO433" s="9">
        <v>15.786779661000001</v>
      </c>
      <c r="BP433" s="9">
        <v>0.98177966100000003</v>
      </c>
      <c r="BQ433" s="9">
        <v>7.3041129943999996</v>
      </c>
      <c r="BR433" s="13">
        <v>291.09035311000002</v>
      </c>
      <c r="BS433" s="9">
        <v>-14.87280556</v>
      </c>
      <c r="BT433" s="9">
        <v>-127.54806480000001</v>
      </c>
      <c r="BU433" s="9">
        <v>59.550120370000002</v>
      </c>
      <c r="BV433" s="9">
        <v>-123.687713</v>
      </c>
      <c r="BW433" s="9">
        <v>7.43434375</v>
      </c>
      <c r="BX433" s="9">
        <v>-8.5687395829999993</v>
      </c>
      <c r="BY433" s="9">
        <v>-37.510927080000002</v>
      </c>
      <c r="BZ433" s="9">
        <v>27.652302082999999</v>
      </c>
      <c r="CA433" s="9">
        <v>64.702447917000001</v>
      </c>
      <c r="CB433" s="9">
        <v>-53.626302080000002</v>
      </c>
      <c r="CC433" s="9">
        <v>7.1775324858999996</v>
      </c>
      <c r="CD433" s="9">
        <v>39.118699153000001</v>
      </c>
      <c r="CE433" s="9">
        <v>2.8443658192000001</v>
      </c>
      <c r="CF433" s="9">
        <v>18.815199152999998</v>
      </c>
      <c r="CG433" s="13">
        <v>568.66599435000001</v>
      </c>
      <c r="CH433" s="9">
        <v>-9.1869259260000007</v>
      </c>
      <c r="CI433" s="9">
        <v>-233.8423148</v>
      </c>
      <c r="CJ433" s="9">
        <v>126.42764815</v>
      </c>
      <c r="CK433" s="9">
        <v>-240.13794440000001</v>
      </c>
      <c r="CL433" s="9">
        <v>2.8396249999999998</v>
      </c>
      <c r="CM433" s="9">
        <v>-23.453291669999999</v>
      </c>
      <c r="CN433" s="9">
        <v>-90.154875000000004</v>
      </c>
      <c r="CO433" s="9">
        <v>48.171083332999999</v>
      </c>
      <c r="CP433" s="9">
        <v>112.01141667</v>
      </c>
      <c r="CQ433" s="9">
        <v>-117.52575</v>
      </c>
      <c r="CR433" s="9">
        <v>28.218395480000002</v>
      </c>
      <c r="CS433" s="9">
        <v>92.335895480000005</v>
      </c>
      <c r="CT433" s="9">
        <v>-2.6694378529999998</v>
      </c>
      <c r="CU433" s="9">
        <v>-2.392771186</v>
      </c>
      <c r="CV433" s="13">
        <v>6.7955127571</v>
      </c>
      <c r="CW433" s="9">
        <v>0.16977374070000001</v>
      </c>
      <c r="CX433" s="9">
        <v>5.3290549814999997</v>
      </c>
      <c r="CY433" s="9">
        <v>-1.1335465929999999</v>
      </c>
      <c r="CZ433" s="9">
        <v>4.7546889815000002</v>
      </c>
      <c r="DA433" s="9">
        <v>0.18655885420000001</v>
      </c>
      <c r="DB433" s="9">
        <v>0.1514333125</v>
      </c>
      <c r="DC433" s="9">
        <v>-0.49668518699999997</v>
      </c>
      <c r="DD433" s="9">
        <v>-1.1366211879999999</v>
      </c>
      <c r="DE433" s="9">
        <v>1.8709139792</v>
      </c>
      <c r="DF433" s="9">
        <v>0.50402652079999999</v>
      </c>
      <c r="DG433" s="9">
        <v>-0.14365977199999999</v>
      </c>
      <c r="DH433" s="9">
        <v>0.97682639449999997</v>
      </c>
      <c r="DI433" s="9">
        <v>0.28419956120000001</v>
      </c>
      <c r="DJ433" s="9">
        <v>1.5699617279</v>
      </c>
    </row>
    <row r="434" spans="17:114" x14ac:dyDescent="0.15">
      <c r="S434" s="11" t="s">
        <v>37</v>
      </c>
      <c r="T434" s="9" t="s">
        <v>92</v>
      </c>
      <c r="U434" s="11">
        <v>15</v>
      </c>
      <c r="V434" s="9">
        <v>0</v>
      </c>
      <c r="W434" s="9">
        <v>0.23569000000000001</v>
      </c>
      <c r="X434" s="9">
        <v>0.50192999999999999</v>
      </c>
      <c r="Y434" s="9">
        <f t="shared" si="158"/>
        <v>1.8401304564686636</v>
      </c>
      <c r="Z434" s="9">
        <f t="shared" si="159"/>
        <v>28</v>
      </c>
      <c r="AA434" s="8">
        <f t="shared" si="160"/>
        <v>60</v>
      </c>
      <c r="AB434" s="8" t="b">
        <f t="shared" si="157"/>
        <v>0</v>
      </c>
      <c r="AC434" s="23" t="str">
        <f t="shared" si="148"/>
        <v>NO</v>
      </c>
      <c r="AD434" s="21" t="str">
        <f t="shared" si="161"/>
        <v>YES</v>
      </c>
      <c r="AE434" s="8" t="str">
        <f t="shared" si="162"/>
        <v>EXT. COARSE</v>
      </c>
      <c r="AF434" s="8">
        <f t="shared" si="163"/>
        <v>6</v>
      </c>
      <c r="AG434" s="8">
        <f t="shared" si="164"/>
        <v>6</v>
      </c>
      <c r="AH434" s="8">
        <f t="shared" si="165"/>
        <v>6</v>
      </c>
      <c r="AI434" s="23">
        <f t="shared" si="149"/>
        <v>280</v>
      </c>
      <c r="AJ434" s="23">
        <f t="shared" si="150"/>
        <v>603</v>
      </c>
      <c r="AK434" s="23">
        <f t="shared" si="151"/>
        <v>1248</v>
      </c>
      <c r="AL434" s="23">
        <f t="shared" si="152"/>
        <v>1.1000000000000001</v>
      </c>
      <c r="AM434" s="21">
        <f t="shared" si="166"/>
        <v>280</v>
      </c>
      <c r="AN434" s="21">
        <f t="shared" si="167"/>
        <v>603</v>
      </c>
      <c r="AO434" s="21">
        <f t="shared" si="168"/>
        <v>1248</v>
      </c>
      <c r="AP434" s="21">
        <f t="shared" si="169"/>
        <v>1.1000000000000001</v>
      </c>
      <c r="AQ434" s="22">
        <f t="shared" si="153"/>
        <v>-5.2631578947368418E-2</v>
      </c>
      <c r="AR434" s="22">
        <f t="shared" si="154"/>
        <v>-1</v>
      </c>
      <c r="AS434" s="22">
        <f t="shared" si="155"/>
        <v>0</v>
      </c>
      <c r="AT434" s="22">
        <f t="shared" si="156"/>
        <v>-1</v>
      </c>
      <c r="AU434" s="9">
        <v>15.5</v>
      </c>
      <c r="AV434" s="9">
        <v>9.5</v>
      </c>
      <c r="AW434" s="9">
        <v>150</v>
      </c>
      <c r="AX434" s="9">
        <v>30</v>
      </c>
      <c r="AY434" s="9">
        <v>60</v>
      </c>
      <c r="AZ434" s="9">
        <v>30</v>
      </c>
      <c r="BA434" s="9">
        <v>22.5</v>
      </c>
      <c r="BB434" s="9">
        <v>22.5</v>
      </c>
      <c r="BC434" s="13">
        <v>119.45347458000001</v>
      </c>
      <c r="BD434" s="9">
        <v>-10.187185189999999</v>
      </c>
      <c r="BE434" s="9">
        <v>-54.719666670000002</v>
      </c>
      <c r="BF434" s="9">
        <v>21.508518518999999</v>
      </c>
      <c r="BG434" s="9">
        <v>-52.89233333</v>
      </c>
      <c r="BH434" s="9">
        <v>3.4273333333</v>
      </c>
      <c r="BI434" s="9">
        <v>-1.829166667</v>
      </c>
      <c r="BJ434" s="9">
        <v>-12.08825</v>
      </c>
      <c r="BK434" s="9">
        <v>14.614958333000001</v>
      </c>
      <c r="BL434" s="9">
        <v>28.336208332999998</v>
      </c>
      <c r="BM434" s="9">
        <v>-20.24145833</v>
      </c>
      <c r="BN434" s="9">
        <v>3.7447796609999999</v>
      </c>
      <c r="BO434" s="9">
        <v>15.786779661000001</v>
      </c>
      <c r="BP434" s="9">
        <v>0.98177966100000003</v>
      </c>
      <c r="BQ434" s="9">
        <v>7.3041129943999996</v>
      </c>
      <c r="BR434" s="13">
        <v>291.09035311000002</v>
      </c>
      <c r="BS434" s="9">
        <v>-14.87280556</v>
      </c>
      <c r="BT434" s="9">
        <v>-127.54806480000001</v>
      </c>
      <c r="BU434" s="9">
        <v>59.550120370000002</v>
      </c>
      <c r="BV434" s="9">
        <v>-123.687713</v>
      </c>
      <c r="BW434" s="9">
        <v>7.43434375</v>
      </c>
      <c r="BX434" s="9">
        <v>-8.5687395829999993</v>
      </c>
      <c r="BY434" s="9">
        <v>-37.510927080000002</v>
      </c>
      <c r="BZ434" s="9">
        <v>27.652302082999999</v>
      </c>
      <c r="CA434" s="9">
        <v>64.702447917000001</v>
      </c>
      <c r="CB434" s="9">
        <v>-53.626302080000002</v>
      </c>
      <c r="CC434" s="9">
        <v>7.1775324858999996</v>
      </c>
      <c r="CD434" s="9">
        <v>39.118699153000001</v>
      </c>
      <c r="CE434" s="9">
        <v>2.8443658192000001</v>
      </c>
      <c r="CF434" s="9">
        <v>18.815199152999998</v>
      </c>
      <c r="CG434" s="13">
        <v>568.66599435000001</v>
      </c>
      <c r="CH434" s="9">
        <v>-9.1869259260000007</v>
      </c>
      <c r="CI434" s="9">
        <v>-233.8423148</v>
      </c>
      <c r="CJ434" s="9">
        <v>126.42764815</v>
      </c>
      <c r="CK434" s="9">
        <v>-240.13794440000001</v>
      </c>
      <c r="CL434" s="9">
        <v>2.8396249999999998</v>
      </c>
      <c r="CM434" s="9">
        <v>-23.453291669999999</v>
      </c>
      <c r="CN434" s="9">
        <v>-90.154875000000004</v>
      </c>
      <c r="CO434" s="9">
        <v>48.171083332999999</v>
      </c>
      <c r="CP434" s="9">
        <v>112.01141667</v>
      </c>
      <c r="CQ434" s="9">
        <v>-117.52575</v>
      </c>
      <c r="CR434" s="9">
        <v>28.218395480000002</v>
      </c>
      <c r="CS434" s="9">
        <v>92.335895480000005</v>
      </c>
      <c r="CT434" s="9">
        <v>-2.6694378529999998</v>
      </c>
      <c r="CU434" s="9">
        <v>-2.392771186</v>
      </c>
      <c r="CV434" s="13">
        <v>6.7955127571</v>
      </c>
      <c r="CW434" s="9">
        <v>0.16977374070000001</v>
      </c>
      <c r="CX434" s="9">
        <v>5.3290549814999997</v>
      </c>
      <c r="CY434" s="9">
        <v>-1.1335465929999999</v>
      </c>
      <c r="CZ434" s="9">
        <v>4.7546889815000002</v>
      </c>
      <c r="DA434" s="9">
        <v>0.18655885420000001</v>
      </c>
      <c r="DB434" s="9">
        <v>0.1514333125</v>
      </c>
      <c r="DC434" s="9">
        <v>-0.49668518699999997</v>
      </c>
      <c r="DD434" s="9">
        <v>-1.1366211879999999</v>
      </c>
      <c r="DE434" s="9">
        <v>1.8709139792</v>
      </c>
      <c r="DF434" s="9">
        <v>0.50402652079999999</v>
      </c>
      <c r="DG434" s="9">
        <v>-0.14365977199999999</v>
      </c>
      <c r="DH434" s="9">
        <v>0.97682639449999997</v>
      </c>
      <c r="DI434" s="9">
        <v>0.28419956120000001</v>
      </c>
      <c r="DJ434" s="9">
        <v>1.5699617279</v>
      </c>
    </row>
    <row r="435" spans="17:114" x14ac:dyDescent="0.15">
      <c r="S435" s="11" t="s">
        <v>37</v>
      </c>
      <c r="T435" s="9" t="s">
        <v>92</v>
      </c>
      <c r="U435" s="11">
        <v>15</v>
      </c>
      <c r="V435" s="9">
        <v>15</v>
      </c>
      <c r="W435" s="9">
        <v>0.23569000000000001</v>
      </c>
      <c r="X435" s="9">
        <v>0.50192999999999999</v>
      </c>
      <c r="Y435" s="9">
        <f t="shared" si="158"/>
        <v>1.8401304564686636</v>
      </c>
      <c r="Z435" s="9">
        <f t="shared" si="159"/>
        <v>28</v>
      </c>
      <c r="AA435" s="8">
        <f t="shared" si="160"/>
        <v>60</v>
      </c>
      <c r="AB435" s="8" t="b">
        <f t="shared" si="157"/>
        <v>0</v>
      </c>
      <c r="AC435" s="23" t="str">
        <f t="shared" si="148"/>
        <v>NO</v>
      </c>
      <c r="AD435" s="21" t="str">
        <f t="shared" si="161"/>
        <v>YES</v>
      </c>
      <c r="AE435" s="8" t="str">
        <f t="shared" si="162"/>
        <v>VERY COARSE</v>
      </c>
      <c r="AF435" s="8">
        <f t="shared" si="163"/>
        <v>5</v>
      </c>
      <c r="AG435" s="8">
        <f t="shared" si="164"/>
        <v>5</v>
      </c>
      <c r="AH435" s="8">
        <f t="shared" si="165"/>
        <v>6</v>
      </c>
      <c r="AI435" s="23">
        <f t="shared" si="149"/>
        <v>219</v>
      </c>
      <c r="AJ435" s="23">
        <f t="shared" si="150"/>
        <v>503</v>
      </c>
      <c r="AK435" s="23">
        <f t="shared" si="151"/>
        <v>1014</v>
      </c>
      <c r="AL435" s="23">
        <f t="shared" si="152"/>
        <v>1.7000000000000002</v>
      </c>
      <c r="AM435" s="21">
        <f t="shared" si="166"/>
        <v>219</v>
      </c>
      <c r="AN435" s="21">
        <f t="shared" si="167"/>
        <v>503</v>
      </c>
      <c r="AO435" s="21">
        <f t="shared" si="168"/>
        <v>1014</v>
      </c>
      <c r="AP435" s="21">
        <f t="shared" si="169"/>
        <v>1.7000000000000002</v>
      </c>
      <c r="AQ435" s="22">
        <f t="shared" si="153"/>
        <v>-5.2631578947368418E-2</v>
      </c>
      <c r="AR435" s="22">
        <f t="shared" si="154"/>
        <v>-1</v>
      </c>
      <c r="AS435" s="22">
        <f t="shared" si="155"/>
        <v>0</v>
      </c>
      <c r="AT435" s="22">
        <f t="shared" si="156"/>
        <v>-0.33333333333333331</v>
      </c>
      <c r="AU435" s="9">
        <v>15.5</v>
      </c>
      <c r="AV435" s="9">
        <v>9.5</v>
      </c>
      <c r="AW435" s="9">
        <v>150</v>
      </c>
      <c r="AX435" s="9">
        <v>30</v>
      </c>
      <c r="AY435" s="9">
        <v>60</v>
      </c>
      <c r="AZ435" s="9">
        <v>30</v>
      </c>
      <c r="BA435" s="9">
        <v>22.5</v>
      </c>
      <c r="BB435" s="9">
        <v>22.5</v>
      </c>
      <c r="BC435" s="13">
        <v>119.45347458000001</v>
      </c>
      <c r="BD435" s="9">
        <v>-10.187185189999999</v>
      </c>
      <c r="BE435" s="9">
        <v>-54.719666670000002</v>
      </c>
      <c r="BF435" s="9">
        <v>21.508518518999999</v>
      </c>
      <c r="BG435" s="9">
        <v>-52.89233333</v>
      </c>
      <c r="BH435" s="9">
        <v>3.4273333333</v>
      </c>
      <c r="BI435" s="9">
        <v>-1.829166667</v>
      </c>
      <c r="BJ435" s="9">
        <v>-12.08825</v>
      </c>
      <c r="BK435" s="9">
        <v>14.614958333000001</v>
      </c>
      <c r="BL435" s="9">
        <v>28.336208332999998</v>
      </c>
      <c r="BM435" s="9">
        <v>-20.24145833</v>
      </c>
      <c r="BN435" s="9">
        <v>3.7447796609999999</v>
      </c>
      <c r="BO435" s="9">
        <v>15.786779661000001</v>
      </c>
      <c r="BP435" s="9">
        <v>0.98177966100000003</v>
      </c>
      <c r="BQ435" s="9">
        <v>7.3041129943999996</v>
      </c>
      <c r="BR435" s="13">
        <v>291.09035311000002</v>
      </c>
      <c r="BS435" s="9">
        <v>-14.87280556</v>
      </c>
      <c r="BT435" s="9">
        <v>-127.54806480000001</v>
      </c>
      <c r="BU435" s="9">
        <v>59.550120370000002</v>
      </c>
      <c r="BV435" s="9">
        <v>-123.687713</v>
      </c>
      <c r="BW435" s="9">
        <v>7.43434375</v>
      </c>
      <c r="BX435" s="9">
        <v>-8.5687395829999993</v>
      </c>
      <c r="BY435" s="9">
        <v>-37.510927080000002</v>
      </c>
      <c r="BZ435" s="9">
        <v>27.652302082999999</v>
      </c>
      <c r="CA435" s="9">
        <v>64.702447917000001</v>
      </c>
      <c r="CB435" s="9">
        <v>-53.626302080000002</v>
      </c>
      <c r="CC435" s="9">
        <v>7.1775324858999996</v>
      </c>
      <c r="CD435" s="9">
        <v>39.118699153000001</v>
      </c>
      <c r="CE435" s="9">
        <v>2.8443658192000001</v>
      </c>
      <c r="CF435" s="9">
        <v>18.815199152999998</v>
      </c>
      <c r="CG435" s="13">
        <v>568.66599435000001</v>
      </c>
      <c r="CH435" s="9">
        <v>-9.1869259260000007</v>
      </c>
      <c r="CI435" s="9">
        <v>-233.8423148</v>
      </c>
      <c r="CJ435" s="9">
        <v>126.42764815</v>
      </c>
      <c r="CK435" s="9">
        <v>-240.13794440000001</v>
      </c>
      <c r="CL435" s="9">
        <v>2.8396249999999998</v>
      </c>
      <c r="CM435" s="9">
        <v>-23.453291669999999</v>
      </c>
      <c r="CN435" s="9">
        <v>-90.154875000000004</v>
      </c>
      <c r="CO435" s="9">
        <v>48.171083332999999</v>
      </c>
      <c r="CP435" s="9">
        <v>112.01141667</v>
      </c>
      <c r="CQ435" s="9">
        <v>-117.52575</v>
      </c>
      <c r="CR435" s="9">
        <v>28.218395480000002</v>
      </c>
      <c r="CS435" s="9">
        <v>92.335895480000005</v>
      </c>
      <c r="CT435" s="9">
        <v>-2.6694378529999998</v>
      </c>
      <c r="CU435" s="9">
        <v>-2.392771186</v>
      </c>
      <c r="CV435" s="13">
        <v>6.7955127571</v>
      </c>
      <c r="CW435" s="9">
        <v>0.16977374070000001</v>
      </c>
      <c r="CX435" s="9">
        <v>5.3290549814999997</v>
      </c>
      <c r="CY435" s="9">
        <v>-1.1335465929999999</v>
      </c>
      <c r="CZ435" s="9">
        <v>4.7546889815000002</v>
      </c>
      <c r="DA435" s="9">
        <v>0.18655885420000001</v>
      </c>
      <c r="DB435" s="9">
        <v>0.1514333125</v>
      </c>
      <c r="DC435" s="9">
        <v>-0.49668518699999997</v>
      </c>
      <c r="DD435" s="9">
        <v>-1.1366211879999999</v>
      </c>
      <c r="DE435" s="9">
        <v>1.8709139792</v>
      </c>
      <c r="DF435" s="9">
        <v>0.50402652079999999</v>
      </c>
      <c r="DG435" s="9">
        <v>-0.14365977199999999</v>
      </c>
      <c r="DH435" s="9">
        <v>0.97682639449999997</v>
      </c>
      <c r="DI435" s="9">
        <v>0.28419956120000001</v>
      </c>
      <c r="DJ435" s="9">
        <v>1.5699617279</v>
      </c>
    </row>
    <row r="436" spans="17:114" x14ac:dyDescent="0.15">
      <c r="S436" s="11" t="s">
        <v>37</v>
      </c>
      <c r="T436" s="9" t="s">
        <v>92</v>
      </c>
      <c r="U436" s="11">
        <v>15</v>
      </c>
      <c r="V436" s="9">
        <v>30</v>
      </c>
      <c r="W436" s="9">
        <v>0.23569000000000001</v>
      </c>
      <c r="X436" s="9">
        <v>0.50192999999999999</v>
      </c>
      <c r="Y436" s="9">
        <f t="shared" si="158"/>
        <v>1.8401304564686636</v>
      </c>
      <c r="Z436" s="9">
        <f t="shared" si="159"/>
        <v>28</v>
      </c>
      <c r="AA436" s="8">
        <f t="shared" si="160"/>
        <v>60</v>
      </c>
      <c r="AB436" s="8" t="b">
        <f t="shared" si="157"/>
        <v>1</v>
      </c>
      <c r="AC436" s="23" t="str">
        <f t="shared" si="148"/>
        <v>YES</v>
      </c>
      <c r="AD436" s="21" t="str">
        <f t="shared" si="161"/>
        <v>YES</v>
      </c>
      <c r="AE436" s="8" t="str">
        <f t="shared" si="162"/>
        <v>COARSE</v>
      </c>
      <c r="AF436" s="8">
        <f t="shared" si="163"/>
        <v>4</v>
      </c>
      <c r="AG436" s="8">
        <f t="shared" si="164"/>
        <v>4</v>
      </c>
      <c r="AH436" s="8">
        <f t="shared" si="165"/>
        <v>4</v>
      </c>
      <c r="AI436" s="23">
        <f t="shared" si="149"/>
        <v>165</v>
      </c>
      <c r="AJ436" s="23">
        <f t="shared" si="150"/>
        <v>420</v>
      </c>
      <c r="AK436" s="23">
        <f t="shared" si="151"/>
        <v>778</v>
      </c>
      <c r="AL436" s="23">
        <f t="shared" si="152"/>
        <v>3.6</v>
      </c>
      <c r="AM436" s="21">
        <f t="shared" si="166"/>
        <v>165</v>
      </c>
      <c r="AN436" s="21">
        <f t="shared" si="167"/>
        <v>420</v>
      </c>
      <c r="AO436" s="21">
        <f t="shared" si="168"/>
        <v>778</v>
      </c>
      <c r="AP436" s="21">
        <f t="shared" si="169"/>
        <v>3.6</v>
      </c>
      <c r="AQ436" s="22">
        <f t="shared" si="153"/>
        <v>-5.2631578947368418E-2</v>
      </c>
      <c r="AR436" s="22">
        <f t="shared" si="154"/>
        <v>-1</v>
      </c>
      <c r="AS436" s="22">
        <f t="shared" si="155"/>
        <v>0</v>
      </c>
      <c r="AT436" s="22">
        <f t="shared" si="156"/>
        <v>0.33333333333333331</v>
      </c>
      <c r="AU436" s="9">
        <v>15.5</v>
      </c>
      <c r="AV436" s="9">
        <v>9.5</v>
      </c>
      <c r="AW436" s="9">
        <v>150</v>
      </c>
      <c r="AX436" s="9">
        <v>30</v>
      </c>
      <c r="AY436" s="9">
        <v>60</v>
      </c>
      <c r="AZ436" s="9">
        <v>30</v>
      </c>
      <c r="BA436" s="9">
        <v>22.5</v>
      </c>
      <c r="BB436" s="9">
        <v>22.5</v>
      </c>
      <c r="BC436" s="13">
        <v>119.45347458000001</v>
      </c>
      <c r="BD436" s="9">
        <v>-10.187185189999999</v>
      </c>
      <c r="BE436" s="9">
        <v>-54.719666670000002</v>
      </c>
      <c r="BF436" s="9">
        <v>21.508518518999999</v>
      </c>
      <c r="BG436" s="9">
        <v>-52.89233333</v>
      </c>
      <c r="BH436" s="9">
        <v>3.4273333333</v>
      </c>
      <c r="BI436" s="9">
        <v>-1.829166667</v>
      </c>
      <c r="BJ436" s="9">
        <v>-12.08825</v>
      </c>
      <c r="BK436" s="9">
        <v>14.614958333000001</v>
      </c>
      <c r="BL436" s="9">
        <v>28.336208332999998</v>
      </c>
      <c r="BM436" s="9">
        <v>-20.24145833</v>
      </c>
      <c r="BN436" s="9">
        <v>3.7447796609999999</v>
      </c>
      <c r="BO436" s="9">
        <v>15.786779661000001</v>
      </c>
      <c r="BP436" s="9">
        <v>0.98177966100000003</v>
      </c>
      <c r="BQ436" s="9">
        <v>7.3041129943999996</v>
      </c>
      <c r="BR436" s="13">
        <v>291.09035311000002</v>
      </c>
      <c r="BS436" s="9">
        <v>-14.87280556</v>
      </c>
      <c r="BT436" s="9">
        <v>-127.54806480000001</v>
      </c>
      <c r="BU436" s="9">
        <v>59.550120370000002</v>
      </c>
      <c r="BV436" s="9">
        <v>-123.687713</v>
      </c>
      <c r="BW436" s="9">
        <v>7.43434375</v>
      </c>
      <c r="BX436" s="9">
        <v>-8.5687395829999993</v>
      </c>
      <c r="BY436" s="9">
        <v>-37.510927080000002</v>
      </c>
      <c r="BZ436" s="9">
        <v>27.652302082999999</v>
      </c>
      <c r="CA436" s="9">
        <v>64.702447917000001</v>
      </c>
      <c r="CB436" s="9">
        <v>-53.626302080000002</v>
      </c>
      <c r="CC436" s="9">
        <v>7.1775324858999996</v>
      </c>
      <c r="CD436" s="9">
        <v>39.118699153000001</v>
      </c>
      <c r="CE436" s="9">
        <v>2.8443658192000001</v>
      </c>
      <c r="CF436" s="9">
        <v>18.815199152999998</v>
      </c>
      <c r="CG436" s="13">
        <v>568.66599435000001</v>
      </c>
      <c r="CH436" s="9">
        <v>-9.1869259260000007</v>
      </c>
      <c r="CI436" s="9">
        <v>-233.8423148</v>
      </c>
      <c r="CJ436" s="9">
        <v>126.42764815</v>
      </c>
      <c r="CK436" s="9">
        <v>-240.13794440000001</v>
      </c>
      <c r="CL436" s="9">
        <v>2.8396249999999998</v>
      </c>
      <c r="CM436" s="9">
        <v>-23.453291669999999</v>
      </c>
      <c r="CN436" s="9">
        <v>-90.154875000000004</v>
      </c>
      <c r="CO436" s="9">
        <v>48.171083332999999</v>
      </c>
      <c r="CP436" s="9">
        <v>112.01141667</v>
      </c>
      <c r="CQ436" s="9">
        <v>-117.52575</v>
      </c>
      <c r="CR436" s="9">
        <v>28.218395480000002</v>
      </c>
      <c r="CS436" s="9">
        <v>92.335895480000005</v>
      </c>
      <c r="CT436" s="9">
        <v>-2.6694378529999998</v>
      </c>
      <c r="CU436" s="9">
        <v>-2.392771186</v>
      </c>
      <c r="CV436" s="13">
        <v>6.7955127571</v>
      </c>
      <c r="CW436" s="9">
        <v>0.16977374070000001</v>
      </c>
      <c r="CX436" s="9">
        <v>5.3290549814999997</v>
      </c>
      <c r="CY436" s="9">
        <v>-1.1335465929999999</v>
      </c>
      <c r="CZ436" s="9">
        <v>4.7546889815000002</v>
      </c>
      <c r="DA436" s="9">
        <v>0.18655885420000001</v>
      </c>
      <c r="DB436" s="9">
        <v>0.1514333125</v>
      </c>
      <c r="DC436" s="9">
        <v>-0.49668518699999997</v>
      </c>
      <c r="DD436" s="9">
        <v>-1.1366211879999999</v>
      </c>
      <c r="DE436" s="9">
        <v>1.8709139792</v>
      </c>
      <c r="DF436" s="9">
        <v>0.50402652079999999</v>
      </c>
      <c r="DG436" s="9">
        <v>-0.14365977199999999</v>
      </c>
      <c r="DH436" s="9">
        <v>0.97682639449999997</v>
      </c>
      <c r="DI436" s="9">
        <v>0.28419956120000001</v>
      </c>
      <c r="DJ436" s="9">
        <v>1.5699617279</v>
      </c>
    </row>
    <row r="437" spans="17:114" x14ac:dyDescent="0.15">
      <c r="S437" s="11" t="s">
        <v>37</v>
      </c>
      <c r="T437" s="9" t="s">
        <v>92</v>
      </c>
      <c r="U437" s="11">
        <v>15</v>
      </c>
      <c r="V437" s="9">
        <v>45</v>
      </c>
      <c r="W437" s="9">
        <v>0.23569000000000001</v>
      </c>
      <c r="X437" s="9">
        <v>0.50192999999999999</v>
      </c>
      <c r="Y437" s="9">
        <f t="shared" si="158"/>
        <v>1.8401304564686636</v>
      </c>
      <c r="Z437" s="9">
        <f t="shared" si="159"/>
        <v>28</v>
      </c>
      <c r="AA437" s="8">
        <f t="shared" si="160"/>
        <v>60</v>
      </c>
      <c r="AB437" s="8" t="b">
        <f t="shared" si="157"/>
        <v>0</v>
      </c>
      <c r="AC437" s="23" t="str">
        <f t="shared" si="148"/>
        <v>NO</v>
      </c>
      <c r="AD437" s="21" t="str">
        <f t="shared" si="161"/>
        <v>YES</v>
      </c>
      <c r="AE437" s="8" t="str">
        <f t="shared" si="162"/>
        <v>MEDIUM</v>
      </c>
      <c r="AF437" s="8">
        <f t="shared" si="163"/>
        <v>3</v>
      </c>
      <c r="AG437" s="8">
        <f t="shared" si="164"/>
        <v>3</v>
      </c>
      <c r="AH437" s="8">
        <f t="shared" si="165"/>
        <v>3</v>
      </c>
      <c r="AI437" s="23">
        <f t="shared" si="149"/>
        <v>116</v>
      </c>
      <c r="AJ437" s="23">
        <f t="shared" si="150"/>
        <v>353</v>
      </c>
      <c r="AK437" s="23">
        <f t="shared" si="151"/>
        <v>539</v>
      </c>
      <c r="AL437" s="23">
        <f t="shared" si="152"/>
        <v>7</v>
      </c>
      <c r="AM437" s="21">
        <f t="shared" si="166"/>
        <v>116</v>
      </c>
      <c r="AN437" s="21">
        <f t="shared" si="167"/>
        <v>353</v>
      </c>
      <c r="AO437" s="21">
        <f t="shared" si="168"/>
        <v>539</v>
      </c>
      <c r="AP437" s="21">
        <f t="shared" si="169"/>
        <v>7</v>
      </c>
      <c r="AQ437" s="22">
        <f t="shared" si="153"/>
        <v>-5.2631578947368418E-2</v>
      </c>
      <c r="AR437" s="22">
        <f t="shared" si="154"/>
        <v>-1</v>
      </c>
      <c r="AS437" s="22">
        <f t="shared" si="155"/>
        <v>0</v>
      </c>
      <c r="AT437" s="22">
        <f t="shared" si="156"/>
        <v>1</v>
      </c>
      <c r="AU437" s="9">
        <v>15.5</v>
      </c>
      <c r="AV437" s="9">
        <v>9.5</v>
      </c>
      <c r="AW437" s="9">
        <v>150</v>
      </c>
      <c r="AX437" s="9">
        <v>30</v>
      </c>
      <c r="AY437" s="9">
        <v>60</v>
      </c>
      <c r="AZ437" s="9">
        <v>30</v>
      </c>
      <c r="BA437" s="9">
        <v>22.5</v>
      </c>
      <c r="BB437" s="9">
        <v>22.5</v>
      </c>
      <c r="BC437" s="13">
        <v>119.45347458000001</v>
      </c>
      <c r="BD437" s="9">
        <v>-10.187185189999999</v>
      </c>
      <c r="BE437" s="9">
        <v>-54.719666670000002</v>
      </c>
      <c r="BF437" s="9">
        <v>21.508518518999999</v>
      </c>
      <c r="BG437" s="9">
        <v>-52.89233333</v>
      </c>
      <c r="BH437" s="9">
        <v>3.4273333333</v>
      </c>
      <c r="BI437" s="9">
        <v>-1.829166667</v>
      </c>
      <c r="BJ437" s="9">
        <v>-12.08825</v>
      </c>
      <c r="BK437" s="9">
        <v>14.614958333000001</v>
      </c>
      <c r="BL437" s="9">
        <v>28.336208332999998</v>
      </c>
      <c r="BM437" s="9">
        <v>-20.24145833</v>
      </c>
      <c r="BN437" s="9">
        <v>3.7447796609999999</v>
      </c>
      <c r="BO437" s="9">
        <v>15.786779661000001</v>
      </c>
      <c r="BP437" s="9">
        <v>0.98177966100000003</v>
      </c>
      <c r="BQ437" s="9">
        <v>7.3041129943999996</v>
      </c>
      <c r="BR437" s="13">
        <v>291.09035311000002</v>
      </c>
      <c r="BS437" s="9">
        <v>-14.87280556</v>
      </c>
      <c r="BT437" s="9">
        <v>-127.54806480000001</v>
      </c>
      <c r="BU437" s="9">
        <v>59.550120370000002</v>
      </c>
      <c r="BV437" s="9">
        <v>-123.687713</v>
      </c>
      <c r="BW437" s="9">
        <v>7.43434375</v>
      </c>
      <c r="BX437" s="9">
        <v>-8.5687395829999993</v>
      </c>
      <c r="BY437" s="9">
        <v>-37.510927080000002</v>
      </c>
      <c r="BZ437" s="9">
        <v>27.652302082999999</v>
      </c>
      <c r="CA437" s="9">
        <v>64.702447917000001</v>
      </c>
      <c r="CB437" s="9">
        <v>-53.626302080000002</v>
      </c>
      <c r="CC437" s="9">
        <v>7.1775324858999996</v>
      </c>
      <c r="CD437" s="9">
        <v>39.118699153000001</v>
      </c>
      <c r="CE437" s="9">
        <v>2.8443658192000001</v>
      </c>
      <c r="CF437" s="9">
        <v>18.815199152999998</v>
      </c>
      <c r="CG437" s="13">
        <v>568.66599435000001</v>
      </c>
      <c r="CH437" s="9">
        <v>-9.1869259260000007</v>
      </c>
      <c r="CI437" s="9">
        <v>-233.8423148</v>
      </c>
      <c r="CJ437" s="9">
        <v>126.42764815</v>
      </c>
      <c r="CK437" s="9">
        <v>-240.13794440000001</v>
      </c>
      <c r="CL437" s="9">
        <v>2.8396249999999998</v>
      </c>
      <c r="CM437" s="9">
        <v>-23.453291669999999</v>
      </c>
      <c r="CN437" s="9">
        <v>-90.154875000000004</v>
      </c>
      <c r="CO437" s="9">
        <v>48.171083332999999</v>
      </c>
      <c r="CP437" s="9">
        <v>112.01141667</v>
      </c>
      <c r="CQ437" s="9">
        <v>-117.52575</v>
      </c>
      <c r="CR437" s="9">
        <v>28.218395480000002</v>
      </c>
      <c r="CS437" s="9">
        <v>92.335895480000005</v>
      </c>
      <c r="CT437" s="9">
        <v>-2.6694378529999998</v>
      </c>
      <c r="CU437" s="9">
        <v>-2.392771186</v>
      </c>
      <c r="CV437" s="13">
        <v>6.7955127571</v>
      </c>
      <c r="CW437" s="9">
        <v>0.16977374070000001</v>
      </c>
      <c r="CX437" s="9">
        <v>5.3290549814999997</v>
      </c>
      <c r="CY437" s="9">
        <v>-1.1335465929999999</v>
      </c>
      <c r="CZ437" s="9">
        <v>4.7546889815000002</v>
      </c>
      <c r="DA437" s="9">
        <v>0.18655885420000001</v>
      </c>
      <c r="DB437" s="9">
        <v>0.1514333125</v>
      </c>
      <c r="DC437" s="9">
        <v>-0.49668518699999997</v>
      </c>
      <c r="DD437" s="9">
        <v>-1.1366211879999999</v>
      </c>
      <c r="DE437" s="9">
        <v>1.8709139792</v>
      </c>
      <c r="DF437" s="9">
        <v>0.50402652079999999</v>
      </c>
      <c r="DG437" s="9">
        <v>-0.14365977199999999</v>
      </c>
      <c r="DH437" s="9">
        <v>0.97682639449999997</v>
      </c>
      <c r="DI437" s="9">
        <v>0.28419956120000001</v>
      </c>
      <c r="DJ437" s="9">
        <v>1.5699617279</v>
      </c>
    </row>
    <row r="438" spans="17:114" x14ac:dyDescent="0.15">
      <c r="S438" s="11" t="s">
        <v>37</v>
      </c>
      <c r="T438" s="9" t="s">
        <v>92</v>
      </c>
      <c r="U438" s="11">
        <v>20</v>
      </c>
      <c r="V438" s="9">
        <v>0</v>
      </c>
      <c r="W438" s="9">
        <v>0.31352999999999998</v>
      </c>
      <c r="X438" s="9">
        <v>0.50233000000000005</v>
      </c>
      <c r="Y438" s="9">
        <f t="shared" si="158"/>
        <v>2.4518721466363775</v>
      </c>
      <c r="Z438" s="9">
        <f t="shared" si="159"/>
        <v>21</v>
      </c>
      <c r="AA438" s="8">
        <f t="shared" si="160"/>
        <v>60</v>
      </c>
      <c r="AB438" s="8" t="b">
        <f t="shared" si="157"/>
        <v>0</v>
      </c>
      <c r="AC438" s="23" t="str">
        <f t="shared" si="148"/>
        <v>NO</v>
      </c>
      <c r="AD438" s="21" t="str">
        <f t="shared" si="161"/>
        <v>YES</v>
      </c>
      <c r="AE438" s="8" t="str">
        <f t="shared" si="162"/>
        <v>EXT. COARSE</v>
      </c>
      <c r="AF438" s="8">
        <f t="shared" si="163"/>
        <v>6</v>
      </c>
      <c r="AG438" s="8">
        <f t="shared" si="164"/>
        <v>6</v>
      </c>
      <c r="AH438" s="8">
        <f t="shared" si="165"/>
        <v>6</v>
      </c>
      <c r="AI438" s="23">
        <f t="shared" si="149"/>
        <v>266</v>
      </c>
      <c r="AJ438" s="23">
        <f t="shared" si="150"/>
        <v>579</v>
      </c>
      <c r="AK438" s="23">
        <f t="shared" si="151"/>
        <v>1223</v>
      </c>
      <c r="AL438" s="23">
        <f t="shared" si="152"/>
        <v>1.7000000000000002</v>
      </c>
      <c r="AM438" s="21">
        <f t="shared" si="166"/>
        <v>266</v>
      </c>
      <c r="AN438" s="21">
        <f t="shared" si="167"/>
        <v>579</v>
      </c>
      <c r="AO438" s="21">
        <f t="shared" si="168"/>
        <v>1223</v>
      </c>
      <c r="AP438" s="21">
        <f t="shared" si="169"/>
        <v>1.7000000000000002</v>
      </c>
      <c r="AQ438" s="22">
        <f t="shared" si="153"/>
        <v>0.47368421052631576</v>
      </c>
      <c r="AR438" s="22">
        <f t="shared" si="154"/>
        <v>-1</v>
      </c>
      <c r="AS438" s="22">
        <f t="shared" si="155"/>
        <v>0</v>
      </c>
      <c r="AT438" s="22">
        <f t="shared" si="156"/>
        <v>-1</v>
      </c>
      <c r="AU438" s="9">
        <v>15.5</v>
      </c>
      <c r="AV438" s="9">
        <v>9.5</v>
      </c>
      <c r="AW438" s="9">
        <v>150</v>
      </c>
      <c r="AX438" s="9">
        <v>30</v>
      </c>
      <c r="AY438" s="9">
        <v>60</v>
      </c>
      <c r="AZ438" s="9">
        <v>30</v>
      </c>
      <c r="BA438" s="9">
        <v>22.5</v>
      </c>
      <c r="BB438" s="9">
        <v>22.5</v>
      </c>
      <c r="BC438" s="13">
        <v>119.45347458000001</v>
      </c>
      <c r="BD438" s="9">
        <v>-10.187185189999999</v>
      </c>
      <c r="BE438" s="9">
        <v>-54.719666670000002</v>
      </c>
      <c r="BF438" s="9">
        <v>21.508518518999999</v>
      </c>
      <c r="BG438" s="9">
        <v>-52.89233333</v>
      </c>
      <c r="BH438" s="9">
        <v>3.4273333333</v>
      </c>
      <c r="BI438" s="9">
        <v>-1.829166667</v>
      </c>
      <c r="BJ438" s="9">
        <v>-12.08825</v>
      </c>
      <c r="BK438" s="9">
        <v>14.614958333000001</v>
      </c>
      <c r="BL438" s="9">
        <v>28.336208332999998</v>
      </c>
      <c r="BM438" s="9">
        <v>-20.24145833</v>
      </c>
      <c r="BN438" s="9">
        <v>3.7447796609999999</v>
      </c>
      <c r="BO438" s="9">
        <v>15.786779661000001</v>
      </c>
      <c r="BP438" s="9">
        <v>0.98177966100000003</v>
      </c>
      <c r="BQ438" s="9">
        <v>7.3041129943999996</v>
      </c>
      <c r="BR438" s="13">
        <v>291.09035311000002</v>
      </c>
      <c r="BS438" s="9">
        <v>-14.87280556</v>
      </c>
      <c r="BT438" s="9">
        <v>-127.54806480000001</v>
      </c>
      <c r="BU438" s="9">
        <v>59.550120370000002</v>
      </c>
      <c r="BV438" s="9">
        <v>-123.687713</v>
      </c>
      <c r="BW438" s="9">
        <v>7.43434375</v>
      </c>
      <c r="BX438" s="9">
        <v>-8.5687395829999993</v>
      </c>
      <c r="BY438" s="9">
        <v>-37.510927080000002</v>
      </c>
      <c r="BZ438" s="9">
        <v>27.652302082999999</v>
      </c>
      <c r="CA438" s="9">
        <v>64.702447917000001</v>
      </c>
      <c r="CB438" s="9">
        <v>-53.626302080000002</v>
      </c>
      <c r="CC438" s="9">
        <v>7.1775324858999996</v>
      </c>
      <c r="CD438" s="9">
        <v>39.118699153000001</v>
      </c>
      <c r="CE438" s="9">
        <v>2.8443658192000001</v>
      </c>
      <c r="CF438" s="9">
        <v>18.815199152999998</v>
      </c>
      <c r="CG438" s="13">
        <v>568.66599435000001</v>
      </c>
      <c r="CH438" s="9">
        <v>-9.1869259260000007</v>
      </c>
      <c r="CI438" s="9">
        <v>-233.8423148</v>
      </c>
      <c r="CJ438" s="9">
        <v>126.42764815</v>
      </c>
      <c r="CK438" s="9">
        <v>-240.13794440000001</v>
      </c>
      <c r="CL438" s="9">
        <v>2.8396249999999998</v>
      </c>
      <c r="CM438" s="9">
        <v>-23.453291669999999</v>
      </c>
      <c r="CN438" s="9">
        <v>-90.154875000000004</v>
      </c>
      <c r="CO438" s="9">
        <v>48.171083332999999</v>
      </c>
      <c r="CP438" s="9">
        <v>112.01141667</v>
      </c>
      <c r="CQ438" s="9">
        <v>-117.52575</v>
      </c>
      <c r="CR438" s="9">
        <v>28.218395480000002</v>
      </c>
      <c r="CS438" s="9">
        <v>92.335895480000005</v>
      </c>
      <c r="CT438" s="9">
        <v>-2.6694378529999998</v>
      </c>
      <c r="CU438" s="9">
        <v>-2.392771186</v>
      </c>
      <c r="CV438" s="13">
        <v>6.7955127571</v>
      </c>
      <c r="CW438" s="9">
        <v>0.16977374070000001</v>
      </c>
      <c r="CX438" s="9">
        <v>5.3290549814999997</v>
      </c>
      <c r="CY438" s="9">
        <v>-1.1335465929999999</v>
      </c>
      <c r="CZ438" s="9">
        <v>4.7546889815000002</v>
      </c>
      <c r="DA438" s="9">
        <v>0.18655885420000001</v>
      </c>
      <c r="DB438" s="9">
        <v>0.1514333125</v>
      </c>
      <c r="DC438" s="9">
        <v>-0.49668518699999997</v>
      </c>
      <c r="DD438" s="9">
        <v>-1.1366211879999999</v>
      </c>
      <c r="DE438" s="9">
        <v>1.8709139792</v>
      </c>
      <c r="DF438" s="9">
        <v>0.50402652079999999</v>
      </c>
      <c r="DG438" s="9">
        <v>-0.14365977199999999</v>
      </c>
      <c r="DH438" s="9">
        <v>0.97682639449999997</v>
      </c>
      <c r="DI438" s="9">
        <v>0.28419956120000001</v>
      </c>
      <c r="DJ438" s="9">
        <v>1.5699617279</v>
      </c>
    </row>
    <row r="439" spans="17:114" x14ac:dyDescent="0.15">
      <c r="S439" s="11" t="s">
        <v>37</v>
      </c>
      <c r="T439" s="9" t="s">
        <v>92</v>
      </c>
      <c r="U439" s="11">
        <v>20</v>
      </c>
      <c r="V439" s="9">
        <v>15</v>
      </c>
      <c r="W439" s="9">
        <v>0.31352999999999998</v>
      </c>
      <c r="X439" s="9">
        <v>0.50233000000000005</v>
      </c>
      <c r="Y439" s="9">
        <f t="shared" si="158"/>
        <v>2.4518721466363775</v>
      </c>
      <c r="Z439" s="9">
        <f t="shared" si="159"/>
        <v>21</v>
      </c>
      <c r="AA439" s="8">
        <f t="shared" si="160"/>
        <v>60</v>
      </c>
      <c r="AB439" s="8" t="b">
        <f t="shared" si="157"/>
        <v>0</v>
      </c>
      <c r="AC439" s="23" t="str">
        <f t="shared" si="148"/>
        <v>NO</v>
      </c>
      <c r="AD439" s="21" t="str">
        <f t="shared" si="161"/>
        <v>YES</v>
      </c>
      <c r="AE439" s="8" t="str">
        <f t="shared" si="162"/>
        <v>VERY COARSE</v>
      </c>
      <c r="AF439" s="8">
        <f t="shared" si="163"/>
        <v>5</v>
      </c>
      <c r="AG439" s="8">
        <f t="shared" si="164"/>
        <v>5</v>
      </c>
      <c r="AH439" s="8">
        <f t="shared" si="165"/>
        <v>5</v>
      </c>
      <c r="AI439" s="23">
        <f t="shared" si="149"/>
        <v>210</v>
      </c>
      <c r="AJ439" s="23">
        <f t="shared" si="150"/>
        <v>488</v>
      </c>
      <c r="AK439" s="23">
        <f t="shared" si="151"/>
        <v>1005</v>
      </c>
      <c r="AL439" s="23">
        <f t="shared" si="152"/>
        <v>1.8</v>
      </c>
      <c r="AM439" s="21">
        <f t="shared" si="166"/>
        <v>210</v>
      </c>
      <c r="AN439" s="21">
        <f t="shared" si="167"/>
        <v>488</v>
      </c>
      <c r="AO439" s="21">
        <f t="shared" si="168"/>
        <v>1005</v>
      </c>
      <c r="AP439" s="21">
        <f t="shared" si="169"/>
        <v>1.8</v>
      </c>
      <c r="AQ439" s="22">
        <f t="shared" si="153"/>
        <v>0.47368421052631576</v>
      </c>
      <c r="AR439" s="22">
        <f t="shared" si="154"/>
        <v>-1</v>
      </c>
      <c r="AS439" s="22">
        <f t="shared" si="155"/>
        <v>0</v>
      </c>
      <c r="AT439" s="22">
        <f t="shared" si="156"/>
        <v>-0.33333333333333331</v>
      </c>
      <c r="AU439" s="9">
        <v>15.5</v>
      </c>
      <c r="AV439" s="9">
        <v>9.5</v>
      </c>
      <c r="AW439" s="9">
        <v>150</v>
      </c>
      <c r="AX439" s="9">
        <v>30</v>
      </c>
      <c r="AY439" s="9">
        <v>60</v>
      </c>
      <c r="AZ439" s="9">
        <v>30</v>
      </c>
      <c r="BA439" s="9">
        <v>22.5</v>
      </c>
      <c r="BB439" s="9">
        <v>22.5</v>
      </c>
      <c r="BC439" s="13">
        <v>119.45347458000001</v>
      </c>
      <c r="BD439" s="9">
        <v>-10.187185189999999</v>
      </c>
      <c r="BE439" s="9">
        <v>-54.719666670000002</v>
      </c>
      <c r="BF439" s="9">
        <v>21.508518518999999</v>
      </c>
      <c r="BG439" s="9">
        <v>-52.89233333</v>
      </c>
      <c r="BH439" s="9">
        <v>3.4273333333</v>
      </c>
      <c r="BI439" s="9">
        <v>-1.829166667</v>
      </c>
      <c r="BJ439" s="9">
        <v>-12.08825</v>
      </c>
      <c r="BK439" s="9">
        <v>14.614958333000001</v>
      </c>
      <c r="BL439" s="9">
        <v>28.336208332999998</v>
      </c>
      <c r="BM439" s="9">
        <v>-20.24145833</v>
      </c>
      <c r="BN439" s="9">
        <v>3.7447796609999999</v>
      </c>
      <c r="BO439" s="9">
        <v>15.786779661000001</v>
      </c>
      <c r="BP439" s="9">
        <v>0.98177966100000003</v>
      </c>
      <c r="BQ439" s="9">
        <v>7.3041129943999996</v>
      </c>
      <c r="BR439" s="13">
        <v>291.09035311000002</v>
      </c>
      <c r="BS439" s="9">
        <v>-14.87280556</v>
      </c>
      <c r="BT439" s="9">
        <v>-127.54806480000001</v>
      </c>
      <c r="BU439" s="9">
        <v>59.550120370000002</v>
      </c>
      <c r="BV439" s="9">
        <v>-123.687713</v>
      </c>
      <c r="BW439" s="9">
        <v>7.43434375</v>
      </c>
      <c r="BX439" s="9">
        <v>-8.5687395829999993</v>
      </c>
      <c r="BY439" s="9">
        <v>-37.510927080000002</v>
      </c>
      <c r="BZ439" s="9">
        <v>27.652302082999999</v>
      </c>
      <c r="CA439" s="9">
        <v>64.702447917000001</v>
      </c>
      <c r="CB439" s="9">
        <v>-53.626302080000002</v>
      </c>
      <c r="CC439" s="9">
        <v>7.1775324858999996</v>
      </c>
      <c r="CD439" s="9">
        <v>39.118699153000001</v>
      </c>
      <c r="CE439" s="9">
        <v>2.8443658192000001</v>
      </c>
      <c r="CF439" s="9">
        <v>18.815199152999998</v>
      </c>
      <c r="CG439" s="13">
        <v>568.66599435000001</v>
      </c>
      <c r="CH439" s="9">
        <v>-9.1869259260000007</v>
      </c>
      <c r="CI439" s="9">
        <v>-233.8423148</v>
      </c>
      <c r="CJ439" s="9">
        <v>126.42764815</v>
      </c>
      <c r="CK439" s="9">
        <v>-240.13794440000001</v>
      </c>
      <c r="CL439" s="9">
        <v>2.8396249999999998</v>
      </c>
      <c r="CM439" s="9">
        <v>-23.453291669999999</v>
      </c>
      <c r="CN439" s="9">
        <v>-90.154875000000004</v>
      </c>
      <c r="CO439" s="9">
        <v>48.171083332999999</v>
      </c>
      <c r="CP439" s="9">
        <v>112.01141667</v>
      </c>
      <c r="CQ439" s="9">
        <v>-117.52575</v>
      </c>
      <c r="CR439" s="9">
        <v>28.218395480000002</v>
      </c>
      <c r="CS439" s="9">
        <v>92.335895480000005</v>
      </c>
      <c r="CT439" s="9">
        <v>-2.6694378529999998</v>
      </c>
      <c r="CU439" s="9">
        <v>-2.392771186</v>
      </c>
      <c r="CV439" s="13">
        <v>6.7955127571</v>
      </c>
      <c r="CW439" s="9">
        <v>0.16977374070000001</v>
      </c>
      <c r="CX439" s="9">
        <v>5.3290549814999997</v>
      </c>
      <c r="CY439" s="9">
        <v>-1.1335465929999999</v>
      </c>
      <c r="CZ439" s="9">
        <v>4.7546889815000002</v>
      </c>
      <c r="DA439" s="9">
        <v>0.18655885420000001</v>
      </c>
      <c r="DB439" s="9">
        <v>0.1514333125</v>
      </c>
      <c r="DC439" s="9">
        <v>-0.49668518699999997</v>
      </c>
      <c r="DD439" s="9">
        <v>-1.1366211879999999</v>
      </c>
      <c r="DE439" s="9">
        <v>1.8709139792</v>
      </c>
      <c r="DF439" s="9">
        <v>0.50402652079999999</v>
      </c>
      <c r="DG439" s="9">
        <v>-0.14365977199999999</v>
      </c>
      <c r="DH439" s="9">
        <v>0.97682639449999997</v>
      </c>
      <c r="DI439" s="9">
        <v>0.28419956120000001</v>
      </c>
      <c r="DJ439" s="9">
        <v>1.5699617279</v>
      </c>
    </row>
    <row r="440" spans="17:114" x14ac:dyDescent="0.15">
      <c r="S440" s="11" t="s">
        <v>37</v>
      </c>
      <c r="T440" s="9" t="s">
        <v>92</v>
      </c>
      <c r="U440" s="11">
        <v>20</v>
      </c>
      <c r="V440" s="9">
        <v>30</v>
      </c>
      <c r="W440" s="9">
        <v>0.31352999999999998</v>
      </c>
      <c r="X440" s="9">
        <v>0.50233000000000005</v>
      </c>
      <c r="Y440" s="9">
        <f t="shared" si="158"/>
        <v>2.4518721466363775</v>
      </c>
      <c r="Z440" s="9">
        <f t="shared" si="159"/>
        <v>21</v>
      </c>
      <c r="AA440" s="8">
        <f t="shared" si="160"/>
        <v>60</v>
      </c>
      <c r="AB440" s="8" t="b">
        <f t="shared" si="157"/>
        <v>0</v>
      </c>
      <c r="AC440" s="23" t="str">
        <f t="shared" si="148"/>
        <v>NO</v>
      </c>
      <c r="AD440" s="21" t="str">
        <f t="shared" si="161"/>
        <v>YES</v>
      </c>
      <c r="AE440" s="8" t="str">
        <f t="shared" si="162"/>
        <v>MEDIUM</v>
      </c>
      <c r="AF440" s="8">
        <f t="shared" si="163"/>
        <v>3</v>
      </c>
      <c r="AG440" s="8">
        <f t="shared" si="164"/>
        <v>3</v>
      </c>
      <c r="AH440" s="8">
        <f t="shared" si="165"/>
        <v>4</v>
      </c>
      <c r="AI440" s="23">
        <f t="shared" si="149"/>
        <v>161</v>
      </c>
      <c r="AJ440" s="23">
        <f t="shared" si="150"/>
        <v>415</v>
      </c>
      <c r="AK440" s="23">
        <f t="shared" si="151"/>
        <v>786</v>
      </c>
      <c r="AL440" s="23">
        <f t="shared" si="152"/>
        <v>3.4</v>
      </c>
      <c r="AM440" s="21">
        <f t="shared" si="166"/>
        <v>161</v>
      </c>
      <c r="AN440" s="21">
        <f t="shared" si="167"/>
        <v>415</v>
      </c>
      <c r="AO440" s="21">
        <f t="shared" si="168"/>
        <v>786</v>
      </c>
      <c r="AP440" s="21">
        <f t="shared" si="169"/>
        <v>3.4</v>
      </c>
      <c r="AQ440" s="22">
        <f t="shared" si="153"/>
        <v>0.47368421052631576</v>
      </c>
      <c r="AR440" s="22">
        <f t="shared" si="154"/>
        <v>-1</v>
      </c>
      <c r="AS440" s="22">
        <f t="shared" si="155"/>
        <v>0</v>
      </c>
      <c r="AT440" s="22">
        <f t="shared" si="156"/>
        <v>0.33333333333333331</v>
      </c>
      <c r="AU440" s="9">
        <v>15.5</v>
      </c>
      <c r="AV440" s="9">
        <v>9.5</v>
      </c>
      <c r="AW440" s="9">
        <v>150</v>
      </c>
      <c r="AX440" s="9">
        <v>30</v>
      </c>
      <c r="AY440" s="9">
        <v>60</v>
      </c>
      <c r="AZ440" s="9">
        <v>30</v>
      </c>
      <c r="BA440" s="9">
        <v>22.5</v>
      </c>
      <c r="BB440" s="9">
        <v>22.5</v>
      </c>
      <c r="BC440" s="13">
        <v>119.45347458000001</v>
      </c>
      <c r="BD440" s="9">
        <v>-10.187185189999999</v>
      </c>
      <c r="BE440" s="9">
        <v>-54.719666670000002</v>
      </c>
      <c r="BF440" s="9">
        <v>21.508518518999999</v>
      </c>
      <c r="BG440" s="9">
        <v>-52.89233333</v>
      </c>
      <c r="BH440" s="9">
        <v>3.4273333333</v>
      </c>
      <c r="BI440" s="9">
        <v>-1.829166667</v>
      </c>
      <c r="BJ440" s="9">
        <v>-12.08825</v>
      </c>
      <c r="BK440" s="9">
        <v>14.614958333000001</v>
      </c>
      <c r="BL440" s="9">
        <v>28.336208332999998</v>
      </c>
      <c r="BM440" s="9">
        <v>-20.24145833</v>
      </c>
      <c r="BN440" s="9">
        <v>3.7447796609999999</v>
      </c>
      <c r="BO440" s="9">
        <v>15.786779661000001</v>
      </c>
      <c r="BP440" s="9">
        <v>0.98177966100000003</v>
      </c>
      <c r="BQ440" s="9">
        <v>7.3041129943999996</v>
      </c>
      <c r="BR440" s="13">
        <v>291.09035311000002</v>
      </c>
      <c r="BS440" s="9">
        <v>-14.87280556</v>
      </c>
      <c r="BT440" s="9">
        <v>-127.54806480000001</v>
      </c>
      <c r="BU440" s="9">
        <v>59.550120370000002</v>
      </c>
      <c r="BV440" s="9">
        <v>-123.687713</v>
      </c>
      <c r="BW440" s="9">
        <v>7.43434375</v>
      </c>
      <c r="BX440" s="9">
        <v>-8.5687395829999993</v>
      </c>
      <c r="BY440" s="9">
        <v>-37.510927080000002</v>
      </c>
      <c r="BZ440" s="9">
        <v>27.652302082999999</v>
      </c>
      <c r="CA440" s="9">
        <v>64.702447917000001</v>
      </c>
      <c r="CB440" s="9">
        <v>-53.626302080000002</v>
      </c>
      <c r="CC440" s="9">
        <v>7.1775324858999996</v>
      </c>
      <c r="CD440" s="9">
        <v>39.118699153000001</v>
      </c>
      <c r="CE440" s="9">
        <v>2.8443658192000001</v>
      </c>
      <c r="CF440" s="9">
        <v>18.815199152999998</v>
      </c>
      <c r="CG440" s="13">
        <v>568.66599435000001</v>
      </c>
      <c r="CH440" s="9">
        <v>-9.1869259260000007</v>
      </c>
      <c r="CI440" s="9">
        <v>-233.8423148</v>
      </c>
      <c r="CJ440" s="9">
        <v>126.42764815</v>
      </c>
      <c r="CK440" s="9">
        <v>-240.13794440000001</v>
      </c>
      <c r="CL440" s="9">
        <v>2.8396249999999998</v>
      </c>
      <c r="CM440" s="9">
        <v>-23.453291669999999</v>
      </c>
      <c r="CN440" s="9">
        <v>-90.154875000000004</v>
      </c>
      <c r="CO440" s="9">
        <v>48.171083332999999</v>
      </c>
      <c r="CP440" s="9">
        <v>112.01141667</v>
      </c>
      <c r="CQ440" s="9">
        <v>-117.52575</v>
      </c>
      <c r="CR440" s="9">
        <v>28.218395480000002</v>
      </c>
      <c r="CS440" s="9">
        <v>92.335895480000005</v>
      </c>
      <c r="CT440" s="9">
        <v>-2.6694378529999998</v>
      </c>
      <c r="CU440" s="9">
        <v>-2.392771186</v>
      </c>
      <c r="CV440" s="13">
        <v>6.7955127571</v>
      </c>
      <c r="CW440" s="9">
        <v>0.16977374070000001</v>
      </c>
      <c r="CX440" s="9">
        <v>5.3290549814999997</v>
      </c>
      <c r="CY440" s="9">
        <v>-1.1335465929999999</v>
      </c>
      <c r="CZ440" s="9">
        <v>4.7546889815000002</v>
      </c>
      <c r="DA440" s="9">
        <v>0.18655885420000001</v>
      </c>
      <c r="DB440" s="9">
        <v>0.1514333125</v>
      </c>
      <c r="DC440" s="9">
        <v>-0.49668518699999997</v>
      </c>
      <c r="DD440" s="9">
        <v>-1.1366211879999999</v>
      </c>
      <c r="DE440" s="9">
        <v>1.8709139792</v>
      </c>
      <c r="DF440" s="9">
        <v>0.50402652079999999</v>
      </c>
      <c r="DG440" s="9">
        <v>-0.14365977199999999</v>
      </c>
      <c r="DH440" s="9">
        <v>0.97682639449999997</v>
      </c>
      <c r="DI440" s="9">
        <v>0.28419956120000001</v>
      </c>
      <c r="DJ440" s="9">
        <v>1.5699617279</v>
      </c>
    </row>
    <row r="441" spans="17:114" x14ac:dyDescent="0.15">
      <c r="S441" s="11" t="s">
        <v>37</v>
      </c>
      <c r="T441" s="9" t="s">
        <v>92</v>
      </c>
      <c r="U441" s="11">
        <v>20</v>
      </c>
      <c r="V441" s="9">
        <v>45</v>
      </c>
      <c r="W441" s="9">
        <v>0.31352999999999998</v>
      </c>
      <c r="X441" s="9">
        <v>0.50233000000000005</v>
      </c>
      <c r="Y441" s="9">
        <f t="shared" si="158"/>
        <v>2.4518721466363775</v>
      </c>
      <c r="Z441" s="9">
        <f t="shared" si="159"/>
        <v>21</v>
      </c>
      <c r="AA441" s="8">
        <f t="shared" si="160"/>
        <v>60</v>
      </c>
      <c r="AB441" s="8" t="b">
        <f t="shared" si="157"/>
        <v>0</v>
      </c>
      <c r="AC441" s="23" t="str">
        <f t="shared" si="148"/>
        <v>NO</v>
      </c>
      <c r="AD441" s="21" t="str">
        <f t="shared" si="161"/>
        <v>YES</v>
      </c>
      <c r="AE441" s="8" t="str">
        <f t="shared" si="162"/>
        <v>MEDIUM</v>
      </c>
      <c r="AF441" s="8">
        <f t="shared" si="163"/>
        <v>3</v>
      </c>
      <c r="AG441" s="8">
        <f t="shared" si="164"/>
        <v>3</v>
      </c>
      <c r="AH441" s="8">
        <f t="shared" si="165"/>
        <v>4</v>
      </c>
      <c r="AI441" s="23">
        <f t="shared" si="149"/>
        <v>118</v>
      </c>
      <c r="AJ441" s="23">
        <f t="shared" si="150"/>
        <v>358</v>
      </c>
      <c r="AK441" s="23">
        <f t="shared" si="151"/>
        <v>564</v>
      </c>
      <c r="AL441" s="23">
        <f t="shared" si="152"/>
        <v>6.3999999999999995</v>
      </c>
      <c r="AM441" s="21">
        <f t="shared" si="166"/>
        <v>118</v>
      </c>
      <c r="AN441" s="21">
        <f t="shared" si="167"/>
        <v>358</v>
      </c>
      <c r="AO441" s="21">
        <f t="shared" si="168"/>
        <v>564</v>
      </c>
      <c r="AP441" s="21">
        <f t="shared" si="169"/>
        <v>6.3999999999999995</v>
      </c>
      <c r="AQ441" s="22">
        <f t="shared" si="153"/>
        <v>0.47368421052631576</v>
      </c>
      <c r="AR441" s="22">
        <f t="shared" si="154"/>
        <v>-1</v>
      </c>
      <c r="AS441" s="22">
        <f t="shared" si="155"/>
        <v>0</v>
      </c>
      <c r="AT441" s="22">
        <f t="shared" si="156"/>
        <v>1</v>
      </c>
      <c r="AU441" s="9">
        <v>15.5</v>
      </c>
      <c r="AV441" s="9">
        <v>9.5</v>
      </c>
      <c r="AW441" s="9">
        <v>150</v>
      </c>
      <c r="AX441" s="9">
        <v>30</v>
      </c>
      <c r="AY441" s="9">
        <v>60</v>
      </c>
      <c r="AZ441" s="9">
        <v>30</v>
      </c>
      <c r="BA441" s="9">
        <v>22.5</v>
      </c>
      <c r="BB441" s="9">
        <v>22.5</v>
      </c>
      <c r="BC441" s="13">
        <v>119.45347458000001</v>
      </c>
      <c r="BD441" s="9">
        <v>-10.187185189999999</v>
      </c>
      <c r="BE441" s="9">
        <v>-54.719666670000002</v>
      </c>
      <c r="BF441" s="9">
        <v>21.508518518999999</v>
      </c>
      <c r="BG441" s="9">
        <v>-52.89233333</v>
      </c>
      <c r="BH441" s="9">
        <v>3.4273333333</v>
      </c>
      <c r="BI441" s="9">
        <v>-1.829166667</v>
      </c>
      <c r="BJ441" s="9">
        <v>-12.08825</v>
      </c>
      <c r="BK441" s="9">
        <v>14.614958333000001</v>
      </c>
      <c r="BL441" s="9">
        <v>28.336208332999998</v>
      </c>
      <c r="BM441" s="9">
        <v>-20.24145833</v>
      </c>
      <c r="BN441" s="9">
        <v>3.7447796609999999</v>
      </c>
      <c r="BO441" s="9">
        <v>15.786779661000001</v>
      </c>
      <c r="BP441" s="9">
        <v>0.98177966100000003</v>
      </c>
      <c r="BQ441" s="9">
        <v>7.3041129943999996</v>
      </c>
      <c r="BR441" s="13">
        <v>291.09035311000002</v>
      </c>
      <c r="BS441" s="9">
        <v>-14.87280556</v>
      </c>
      <c r="BT441" s="9">
        <v>-127.54806480000001</v>
      </c>
      <c r="BU441" s="9">
        <v>59.550120370000002</v>
      </c>
      <c r="BV441" s="9">
        <v>-123.687713</v>
      </c>
      <c r="BW441" s="9">
        <v>7.43434375</v>
      </c>
      <c r="BX441" s="9">
        <v>-8.5687395829999993</v>
      </c>
      <c r="BY441" s="9">
        <v>-37.510927080000002</v>
      </c>
      <c r="BZ441" s="9">
        <v>27.652302082999999</v>
      </c>
      <c r="CA441" s="9">
        <v>64.702447917000001</v>
      </c>
      <c r="CB441" s="9">
        <v>-53.626302080000002</v>
      </c>
      <c r="CC441" s="9">
        <v>7.1775324858999996</v>
      </c>
      <c r="CD441" s="9">
        <v>39.118699153000001</v>
      </c>
      <c r="CE441" s="9">
        <v>2.8443658192000001</v>
      </c>
      <c r="CF441" s="9">
        <v>18.815199152999998</v>
      </c>
      <c r="CG441" s="13">
        <v>568.66599435000001</v>
      </c>
      <c r="CH441" s="9">
        <v>-9.1869259260000007</v>
      </c>
      <c r="CI441" s="9">
        <v>-233.8423148</v>
      </c>
      <c r="CJ441" s="9">
        <v>126.42764815</v>
      </c>
      <c r="CK441" s="9">
        <v>-240.13794440000001</v>
      </c>
      <c r="CL441" s="9">
        <v>2.8396249999999998</v>
      </c>
      <c r="CM441" s="9">
        <v>-23.453291669999999</v>
      </c>
      <c r="CN441" s="9">
        <v>-90.154875000000004</v>
      </c>
      <c r="CO441" s="9">
        <v>48.171083332999999</v>
      </c>
      <c r="CP441" s="9">
        <v>112.01141667</v>
      </c>
      <c r="CQ441" s="9">
        <v>-117.52575</v>
      </c>
      <c r="CR441" s="9">
        <v>28.218395480000002</v>
      </c>
      <c r="CS441" s="9">
        <v>92.335895480000005</v>
      </c>
      <c r="CT441" s="9">
        <v>-2.6694378529999998</v>
      </c>
      <c r="CU441" s="9">
        <v>-2.392771186</v>
      </c>
      <c r="CV441" s="13">
        <v>6.7955127571</v>
      </c>
      <c r="CW441" s="9">
        <v>0.16977374070000001</v>
      </c>
      <c r="CX441" s="9">
        <v>5.3290549814999997</v>
      </c>
      <c r="CY441" s="9">
        <v>-1.1335465929999999</v>
      </c>
      <c r="CZ441" s="9">
        <v>4.7546889815000002</v>
      </c>
      <c r="DA441" s="9">
        <v>0.18655885420000001</v>
      </c>
      <c r="DB441" s="9">
        <v>0.1514333125</v>
      </c>
      <c r="DC441" s="9">
        <v>-0.49668518699999997</v>
      </c>
      <c r="DD441" s="9">
        <v>-1.1366211879999999</v>
      </c>
      <c r="DE441" s="9">
        <v>1.8709139792</v>
      </c>
      <c r="DF441" s="9">
        <v>0.50402652079999999</v>
      </c>
      <c r="DG441" s="9">
        <v>-0.14365977199999999</v>
      </c>
      <c r="DH441" s="9">
        <v>0.97682639449999997</v>
      </c>
      <c r="DI441" s="9">
        <v>0.28419956120000001</v>
      </c>
      <c r="DJ441" s="9">
        <v>1.5699617279</v>
      </c>
    </row>
    <row r="442" spans="17:114" x14ac:dyDescent="0.15">
      <c r="S442" s="11" t="s">
        <v>37</v>
      </c>
      <c r="T442" s="9" t="s">
        <v>92</v>
      </c>
      <c r="U442" s="11">
        <v>25</v>
      </c>
      <c r="V442" s="9">
        <v>0</v>
      </c>
      <c r="W442" s="9">
        <v>0.37908999999999998</v>
      </c>
      <c r="X442" s="9">
        <v>0.51492000000000004</v>
      </c>
      <c r="Y442" s="9">
        <f t="shared" si="158"/>
        <v>3.1213895364012045</v>
      </c>
      <c r="Z442" s="9">
        <f t="shared" si="159"/>
        <v>17</v>
      </c>
      <c r="AA442" s="8">
        <f t="shared" si="160"/>
        <v>60</v>
      </c>
      <c r="AB442" s="8" t="b">
        <f t="shared" si="157"/>
        <v>0</v>
      </c>
      <c r="AC442" s="23" t="str">
        <f t="shared" si="148"/>
        <v>NO</v>
      </c>
      <c r="AD442" s="21" t="str">
        <f t="shared" si="161"/>
        <v>NO</v>
      </c>
      <c r="AE442" s="8" t="str">
        <f t="shared" si="162"/>
        <v>EXT. COARSE</v>
      </c>
      <c r="AF442" s="8">
        <f t="shared" si="163"/>
        <v>6</v>
      </c>
      <c r="AG442" s="8">
        <f t="shared" si="164"/>
        <v>6</v>
      </c>
      <c r="AH442" s="8">
        <f t="shared" si="165"/>
        <v>6</v>
      </c>
      <c r="AI442" s="23">
        <f t="shared" si="149"/>
        <v>255</v>
      </c>
      <c r="AJ442" s="23">
        <f t="shared" si="150"/>
        <v>558</v>
      </c>
      <c r="AK442" s="23">
        <f t="shared" si="151"/>
        <v>1213</v>
      </c>
      <c r="AL442" s="23">
        <f t="shared" si="152"/>
        <v>2.2000000000000002</v>
      </c>
      <c r="AM442" s="21">
        <f t="shared" si="166"/>
        <v>255</v>
      </c>
      <c r="AN442" s="21">
        <f t="shared" si="167"/>
        <v>558</v>
      </c>
      <c r="AO442" s="21">
        <f t="shared" si="168"/>
        <v>1213</v>
      </c>
      <c r="AP442" s="21">
        <f t="shared" si="169"/>
        <v>2.2000000000000002</v>
      </c>
      <c r="AQ442" s="22">
        <f t="shared" si="153"/>
        <v>1</v>
      </c>
      <c r="AR442" s="22">
        <f t="shared" si="154"/>
        <v>-1</v>
      </c>
      <c r="AS442" s="22">
        <f t="shared" si="155"/>
        <v>0</v>
      </c>
      <c r="AT442" s="22">
        <f t="shared" si="156"/>
        <v>-1</v>
      </c>
      <c r="AU442" s="9">
        <v>15.5</v>
      </c>
      <c r="AV442" s="9">
        <v>9.5</v>
      </c>
      <c r="AW442" s="9">
        <v>150</v>
      </c>
      <c r="AX442" s="9">
        <v>30</v>
      </c>
      <c r="AY442" s="9">
        <v>60</v>
      </c>
      <c r="AZ442" s="9">
        <v>30</v>
      </c>
      <c r="BA442" s="9">
        <v>22.5</v>
      </c>
      <c r="BB442" s="9">
        <v>22.5</v>
      </c>
      <c r="BC442" s="13">
        <v>119.45347458000001</v>
      </c>
      <c r="BD442" s="9">
        <v>-10.187185189999999</v>
      </c>
      <c r="BE442" s="9">
        <v>-54.719666670000002</v>
      </c>
      <c r="BF442" s="9">
        <v>21.508518518999999</v>
      </c>
      <c r="BG442" s="9">
        <v>-52.89233333</v>
      </c>
      <c r="BH442" s="9">
        <v>3.4273333333</v>
      </c>
      <c r="BI442" s="9">
        <v>-1.829166667</v>
      </c>
      <c r="BJ442" s="9">
        <v>-12.08825</v>
      </c>
      <c r="BK442" s="9">
        <v>14.614958333000001</v>
      </c>
      <c r="BL442" s="9">
        <v>28.336208332999998</v>
      </c>
      <c r="BM442" s="9">
        <v>-20.24145833</v>
      </c>
      <c r="BN442" s="9">
        <v>3.7447796609999999</v>
      </c>
      <c r="BO442" s="9">
        <v>15.786779661000001</v>
      </c>
      <c r="BP442" s="9">
        <v>0.98177966100000003</v>
      </c>
      <c r="BQ442" s="9">
        <v>7.3041129943999996</v>
      </c>
      <c r="BR442" s="13">
        <v>291.09035311000002</v>
      </c>
      <c r="BS442" s="9">
        <v>-14.87280556</v>
      </c>
      <c r="BT442" s="9">
        <v>-127.54806480000001</v>
      </c>
      <c r="BU442" s="9">
        <v>59.550120370000002</v>
      </c>
      <c r="BV442" s="9">
        <v>-123.687713</v>
      </c>
      <c r="BW442" s="9">
        <v>7.43434375</v>
      </c>
      <c r="BX442" s="9">
        <v>-8.5687395829999993</v>
      </c>
      <c r="BY442" s="9">
        <v>-37.510927080000002</v>
      </c>
      <c r="BZ442" s="9">
        <v>27.652302082999999</v>
      </c>
      <c r="CA442" s="9">
        <v>64.702447917000001</v>
      </c>
      <c r="CB442" s="9">
        <v>-53.626302080000002</v>
      </c>
      <c r="CC442" s="9">
        <v>7.1775324858999996</v>
      </c>
      <c r="CD442" s="9">
        <v>39.118699153000001</v>
      </c>
      <c r="CE442" s="9">
        <v>2.8443658192000001</v>
      </c>
      <c r="CF442" s="9">
        <v>18.815199152999998</v>
      </c>
      <c r="CG442" s="13">
        <v>568.66599435000001</v>
      </c>
      <c r="CH442" s="9">
        <v>-9.1869259260000007</v>
      </c>
      <c r="CI442" s="9">
        <v>-233.8423148</v>
      </c>
      <c r="CJ442" s="9">
        <v>126.42764815</v>
      </c>
      <c r="CK442" s="9">
        <v>-240.13794440000001</v>
      </c>
      <c r="CL442" s="9">
        <v>2.8396249999999998</v>
      </c>
      <c r="CM442" s="9">
        <v>-23.453291669999999</v>
      </c>
      <c r="CN442" s="9">
        <v>-90.154875000000004</v>
      </c>
      <c r="CO442" s="9">
        <v>48.171083332999999</v>
      </c>
      <c r="CP442" s="9">
        <v>112.01141667</v>
      </c>
      <c r="CQ442" s="9">
        <v>-117.52575</v>
      </c>
      <c r="CR442" s="9">
        <v>28.218395480000002</v>
      </c>
      <c r="CS442" s="9">
        <v>92.335895480000005</v>
      </c>
      <c r="CT442" s="9">
        <v>-2.6694378529999998</v>
      </c>
      <c r="CU442" s="9">
        <v>-2.392771186</v>
      </c>
      <c r="CV442" s="13">
        <v>6.7955127571</v>
      </c>
      <c r="CW442" s="9">
        <v>0.16977374070000001</v>
      </c>
      <c r="CX442" s="9">
        <v>5.3290549814999997</v>
      </c>
      <c r="CY442" s="9">
        <v>-1.1335465929999999</v>
      </c>
      <c r="CZ442" s="9">
        <v>4.7546889815000002</v>
      </c>
      <c r="DA442" s="9">
        <v>0.18655885420000001</v>
      </c>
      <c r="DB442" s="9">
        <v>0.1514333125</v>
      </c>
      <c r="DC442" s="9">
        <v>-0.49668518699999997</v>
      </c>
      <c r="DD442" s="9">
        <v>-1.1366211879999999</v>
      </c>
      <c r="DE442" s="9">
        <v>1.8709139792</v>
      </c>
      <c r="DF442" s="9">
        <v>0.50402652079999999</v>
      </c>
      <c r="DG442" s="9">
        <v>-0.14365977199999999</v>
      </c>
      <c r="DH442" s="9">
        <v>0.97682639449999997</v>
      </c>
      <c r="DI442" s="9">
        <v>0.28419956120000001</v>
      </c>
      <c r="DJ442" s="9">
        <v>1.5699617279</v>
      </c>
    </row>
    <row r="443" spans="17:114" x14ac:dyDescent="0.15">
      <c r="S443" s="11" t="s">
        <v>37</v>
      </c>
      <c r="T443" s="9" t="s">
        <v>92</v>
      </c>
      <c r="U443" s="11">
        <v>25</v>
      </c>
      <c r="V443" s="9">
        <v>15</v>
      </c>
      <c r="W443" s="9">
        <v>0.37908999999999998</v>
      </c>
      <c r="X443" s="9">
        <v>0.51492000000000004</v>
      </c>
      <c r="Y443" s="9">
        <f t="shared" si="158"/>
        <v>3.1213895364012045</v>
      </c>
      <c r="Z443" s="9">
        <f t="shared" si="159"/>
        <v>17</v>
      </c>
      <c r="AA443" s="8">
        <f t="shared" si="160"/>
        <v>60</v>
      </c>
      <c r="AB443" s="8" t="b">
        <f t="shared" si="157"/>
        <v>0</v>
      </c>
      <c r="AC443" s="25" t="str">
        <f t="shared" si="148"/>
        <v>NO</v>
      </c>
      <c r="AD443" s="21" t="str">
        <f t="shared" si="161"/>
        <v>NO</v>
      </c>
      <c r="AE443" s="8" t="str">
        <f t="shared" si="162"/>
        <v>VERY COARSE</v>
      </c>
      <c r="AF443" s="8">
        <f t="shared" si="163"/>
        <v>5</v>
      </c>
      <c r="AG443" s="8">
        <f t="shared" si="164"/>
        <v>5</v>
      </c>
      <c r="AH443" s="8">
        <f t="shared" si="165"/>
        <v>5</v>
      </c>
      <c r="AI443" s="25">
        <f t="shared" si="149"/>
        <v>204</v>
      </c>
      <c r="AJ443" s="25">
        <f t="shared" si="150"/>
        <v>477</v>
      </c>
      <c r="AK443" s="25">
        <f t="shared" si="151"/>
        <v>1013</v>
      </c>
      <c r="AL443" s="25">
        <f t="shared" si="152"/>
        <v>1.9000000000000001</v>
      </c>
      <c r="AM443" s="21">
        <f t="shared" si="166"/>
        <v>204</v>
      </c>
      <c r="AN443" s="21">
        <f t="shared" si="167"/>
        <v>477</v>
      </c>
      <c r="AO443" s="21">
        <f t="shared" si="168"/>
        <v>1013</v>
      </c>
      <c r="AP443" s="21">
        <f t="shared" si="169"/>
        <v>1.9000000000000001</v>
      </c>
      <c r="AQ443" s="24">
        <f t="shared" si="153"/>
        <v>1</v>
      </c>
      <c r="AR443" s="24">
        <f t="shared" si="154"/>
        <v>-1</v>
      </c>
      <c r="AS443" s="24">
        <f t="shared" si="155"/>
        <v>0</v>
      </c>
      <c r="AT443" s="24">
        <f t="shared" si="156"/>
        <v>-0.33333333333333331</v>
      </c>
      <c r="AU443" s="9">
        <v>15.5</v>
      </c>
      <c r="AV443" s="9">
        <v>9.5</v>
      </c>
      <c r="AW443" s="9">
        <v>150</v>
      </c>
      <c r="AX443" s="9">
        <v>30</v>
      </c>
      <c r="AY443" s="9">
        <v>60</v>
      </c>
      <c r="AZ443" s="9">
        <v>30</v>
      </c>
      <c r="BA443" s="9">
        <v>22.5</v>
      </c>
      <c r="BB443" s="9">
        <v>22.5</v>
      </c>
      <c r="BC443" s="13">
        <v>119.45347458000001</v>
      </c>
      <c r="BD443" s="9">
        <v>-10.187185189999999</v>
      </c>
      <c r="BE443" s="9">
        <v>-54.719666670000002</v>
      </c>
      <c r="BF443" s="9">
        <v>21.508518518999999</v>
      </c>
      <c r="BG443" s="9">
        <v>-52.89233333</v>
      </c>
      <c r="BH443" s="9">
        <v>3.4273333333</v>
      </c>
      <c r="BI443" s="9">
        <v>-1.829166667</v>
      </c>
      <c r="BJ443" s="9">
        <v>-12.08825</v>
      </c>
      <c r="BK443" s="9">
        <v>14.614958333000001</v>
      </c>
      <c r="BL443" s="9">
        <v>28.336208332999998</v>
      </c>
      <c r="BM443" s="9">
        <v>-20.24145833</v>
      </c>
      <c r="BN443" s="9">
        <v>3.7447796609999999</v>
      </c>
      <c r="BO443" s="9">
        <v>15.786779661000001</v>
      </c>
      <c r="BP443" s="9">
        <v>0.98177966100000003</v>
      </c>
      <c r="BQ443" s="9">
        <v>7.3041129943999996</v>
      </c>
      <c r="BR443" s="13">
        <v>291.09035311000002</v>
      </c>
      <c r="BS443" s="9">
        <v>-14.87280556</v>
      </c>
      <c r="BT443" s="9">
        <v>-127.54806480000001</v>
      </c>
      <c r="BU443" s="9">
        <v>59.550120370000002</v>
      </c>
      <c r="BV443" s="9">
        <v>-123.687713</v>
      </c>
      <c r="BW443" s="9">
        <v>7.43434375</v>
      </c>
      <c r="BX443" s="9">
        <v>-8.5687395829999993</v>
      </c>
      <c r="BY443" s="9">
        <v>-37.510927080000002</v>
      </c>
      <c r="BZ443" s="9">
        <v>27.652302082999999</v>
      </c>
      <c r="CA443" s="9">
        <v>64.702447917000001</v>
      </c>
      <c r="CB443" s="9">
        <v>-53.626302080000002</v>
      </c>
      <c r="CC443" s="9">
        <v>7.1775324858999996</v>
      </c>
      <c r="CD443" s="9">
        <v>39.118699153000001</v>
      </c>
      <c r="CE443" s="9">
        <v>2.8443658192000001</v>
      </c>
      <c r="CF443" s="9">
        <v>18.815199152999998</v>
      </c>
      <c r="CG443" s="13">
        <v>568.66599435000001</v>
      </c>
      <c r="CH443" s="9">
        <v>-9.1869259260000007</v>
      </c>
      <c r="CI443" s="9">
        <v>-233.8423148</v>
      </c>
      <c r="CJ443" s="9">
        <v>126.42764815</v>
      </c>
      <c r="CK443" s="9">
        <v>-240.13794440000001</v>
      </c>
      <c r="CL443" s="9">
        <v>2.8396249999999998</v>
      </c>
      <c r="CM443" s="9">
        <v>-23.453291669999999</v>
      </c>
      <c r="CN443" s="9">
        <v>-90.154875000000004</v>
      </c>
      <c r="CO443" s="9">
        <v>48.171083332999999</v>
      </c>
      <c r="CP443" s="9">
        <v>112.01141667</v>
      </c>
      <c r="CQ443" s="9">
        <v>-117.52575</v>
      </c>
      <c r="CR443" s="9">
        <v>28.218395480000002</v>
      </c>
      <c r="CS443" s="9">
        <v>92.335895480000005</v>
      </c>
      <c r="CT443" s="9">
        <v>-2.6694378529999998</v>
      </c>
      <c r="CU443" s="9">
        <v>-2.392771186</v>
      </c>
      <c r="CV443" s="13">
        <v>6.7955127571</v>
      </c>
      <c r="CW443" s="9">
        <v>0.16977374070000001</v>
      </c>
      <c r="CX443" s="9">
        <v>5.3290549814999997</v>
      </c>
      <c r="CY443" s="9">
        <v>-1.1335465929999999</v>
      </c>
      <c r="CZ443" s="9">
        <v>4.7546889815000002</v>
      </c>
      <c r="DA443" s="9">
        <v>0.18655885420000001</v>
      </c>
      <c r="DB443" s="9">
        <v>0.1514333125</v>
      </c>
      <c r="DC443" s="9">
        <v>-0.49668518699999997</v>
      </c>
      <c r="DD443" s="9">
        <v>-1.1366211879999999</v>
      </c>
      <c r="DE443" s="9">
        <v>1.8709139792</v>
      </c>
      <c r="DF443" s="9">
        <v>0.50402652079999999</v>
      </c>
      <c r="DG443" s="9">
        <v>-0.14365977199999999</v>
      </c>
      <c r="DH443" s="9">
        <v>0.97682639449999997</v>
      </c>
      <c r="DI443" s="9">
        <v>0.28419956120000001</v>
      </c>
      <c r="DJ443" s="9">
        <v>1.5699617279</v>
      </c>
    </row>
    <row r="444" spans="17:114" x14ac:dyDescent="0.15">
      <c r="S444" s="11" t="s">
        <v>37</v>
      </c>
      <c r="T444" s="9" t="s">
        <v>92</v>
      </c>
      <c r="U444" s="11">
        <v>25</v>
      </c>
      <c r="V444" s="9">
        <v>30</v>
      </c>
      <c r="W444" s="9">
        <v>0.37908999999999998</v>
      </c>
      <c r="X444" s="9">
        <v>0.51492000000000004</v>
      </c>
      <c r="Y444" s="9">
        <f t="shared" si="158"/>
        <v>3.1213895364012045</v>
      </c>
      <c r="Z444" s="9">
        <f t="shared" si="159"/>
        <v>17</v>
      </c>
      <c r="AA444" s="8">
        <f t="shared" si="160"/>
        <v>60</v>
      </c>
      <c r="AB444" s="8" t="b">
        <f t="shared" si="157"/>
        <v>0</v>
      </c>
      <c r="AC444" s="25" t="str">
        <f t="shared" si="148"/>
        <v>NO</v>
      </c>
      <c r="AD444" s="21" t="str">
        <f t="shared" si="161"/>
        <v>NO</v>
      </c>
      <c r="AE444" s="8" t="str">
        <f t="shared" si="162"/>
        <v>MEDIUM</v>
      </c>
      <c r="AF444" s="8">
        <f t="shared" si="163"/>
        <v>3</v>
      </c>
      <c r="AG444" s="8">
        <f t="shared" si="164"/>
        <v>3</v>
      </c>
      <c r="AH444" s="8">
        <f t="shared" si="165"/>
        <v>4</v>
      </c>
      <c r="AI444" s="25">
        <f t="shared" si="149"/>
        <v>159</v>
      </c>
      <c r="AJ444" s="25">
        <f t="shared" si="150"/>
        <v>413</v>
      </c>
      <c r="AK444" s="25">
        <f t="shared" si="151"/>
        <v>810</v>
      </c>
      <c r="AL444" s="25">
        <f t="shared" si="152"/>
        <v>3.1</v>
      </c>
      <c r="AM444" s="21">
        <f t="shared" si="166"/>
        <v>159</v>
      </c>
      <c r="AN444" s="21">
        <f t="shared" si="167"/>
        <v>413</v>
      </c>
      <c r="AO444" s="21">
        <f t="shared" si="168"/>
        <v>810</v>
      </c>
      <c r="AP444" s="21">
        <f t="shared" si="169"/>
        <v>3.1</v>
      </c>
      <c r="AQ444" s="24">
        <f t="shared" si="153"/>
        <v>1</v>
      </c>
      <c r="AR444" s="24">
        <f t="shared" si="154"/>
        <v>-1</v>
      </c>
      <c r="AS444" s="24">
        <f t="shared" si="155"/>
        <v>0</v>
      </c>
      <c r="AT444" s="24">
        <f t="shared" si="156"/>
        <v>0.33333333333333331</v>
      </c>
      <c r="AU444" s="9">
        <v>15.5</v>
      </c>
      <c r="AV444" s="9">
        <v>9.5</v>
      </c>
      <c r="AW444" s="9">
        <v>150</v>
      </c>
      <c r="AX444" s="9">
        <v>30</v>
      </c>
      <c r="AY444" s="9">
        <v>60</v>
      </c>
      <c r="AZ444" s="9">
        <v>30</v>
      </c>
      <c r="BA444" s="9">
        <v>22.5</v>
      </c>
      <c r="BB444" s="9">
        <v>22.5</v>
      </c>
      <c r="BC444" s="13">
        <v>119.45347458000001</v>
      </c>
      <c r="BD444" s="9">
        <v>-10.187185189999999</v>
      </c>
      <c r="BE444" s="9">
        <v>-54.719666670000002</v>
      </c>
      <c r="BF444" s="9">
        <v>21.508518518999999</v>
      </c>
      <c r="BG444" s="9">
        <v>-52.89233333</v>
      </c>
      <c r="BH444" s="9">
        <v>3.4273333333</v>
      </c>
      <c r="BI444" s="9">
        <v>-1.829166667</v>
      </c>
      <c r="BJ444" s="9">
        <v>-12.08825</v>
      </c>
      <c r="BK444" s="9">
        <v>14.614958333000001</v>
      </c>
      <c r="BL444" s="9">
        <v>28.336208332999998</v>
      </c>
      <c r="BM444" s="9">
        <v>-20.24145833</v>
      </c>
      <c r="BN444" s="9">
        <v>3.7447796609999999</v>
      </c>
      <c r="BO444" s="9">
        <v>15.786779661000001</v>
      </c>
      <c r="BP444" s="9">
        <v>0.98177966100000003</v>
      </c>
      <c r="BQ444" s="9">
        <v>7.3041129943999996</v>
      </c>
      <c r="BR444" s="13">
        <v>291.09035311000002</v>
      </c>
      <c r="BS444" s="9">
        <v>-14.87280556</v>
      </c>
      <c r="BT444" s="9">
        <v>-127.54806480000001</v>
      </c>
      <c r="BU444" s="9">
        <v>59.550120370000002</v>
      </c>
      <c r="BV444" s="9">
        <v>-123.687713</v>
      </c>
      <c r="BW444" s="9">
        <v>7.43434375</v>
      </c>
      <c r="BX444" s="9">
        <v>-8.5687395829999993</v>
      </c>
      <c r="BY444" s="9">
        <v>-37.510927080000002</v>
      </c>
      <c r="BZ444" s="9">
        <v>27.652302082999999</v>
      </c>
      <c r="CA444" s="9">
        <v>64.702447917000001</v>
      </c>
      <c r="CB444" s="9">
        <v>-53.626302080000002</v>
      </c>
      <c r="CC444" s="9">
        <v>7.1775324858999996</v>
      </c>
      <c r="CD444" s="9">
        <v>39.118699153000001</v>
      </c>
      <c r="CE444" s="9">
        <v>2.8443658192000001</v>
      </c>
      <c r="CF444" s="9">
        <v>18.815199152999998</v>
      </c>
      <c r="CG444" s="13">
        <v>568.66599435000001</v>
      </c>
      <c r="CH444" s="9">
        <v>-9.1869259260000007</v>
      </c>
      <c r="CI444" s="9">
        <v>-233.8423148</v>
      </c>
      <c r="CJ444" s="9">
        <v>126.42764815</v>
      </c>
      <c r="CK444" s="9">
        <v>-240.13794440000001</v>
      </c>
      <c r="CL444" s="9">
        <v>2.8396249999999998</v>
      </c>
      <c r="CM444" s="9">
        <v>-23.453291669999999</v>
      </c>
      <c r="CN444" s="9">
        <v>-90.154875000000004</v>
      </c>
      <c r="CO444" s="9">
        <v>48.171083332999999</v>
      </c>
      <c r="CP444" s="9">
        <v>112.01141667</v>
      </c>
      <c r="CQ444" s="9">
        <v>-117.52575</v>
      </c>
      <c r="CR444" s="9">
        <v>28.218395480000002</v>
      </c>
      <c r="CS444" s="9">
        <v>92.335895480000005</v>
      </c>
      <c r="CT444" s="9">
        <v>-2.6694378529999998</v>
      </c>
      <c r="CU444" s="9">
        <v>-2.392771186</v>
      </c>
      <c r="CV444" s="13">
        <v>6.7955127571</v>
      </c>
      <c r="CW444" s="9">
        <v>0.16977374070000001</v>
      </c>
      <c r="CX444" s="9">
        <v>5.3290549814999997</v>
      </c>
      <c r="CY444" s="9">
        <v>-1.1335465929999999</v>
      </c>
      <c r="CZ444" s="9">
        <v>4.7546889815000002</v>
      </c>
      <c r="DA444" s="9">
        <v>0.18655885420000001</v>
      </c>
      <c r="DB444" s="9">
        <v>0.1514333125</v>
      </c>
      <c r="DC444" s="9">
        <v>-0.49668518699999997</v>
      </c>
      <c r="DD444" s="9">
        <v>-1.1366211879999999</v>
      </c>
      <c r="DE444" s="9">
        <v>1.8709139792</v>
      </c>
      <c r="DF444" s="9">
        <v>0.50402652079999999</v>
      </c>
      <c r="DG444" s="9">
        <v>-0.14365977199999999</v>
      </c>
      <c r="DH444" s="9">
        <v>0.97682639449999997</v>
      </c>
      <c r="DI444" s="9">
        <v>0.28419956120000001</v>
      </c>
      <c r="DJ444" s="9">
        <v>1.5699617279</v>
      </c>
    </row>
    <row r="445" spans="17:114" s="15" customFormat="1" x14ac:dyDescent="0.15">
      <c r="Q445" s="17"/>
      <c r="R445" s="17"/>
      <c r="S445" s="17" t="s">
        <v>37</v>
      </c>
      <c r="T445" s="9" t="s">
        <v>92</v>
      </c>
      <c r="U445" s="17">
        <v>25</v>
      </c>
      <c r="V445" s="15">
        <v>45</v>
      </c>
      <c r="W445" s="9">
        <v>0.37908999999999998</v>
      </c>
      <c r="X445" s="9">
        <v>0.51492000000000004</v>
      </c>
      <c r="Y445" s="9">
        <f t="shared" si="158"/>
        <v>3.1213895364012045</v>
      </c>
      <c r="Z445" s="9">
        <f t="shared" si="159"/>
        <v>17</v>
      </c>
      <c r="AA445" s="8">
        <f t="shared" si="160"/>
        <v>60</v>
      </c>
      <c r="AB445" s="8" t="b">
        <f t="shared" si="157"/>
        <v>0</v>
      </c>
      <c r="AC445" s="25" t="str">
        <f t="shared" ref="AC445" si="170">IF($C$7=AF445,"YES","NO")</f>
        <v>NO</v>
      </c>
      <c r="AD445" s="21" t="str">
        <f t="shared" si="161"/>
        <v>NO</v>
      </c>
      <c r="AE445" s="8" t="str">
        <f t="shared" si="162"/>
        <v>MEDIUM</v>
      </c>
      <c r="AF445" s="8">
        <f t="shared" si="163"/>
        <v>3</v>
      </c>
      <c r="AG445" s="8">
        <f t="shared" si="164"/>
        <v>3</v>
      </c>
      <c r="AH445" s="8">
        <f t="shared" si="165"/>
        <v>4</v>
      </c>
      <c r="AI445" s="25">
        <f t="shared" ref="AI445" si="171">IF(AM445&lt;0,0,AM445)</f>
        <v>121</v>
      </c>
      <c r="AJ445" s="25">
        <f t="shared" ref="AJ445" si="172">IF(AN445&lt;0,0,AN445)</f>
        <v>366</v>
      </c>
      <c r="AK445" s="25">
        <f t="shared" ref="AK445" si="173">IF(AO445&lt;0,0,AO445)</f>
        <v>605</v>
      </c>
      <c r="AL445" s="25">
        <f t="shared" ref="AL445" si="174">IF(AP445&lt;0,0,AP445)</f>
        <v>5.6</v>
      </c>
      <c r="AM445" s="21">
        <f t="shared" si="166"/>
        <v>121</v>
      </c>
      <c r="AN445" s="21">
        <f t="shared" si="167"/>
        <v>366</v>
      </c>
      <c r="AO445" s="21">
        <f t="shared" si="168"/>
        <v>605</v>
      </c>
      <c r="AP445" s="21">
        <f t="shared" si="169"/>
        <v>5.6</v>
      </c>
      <c r="AQ445" s="24">
        <f t="shared" ref="AQ445" si="175">(U445-AU445)/AV445</f>
        <v>1</v>
      </c>
      <c r="AR445" s="24">
        <f t="shared" ref="AR445" si="176">($B$3-AW445)/AX445</f>
        <v>-1</v>
      </c>
      <c r="AS445" s="24">
        <f t="shared" ref="AS445" si="177">(AA445-AY445)/AZ445</f>
        <v>0</v>
      </c>
      <c r="AT445" s="24">
        <f t="shared" ref="AT445" si="178">(V445-BA445)/BB445</f>
        <v>1</v>
      </c>
      <c r="AU445" s="9">
        <v>15.5</v>
      </c>
      <c r="AV445" s="9">
        <v>9.5</v>
      </c>
      <c r="AW445" s="9">
        <v>150</v>
      </c>
      <c r="AX445" s="9">
        <v>30</v>
      </c>
      <c r="AY445" s="9">
        <v>60</v>
      </c>
      <c r="AZ445" s="9">
        <v>30</v>
      </c>
      <c r="BA445" s="9">
        <v>22.5</v>
      </c>
      <c r="BB445" s="9">
        <v>22.5</v>
      </c>
      <c r="BC445" s="13">
        <v>119.45347458000001</v>
      </c>
      <c r="BD445" s="9">
        <v>-10.187185189999999</v>
      </c>
      <c r="BE445" s="9">
        <v>-54.719666670000002</v>
      </c>
      <c r="BF445" s="9">
        <v>21.508518518999999</v>
      </c>
      <c r="BG445" s="9">
        <v>-52.89233333</v>
      </c>
      <c r="BH445" s="9">
        <v>3.4273333333</v>
      </c>
      <c r="BI445" s="9">
        <v>-1.829166667</v>
      </c>
      <c r="BJ445" s="9">
        <v>-12.08825</v>
      </c>
      <c r="BK445" s="9">
        <v>14.614958333000001</v>
      </c>
      <c r="BL445" s="9">
        <v>28.336208332999998</v>
      </c>
      <c r="BM445" s="9">
        <v>-20.24145833</v>
      </c>
      <c r="BN445" s="9">
        <v>3.7447796609999999</v>
      </c>
      <c r="BO445" s="9">
        <v>15.786779661000001</v>
      </c>
      <c r="BP445" s="9">
        <v>0.98177966100000003</v>
      </c>
      <c r="BQ445" s="9">
        <v>7.3041129943999996</v>
      </c>
      <c r="BR445" s="13">
        <v>291.09035311000002</v>
      </c>
      <c r="BS445" s="9">
        <v>-14.87280556</v>
      </c>
      <c r="BT445" s="9">
        <v>-127.54806480000001</v>
      </c>
      <c r="BU445" s="9">
        <v>59.550120370000002</v>
      </c>
      <c r="BV445" s="9">
        <v>-123.687713</v>
      </c>
      <c r="BW445" s="9">
        <v>7.43434375</v>
      </c>
      <c r="BX445" s="9">
        <v>-8.5687395829999993</v>
      </c>
      <c r="BY445" s="9">
        <v>-37.510927080000002</v>
      </c>
      <c r="BZ445" s="9">
        <v>27.652302082999999</v>
      </c>
      <c r="CA445" s="9">
        <v>64.702447917000001</v>
      </c>
      <c r="CB445" s="9">
        <v>-53.626302080000002</v>
      </c>
      <c r="CC445" s="9">
        <v>7.1775324858999996</v>
      </c>
      <c r="CD445" s="9">
        <v>39.118699153000001</v>
      </c>
      <c r="CE445" s="9">
        <v>2.8443658192000001</v>
      </c>
      <c r="CF445" s="9">
        <v>18.815199152999998</v>
      </c>
      <c r="CG445" s="13">
        <v>568.66599435000001</v>
      </c>
      <c r="CH445" s="9">
        <v>-9.1869259260000007</v>
      </c>
      <c r="CI445" s="9">
        <v>-233.8423148</v>
      </c>
      <c r="CJ445" s="9">
        <v>126.42764815</v>
      </c>
      <c r="CK445" s="9">
        <v>-240.13794440000001</v>
      </c>
      <c r="CL445" s="9">
        <v>2.8396249999999998</v>
      </c>
      <c r="CM445" s="9">
        <v>-23.453291669999999</v>
      </c>
      <c r="CN445" s="9">
        <v>-90.154875000000004</v>
      </c>
      <c r="CO445" s="9">
        <v>48.171083332999999</v>
      </c>
      <c r="CP445" s="9">
        <v>112.01141667</v>
      </c>
      <c r="CQ445" s="9">
        <v>-117.52575</v>
      </c>
      <c r="CR445" s="9">
        <v>28.218395480000002</v>
      </c>
      <c r="CS445" s="9">
        <v>92.335895480000005</v>
      </c>
      <c r="CT445" s="9">
        <v>-2.6694378529999998</v>
      </c>
      <c r="CU445" s="9">
        <v>-2.392771186</v>
      </c>
      <c r="CV445" s="13">
        <v>6.7955127571</v>
      </c>
      <c r="CW445" s="9">
        <v>0.16977374070000001</v>
      </c>
      <c r="CX445" s="9">
        <v>5.3290549814999997</v>
      </c>
      <c r="CY445" s="9">
        <v>-1.1335465929999999</v>
      </c>
      <c r="CZ445" s="9">
        <v>4.7546889815000002</v>
      </c>
      <c r="DA445" s="9">
        <v>0.18655885420000001</v>
      </c>
      <c r="DB445" s="9">
        <v>0.1514333125</v>
      </c>
      <c r="DC445" s="9">
        <v>-0.49668518699999997</v>
      </c>
      <c r="DD445" s="9">
        <v>-1.1366211879999999</v>
      </c>
      <c r="DE445" s="9">
        <v>1.8709139792</v>
      </c>
      <c r="DF445" s="9">
        <v>0.50402652079999999</v>
      </c>
      <c r="DG445" s="9">
        <v>-0.14365977199999999</v>
      </c>
      <c r="DH445" s="9">
        <v>0.97682639449999997</v>
      </c>
      <c r="DI445" s="9">
        <v>0.28419956120000001</v>
      </c>
      <c r="DJ445" s="9">
        <v>1.5699617279</v>
      </c>
    </row>
    <row r="446" spans="17:114" x14ac:dyDescent="0.15">
      <c r="S446" s="11" t="s">
        <v>39</v>
      </c>
      <c r="T446" s="9" t="s">
        <v>92</v>
      </c>
      <c r="U446" s="11">
        <v>2</v>
      </c>
      <c r="V446" s="9">
        <v>0</v>
      </c>
      <c r="W446" s="9">
        <v>1.942E-2</v>
      </c>
      <c r="X446" s="9">
        <v>0.63424999999999998</v>
      </c>
      <c r="Y446" s="9">
        <f t="shared" ref="Y446:Y481" si="179">W446*AA446^X446</f>
        <v>0.26064035358415394</v>
      </c>
      <c r="Z446" s="9">
        <f t="shared" ref="Z446:Z481" si="180">ROUNDUP($E$3/Y446,0)</f>
        <v>196</v>
      </c>
      <c r="AA446" s="8">
        <f t="shared" si="160"/>
        <v>60</v>
      </c>
      <c r="AB446" s="8" t="b">
        <f t="shared" ref="AB446:AB481" si="181">AND(AC446="YES",AD446="YES",T446=$B$2)</f>
        <v>0</v>
      </c>
      <c r="AC446" s="25" t="str">
        <f t="shared" ref="AC446:AC481" si="182">IF($C$7=AF446,"YES","NO")</f>
        <v>NO</v>
      </c>
      <c r="AD446" s="21" t="str">
        <f t="shared" si="161"/>
        <v>NO</v>
      </c>
      <c r="AE446" s="8" t="str">
        <f t="shared" si="162"/>
        <v>ULT. COARSE</v>
      </c>
      <c r="AF446" s="8">
        <f t="shared" si="163"/>
        <v>7</v>
      </c>
      <c r="AG446" s="8">
        <f t="shared" si="164"/>
        <v>7</v>
      </c>
      <c r="AH446" s="8">
        <f t="shared" si="165"/>
        <v>7</v>
      </c>
      <c r="AI446" s="25">
        <f t="shared" ref="AI446:AI481" si="183">IF(AM446&lt;0,0,AM446)</f>
        <v>337</v>
      </c>
      <c r="AJ446" s="25">
        <f t="shared" ref="AJ446:AJ481" si="184">IF(AN446&lt;0,0,AN446)</f>
        <v>679</v>
      </c>
      <c r="AK446" s="25">
        <f t="shared" ref="AK446:AK481" si="185">IF(AO446&lt;0,0,AO446)</f>
        <v>1305</v>
      </c>
      <c r="AL446" s="25">
        <f t="shared" ref="AL446:AL481" si="186">IF(AP446&lt;0,0,AP446)</f>
        <v>0</v>
      </c>
      <c r="AM446" s="21">
        <f t="shared" si="166"/>
        <v>337</v>
      </c>
      <c r="AN446" s="21">
        <f t="shared" si="167"/>
        <v>679</v>
      </c>
      <c r="AO446" s="21">
        <f t="shared" si="168"/>
        <v>1305</v>
      </c>
      <c r="AP446" s="21">
        <f t="shared" si="169"/>
        <v>-0.2</v>
      </c>
      <c r="AQ446" s="24">
        <f t="shared" ref="AQ446:AQ481" si="187">(U446-AU446)/AV446</f>
        <v>-1</v>
      </c>
      <c r="AR446" s="24">
        <f t="shared" ref="AR446:AR481" si="188">($B$3-AW446)/AX446</f>
        <v>-1</v>
      </c>
      <c r="AS446" s="24">
        <f t="shared" ref="AS446:AS481" si="189">(AA446-AY446)/AZ446</f>
        <v>0</v>
      </c>
      <c r="AT446" s="24">
        <f t="shared" ref="AT446:AT481" si="190">(V446-BA446)/BB446</f>
        <v>-1</v>
      </c>
      <c r="AU446" s="9">
        <v>7</v>
      </c>
      <c r="AV446" s="9">
        <v>5</v>
      </c>
      <c r="AW446" s="9">
        <v>150</v>
      </c>
      <c r="AX446" s="9">
        <v>30</v>
      </c>
      <c r="AY446" s="9">
        <v>60</v>
      </c>
      <c r="AZ446" s="9">
        <v>30</v>
      </c>
      <c r="BA446" s="9">
        <v>22.5</v>
      </c>
      <c r="BB446" s="9">
        <v>22.5</v>
      </c>
      <c r="BC446" s="13">
        <v>127.19018078000001</v>
      </c>
      <c r="BD446" s="9">
        <v>-13.25509259</v>
      </c>
      <c r="BE446" s="9">
        <v>-57.612962969999998</v>
      </c>
      <c r="BF446" s="9">
        <v>17.342740738</v>
      </c>
      <c r="BG446" s="9">
        <v>-56.943574069999997</v>
      </c>
      <c r="BH446" s="9">
        <v>6.3485624999999999</v>
      </c>
      <c r="BI446" s="9">
        <v>-3.402020834</v>
      </c>
      <c r="BJ446" s="9">
        <v>-9.1231875010000003</v>
      </c>
      <c r="BK446" s="9">
        <v>23.840479163000001</v>
      </c>
      <c r="BL446" s="9">
        <v>33.349645838000001</v>
      </c>
      <c r="BM446" s="9">
        <v>-16.267354170000001</v>
      </c>
      <c r="BN446" s="9">
        <v>-16.081821999999999</v>
      </c>
      <c r="BO446" s="9">
        <v>16.305011301</v>
      </c>
      <c r="BP446" s="9">
        <v>2.3866779510999998</v>
      </c>
      <c r="BQ446" s="9">
        <v>17.420177950999999</v>
      </c>
      <c r="BR446" s="13">
        <v>316.82802822999997</v>
      </c>
      <c r="BS446" s="9">
        <v>-18.516666669999999</v>
      </c>
      <c r="BT446" s="9">
        <v>-131.23861110000001</v>
      </c>
      <c r="BU446" s="9">
        <v>46.8677037</v>
      </c>
      <c r="BV446" s="9">
        <v>-123.7915556</v>
      </c>
      <c r="BW446" s="9">
        <v>11.724083338</v>
      </c>
      <c r="BX446" s="9">
        <v>-9.7309999999999999</v>
      </c>
      <c r="BY446" s="9">
        <v>-26.868291679999999</v>
      </c>
      <c r="BZ446" s="9">
        <v>39.621541663000002</v>
      </c>
      <c r="CA446" s="9">
        <v>68.337416662999999</v>
      </c>
      <c r="CB446" s="9">
        <v>-39.459083329999999</v>
      </c>
      <c r="CC446" s="9">
        <v>-34.770310719999998</v>
      </c>
      <c r="CD446" s="9">
        <v>37.875855928999997</v>
      </c>
      <c r="CE446" s="9">
        <v>1.0886892791</v>
      </c>
      <c r="CF446" s="9">
        <v>34.036355929000003</v>
      </c>
      <c r="CG446" s="13">
        <v>635.75337287000002</v>
      </c>
      <c r="CH446" s="9">
        <v>12.314722232999999</v>
      </c>
      <c r="CI446" s="9">
        <v>-246.1202778</v>
      </c>
      <c r="CJ446" s="9">
        <v>112.56466668</v>
      </c>
      <c r="CK446" s="9">
        <v>-228.9845741</v>
      </c>
      <c r="CL446" s="9">
        <v>12.034854144000001</v>
      </c>
      <c r="CM446" s="9">
        <v>-10.61564581</v>
      </c>
      <c r="CN446" s="9">
        <v>-76.512770840000002</v>
      </c>
      <c r="CO446" s="9">
        <v>44.084854143999998</v>
      </c>
      <c r="CP446" s="9">
        <v>127.35414586</v>
      </c>
      <c r="CQ446" s="9">
        <v>-102.1506042</v>
      </c>
      <c r="CR446" s="9">
        <v>-69.100601690000005</v>
      </c>
      <c r="CS446" s="9">
        <v>72.282398306000005</v>
      </c>
      <c r="CT446" s="9">
        <v>13.526564956</v>
      </c>
      <c r="CU446" s="9">
        <v>19.039398356</v>
      </c>
      <c r="CV446" s="13">
        <v>6.1290797512999999</v>
      </c>
      <c r="CW446" s="9">
        <v>-0.28723136999999999</v>
      </c>
      <c r="CX446" s="9">
        <v>5.4576151483000004</v>
      </c>
      <c r="CY446" s="9">
        <v>-0.88636483300000002</v>
      </c>
      <c r="CZ446" s="9">
        <v>4.8854923521</v>
      </c>
      <c r="DA446" s="9">
        <v>0.32406393779999998</v>
      </c>
      <c r="DB446" s="9">
        <v>0.25428647900000001</v>
      </c>
      <c r="DC446" s="9">
        <v>-0.33018006300000002</v>
      </c>
      <c r="DD446" s="9">
        <v>-2.000596646</v>
      </c>
      <c r="DE446" s="9">
        <v>1.5152539794</v>
      </c>
      <c r="DF446" s="9">
        <v>0.44851977059999998</v>
      </c>
      <c r="DG446" s="9">
        <v>2.0752819565</v>
      </c>
      <c r="DH446" s="9">
        <v>0.77546795700000004</v>
      </c>
      <c r="DI446" s="9">
        <v>-1.5708759999999999E-3</v>
      </c>
      <c r="DJ446" s="9">
        <v>1.0791677900000001</v>
      </c>
    </row>
    <row r="447" spans="17:114" x14ac:dyDescent="0.15">
      <c r="S447" s="11" t="s">
        <v>39</v>
      </c>
      <c r="T447" s="9" t="s">
        <v>92</v>
      </c>
      <c r="U447" s="11">
        <v>2</v>
      </c>
      <c r="V447" s="9">
        <v>15</v>
      </c>
      <c r="W447" s="9">
        <v>1.942E-2</v>
      </c>
      <c r="X447" s="9">
        <v>0.63424999999999998</v>
      </c>
      <c r="Y447" s="9">
        <f t="shared" si="179"/>
        <v>0.26064035358415394</v>
      </c>
      <c r="Z447" s="9">
        <f t="shared" si="180"/>
        <v>196</v>
      </c>
      <c r="AA447" s="8">
        <f t="shared" si="160"/>
        <v>60</v>
      </c>
      <c r="AB447" s="8" t="b">
        <f t="shared" si="181"/>
        <v>0</v>
      </c>
      <c r="AC447" s="25" t="str">
        <f t="shared" si="182"/>
        <v>NO</v>
      </c>
      <c r="AD447" s="21" t="str">
        <f t="shared" si="161"/>
        <v>NO</v>
      </c>
      <c r="AE447" s="8" t="str">
        <f t="shared" si="162"/>
        <v>EXT. COARSE</v>
      </c>
      <c r="AF447" s="8">
        <f t="shared" si="163"/>
        <v>6</v>
      </c>
      <c r="AG447" s="8">
        <f t="shared" si="164"/>
        <v>6</v>
      </c>
      <c r="AH447" s="8">
        <f t="shared" si="165"/>
        <v>6</v>
      </c>
      <c r="AI447" s="25">
        <f t="shared" si="183"/>
        <v>245</v>
      </c>
      <c r="AJ447" s="25">
        <f t="shared" si="184"/>
        <v>540</v>
      </c>
      <c r="AK447" s="25">
        <f t="shared" si="185"/>
        <v>1021</v>
      </c>
      <c r="AL447" s="25">
        <f t="shared" si="186"/>
        <v>2.5</v>
      </c>
      <c r="AM447" s="21">
        <f t="shared" si="166"/>
        <v>245</v>
      </c>
      <c r="AN447" s="21">
        <f t="shared" si="167"/>
        <v>540</v>
      </c>
      <c r="AO447" s="21">
        <f t="shared" si="168"/>
        <v>1021</v>
      </c>
      <c r="AP447" s="21">
        <f t="shared" si="169"/>
        <v>2.5</v>
      </c>
      <c r="AQ447" s="24">
        <f t="shared" si="187"/>
        <v>-1</v>
      </c>
      <c r="AR447" s="24">
        <f t="shared" si="188"/>
        <v>-1</v>
      </c>
      <c r="AS447" s="24">
        <f t="shared" si="189"/>
        <v>0</v>
      </c>
      <c r="AT447" s="24">
        <f t="shared" si="190"/>
        <v>-0.33333333333333331</v>
      </c>
      <c r="AU447" s="9">
        <v>7</v>
      </c>
      <c r="AV447" s="9">
        <v>5</v>
      </c>
      <c r="AW447" s="9">
        <v>150</v>
      </c>
      <c r="AX447" s="9">
        <v>30</v>
      </c>
      <c r="AY447" s="9">
        <v>60</v>
      </c>
      <c r="AZ447" s="9">
        <v>30</v>
      </c>
      <c r="BA447" s="9">
        <v>22.5</v>
      </c>
      <c r="BB447" s="9">
        <v>22.5</v>
      </c>
      <c r="BC447" s="13">
        <v>127.19018078000001</v>
      </c>
      <c r="BD447" s="9">
        <v>-13.25509259</v>
      </c>
      <c r="BE447" s="9">
        <v>-57.612962969999998</v>
      </c>
      <c r="BF447" s="9">
        <v>17.342740738</v>
      </c>
      <c r="BG447" s="9">
        <v>-56.943574069999997</v>
      </c>
      <c r="BH447" s="9">
        <v>6.3485624999999999</v>
      </c>
      <c r="BI447" s="9">
        <v>-3.402020834</v>
      </c>
      <c r="BJ447" s="9">
        <v>-9.1231875010000003</v>
      </c>
      <c r="BK447" s="9">
        <v>23.840479163000001</v>
      </c>
      <c r="BL447" s="9">
        <v>33.349645838000001</v>
      </c>
      <c r="BM447" s="9">
        <v>-16.267354170000001</v>
      </c>
      <c r="BN447" s="9">
        <v>-16.081821999999999</v>
      </c>
      <c r="BO447" s="9">
        <v>16.305011301</v>
      </c>
      <c r="BP447" s="9">
        <v>2.3866779510999998</v>
      </c>
      <c r="BQ447" s="9">
        <v>17.420177950999999</v>
      </c>
      <c r="BR447" s="13">
        <v>316.82802822999997</v>
      </c>
      <c r="BS447" s="9">
        <v>-18.516666669999999</v>
      </c>
      <c r="BT447" s="9">
        <v>-131.23861110000001</v>
      </c>
      <c r="BU447" s="9">
        <v>46.8677037</v>
      </c>
      <c r="BV447" s="9">
        <v>-123.7915556</v>
      </c>
      <c r="BW447" s="9">
        <v>11.724083338</v>
      </c>
      <c r="BX447" s="9">
        <v>-9.7309999999999999</v>
      </c>
      <c r="BY447" s="9">
        <v>-26.868291679999999</v>
      </c>
      <c r="BZ447" s="9">
        <v>39.621541663000002</v>
      </c>
      <c r="CA447" s="9">
        <v>68.337416662999999</v>
      </c>
      <c r="CB447" s="9">
        <v>-39.459083329999999</v>
      </c>
      <c r="CC447" s="9">
        <v>-34.770310719999998</v>
      </c>
      <c r="CD447" s="9">
        <v>37.875855928999997</v>
      </c>
      <c r="CE447" s="9">
        <v>1.0886892791</v>
      </c>
      <c r="CF447" s="9">
        <v>34.036355929000003</v>
      </c>
      <c r="CG447" s="13">
        <v>635.75337287000002</v>
      </c>
      <c r="CH447" s="9">
        <v>12.314722232999999</v>
      </c>
      <c r="CI447" s="9">
        <v>-246.1202778</v>
      </c>
      <c r="CJ447" s="9">
        <v>112.56466668</v>
      </c>
      <c r="CK447" s="9">
        <v>-228.9845741</v>
      </c>
      <c r="CL447" s="9">
        <v>12.034854144000001</v>
      </c>
      <c r="CM447" s="9">
        <v>-10.61564581</v>
      </c>
      <c r="CN447" s="9">
        <v>-76.512770840000002</v>
      </c>
      <c r="CO447" s="9">
        <v>44.084854143999998</v>
      </c>
      <c r="CP447" s="9">
        <v>127.35414586</v>
      </c>
      <c r="CQ447" s="9">
        <v>-102.1506042</v>
      </c>
      <c r="CR447" s="9">
        <v>-69.100601690000005</v>
      </c>
      <c r="CS447" s="9">
        <v>72.282398306000005</v>
      </c>
      <c r="CT447" s="9">
        <v>13.526564956</v>
      </c>
      <c r="CU447" s="9">
        <v>19.039398356</v>
      </c>
      <c r="CV447" s="13">
        <v>6.1290797512999999</v>
      </c>
      <c r="CW447" s="9">
        <v>-0.28723136999999999</v>
      </c>
      <c r="CX447" s="9">
        <v>5.4576151483000004</v>
      </c>
      <c r="CY447" s="9">
        <v>-0.88636483300000002</v>
      </c>
      <c r="CZ447" s="9">
        <v>4.8854923521</v>
      </c>
      <c r="DA447" s="9">
        <v>0.32406393779999998</v>
      </c>
      <c r="DB447" s="9">
        <v>0.25428647900000001</v>
      </c>
      <c r="DC447" s="9">
        <v>-0.33018006300000002</v>
      </c>
      <c r="DD447" s="9">
        <v>-2.000596646</v>
      </c>
      <c r="DE447" s="9">
        <v>1.5152539794</v>
      </c>
      <c r="DF447" s="9">
        <v>0.44851977059999998</v>
      </c>
      <c r="DG447" s="9">
        <v>2.0752819565</v>
      </c>
      <c r="DH447" s="9">
        <v>0.77546795700000004</v>
      </c>
      <c r="DI447" s="9">
        <v>-1.5708759999999999E-3</v>
      </c>
      <c r="DJ447" s="9">
        <v>1.0791677900000001</v>
      </c>
    </row>
    <row r="448" spans="17:114" x14ac:dyDescent="0.15">
      <c r="S448" s="11" t="s">
        <v>39</v>
      </c>
      <c r="T448" s="9" t="s">
        <v>92</v>
      </c>
      <c r="U448" s="11">
        <v>2</v>
      </c>
      <c r="V448" s="9">
        <v>30</v>
      </c>
      <c r="W448" s="9">
        <v>1.942E-2</v>
      </c>
      <c r="X448" s="9">
        <v>0.63424999999999998</v>
      </c>
      <c r="Y448" s="9">
        <f t="shared" si="179"/>
        <v>0.26064035358415394</v>
      </c>
      <c r="Z448" s="9">
        <f t="shared" si="180"/>
        <v>196</v>
      </c>
      <c r="AA448" s="8">
        <f t="shared" si="160"/>
        <v>60</v>
      </c>
      <c r="AB448" s="8" t="b">
        <f t="shared" si="181"/>
        <v>0</v>
      </c>
      <c r="AC448" s="25" t="str">
        <f t="shared" si="182"/>
        <v>YES</v>
      </c>
      <c r="AD448" s="21" t="str">
        <f t="shared" si="161"/>
        <v>NO</v>
      </c>
      <c r="AE448" s="8" t="str">
        <f t="shared" si="162"/>
        <v>COARSE</v>
      </c>
      <c r="AF448" s="8">
        <f t="shared" si="163"/>
        <v>4</v>
      </c>
      <c r="AG448" s="8">
        <f t="shared" si="164"/>
        <v>4</v>
      </c>
      <c r="AH448" s="8">
        <f t="shared" si="165"/>
        <v>5</v>
      </c>
      <c r="AI448" s="25">
        <f t="shared" si="183"/>
        <v>169</v>
      </c>
      <c r="AJ448" s="25">
        <f t="shared" si="184"/>
        <v>431</v>
      </c>
      <c r="AK448" s="25">
        <f t="shared" si="185"/>
        <v>754</v>
      </c>
      <c r="AL448" s="25">
        <f t="shared" si="186"/>
        <v>6.1</v>
      </c>
      <c r="AM448" s="21">
        <f t="shared" si="166"/>
        <v>169</v>
      </c>
      <c r="AN448" s="21">
        <f t="shared" si="167"/>
        <v>431</v>
      </c>
      <c r="AO448" s="21">
        <f t="shared" si="168"/>
        <v>754</v>
      </c>
      <c r="AP448" s="21">
        <f t="shared" si="169"/>
        <v>6.1</v>
      </c>
      <c r="AQ448" s="24">
        <f t="shared" si="187"/>
        <v>-1</v>
      </c>
      <c r="AR448" s="24">
        <f t="shared" si="188"/>
        <v>-1</v>
      </c>
      <c r="AS448" s="24">
        <f t="shared" si="189"/>
        <v>0</v>
      </c>
      <c r="AT448" s="24">
        <f t="shared" si="190"/>
        <v>0.33333333333333331</v>
      </c>
      <c r="AU448" s="9">
        <v>7</v>
      </c>
      <c r="AV448" s="9">
        <v>5</v>
      </c>
      <c r="AW448" s="9">
        <v>150</v>
      </c>
      <c r="AX448" s="9">
        <v>30</v>
      </c>
      <c r="AY448" s="9">
        <v>60</v>
      </c>
      <c r="AZ448" s="9">
        <v>30</v>
      </c>
      <c r="BA448" s="9">
        <v>22.5</v>
      </c>
      <c r="BB448" s="9">
        <v>22.5</v>
      </c>
      <c r="BC448" s="13">
        <v>127.19018078000001</v>
      </c>
      <c r="BD448" s="9">
        <v>-13.25509259</v>
      </c>
      <c r="BE448" s="9">
        <v>-57.612962969999998</v>
      </c>
      <c r="BF448" s="9">
        <v>17.342740738</v>
      </c>
      <c r="BG448" s="9">
        <v>-56.943574069999997</v>
      </c>
      <c r="BH448" s="9">
        <v>6.3485624999999999</v>
      </c>
      <c r="BI448" s="9">
        <v>-3.402020834</v>
      </c>
      <c r="BJ448" s="9">
        <v>-9.1231875010000003</v>
      </c>
      <c r="BK448" s="9">
        <v>23.840479163000001</v>
      </c>
      <c r="BL448" s="9">
        <v>33.349645838000001</v>
      </c>
      <c r="BM448" s="9">
        <v>-16.267354170000001</v>
      </c>
      <c r="BN448" s="9">
        <v>-16.081821999999999</v>
      </c>
      <c r="BO448" s="9">
        <v>16.305011301</v>
      </c>
      <c r="BP448" s="9">
        <v>2.3866779510999998</v>
      </c>
      <c r="BQ448" s="9">
        <v>17.420177950999999</v>
      </c>
      <c r="BR448" s="13">
        <v>316.82802822999997</v>
      </c>
      <c r="BS448" s="9">
        <v>-18.516666669999999</v>
      </c>
      <c r="BT448" s="9">
        <v>-131.23861110000001</v>
      </c>
      <c r="BU448" s="9">
        <v>46.8677037</v>
      </c>
      <c r="BV448" s="9">
        <v>-123.7915556</v>
      </c>
      <c r="BW448" s="9">
        <v>11.724083338</v>
      </c>
      <c r="BX448" s="9">
        <v>-9.7309999999999999</v>
      </c>
      <c r="BY448" s="9">
        <v>-26.868291679999999</v>
      </c>
      <c r="BZ448" s="9">
        <v>39.621541663000002</v>
      </c>
      <c r="CA448" s="9">
        <v>68.337416662999999</v>
      </c>
      <c r="CB448" s="9">
        <v>-39.459083329999999</v>
      </c>
      <c r="CC448" s="9">
        <v>-34.770310719999998</v>
      </c>
      <c r="CD448" s="9">
        <v>37.875855928999997</v>
      </c>
      <c r="CE448" s="9">
        <v>1.0886892791</v>
      </c>
      <c r="CF448" s="9">
        <v>34.036355929000003</v>
      </c>
      <c r="CG448" s="13">
        <v>635.75337287000002</v>
      </c>
      <c r="CH448" s="9">
        <v>12.314722232999999</v>
      </c>
      <c r="CI448" s="9">
        <v>-246.1202778</v>
      </c>
      <c r="CJ448" s="9">
        <v>112.56466668</v>
      </c>
      <c r="CK448" s="9">
        <v>-228.9845741</v>
      </c>
      <c r="CL448" s="9">
        <v>12.034854144000001</v>
      </c>
      <c r="CM448" s="9">
        <v>-10.61564581</v>
      </c>
      <c r="CN448" s="9">
        <v>-76.512770840000002</v>
      </c>
      <c r="CO448" s="9">
        <v>44.084854143999998</v>
      </c>
      <c r="CP448" s="9">
        <v>127.35414586</v>
      </c>
      <c r="CQ448" s="9">
        <v>-102.1506042</v>
      </c>
      <c r="CR448" s="9">
        <v>-69.100601690000005</v>
      </c>
      <c r="CS448" s="9">
        <v>72.282398306000005</v>
      </c>
      <c r="CT448" s="9">
        <v>13.526564956</v>
      </c>
      <c r="CU448" s="9">
        <v>19.039398356</v>
      </c>
      <c r="CV448" s="13">
        <v>6.1290797512999999</v>
      </c>
      <c r="CW448" s="9">
        <v>-0.28723136999999999</v>
      </c>
      <c r="CX448" s="9">
        <v>5.4576151483000004</v>
      </c>
      <c r="CY448" s="9">
        <v>-0.88636483300000002</v>
      </c>
      <c r="CZ448" s="9">
        <v>4.8854923521</v>
      </c>
      <c r="DA448" s="9">
        <v>0.32406393779999998</v>
      </c>
      <c r="DB448" s="9">
        <v>0.25428647900000001</v>
      </c>
      <c r="DC448" s="9">
        <v>-0.33018006300000002</v>
      </c>
      <c r="DD448" s="9">
        <v>-2.000596646</v>
      </c>
      <c r="DE448" s="9">
        <v>1.5152539794</v>
      </c>
      <c r="DF448" s="9">
        <v>0.44851977059999998</v>
      </c>
      <c r="DG448" s="9">
        <v>2.0752819565</v>
      </c>
      <c r="DH448" s="9">
        <v>0.77546795700000004</v>
      </c>
      <c r="DI448" s="9">
        <v>-1.5708759999999999E-3</v>
      </c>
      <c r="DJ448" s="9">
        <v>1.0791677900000001</v>
      </c>
    </row>
    <row r="449" spans="19:114" x14ac:dyDescent="0.15">
      <c r="S449" s="11" t="s">
        <v>39</v>
      </c>
      <c r="T449" s="9" t="s">
        <v>92</v>
      </c>
      <c r="U449" s="11">
        <v>2</v>
      </c>
      <c r="V449" s="9">
        <v>45</v>
      </c>
      <c r="W449" s="9">
        <v>1.942E-2</v>
      </c>
      <c r="X449" s="9">
        <v>0.63424999999999998</v>
      </c>
      <c r="Y449" s="9">
        <f t="shared" si="179"/>
        <v>0.26064035358415394</v>
      </c>
      <c r="Z449" s="9">
        <f t="shared" si="180"/>
        <v>196</v>
      </c>
      <c r="AA449" s="8">
        <f t="shared" si="160"/>
        <v>60</v>
      </c>
      <c r="AB449" s="8" t="b">
        <f t="shared" si="181"/>
        <v>0</v>
      </c>
      <c r="AC449" s="25" t="str">
        <f t="shared" si="182"/>
        <v>NO</v>
      </c>
      <c r="AD449" s="21" t="str">
        <f t="shared" si="161"/>
        <v>NO</v>
      </c>
      <c r="AE449" s="8" t="str">
        <f t="shared" si="162"/>
        <v>FINE</v>
      </c>
      <c r="AF449" s="8">
        <f t="shared" si="163"/>
        <v>2</v>
      </c>
      <c r="AG449" s="8">
        <f t="shared" si="164"/>
        <v>2</v>
      </c>
      <c r="AH449" s="8">
        <f t="shared" si="165"/>
        <v>3</v>
      </c>
      <c r="AI449" s="25">
        <f t="shared" si="183"/>
        <v>108</v>
      </c>
      <c r="AJ449" s="25">
        <f t="shared" si="184"/>
        <v>353</v>
      </c>
      <c r="AK449" s="25">
        <f t="shared" si="185"/>
        <v>504</v>
      </c>
      <c r="AL449" s="25">
        <f t="shared" si="186"/>
        <v>10.6</v>
      </c>
      <c r="AM449" s="21">
        <f t="shared" si="166"/>
        <v>108</v>
      </c>
      <c r="AN449" s="21">
        <f t="shared" si="167"/>
        <v>353</v>
      </c>
      <c r="AO449" s="21">
        <f t="shared" si="168"/>
        <v>504</v>
      </c>
      <c r="AP449" s="21">
        <f t="shared" si="169"/>
        <v>10.6</v>
      </c>
      <c r="AQ449" s="24">
        <f t="shared" si="187"/>
        <v>-1</v>
      </c>
      <c r="AR449" s="24">
        <f t="shared" si="188"/>
        <v>-1</v>
      </c>
      <c r="AS449" s="24">
        <f t="shared" si="189"/>
        <v>0</v>
      </c>
      <c r="AT449" s="24">
        <f t="shared" si="190"/>
        <v>1</v>
      </c>
      <c r="AU449" s="9">
        <v>7</v>
      </c>
      <c r="AV449" s="9">
        <v>5</v>
      </c>
      <c r="AW449" s="9">
        <v>150</v>
      </c>
      <c r="AX449" s="9">
        <v>30</v>
      </c>
      <c r="AY449" s="9">
        <v>60</v>
      </c>
      <c r="AZ449" s="9">
        <v>30</v>
      </c>
      <c r="BA449" s="9">
        <v>22.5</v>
      </c>
      <c r="BB449" s="9">
        <v>22.5</v>
      </c>
      <c r="BC449" s="13">
        <v>127.19018078000001</v>
      </c>
      <c r="BD449" s="9">
        <v>-13.25509259</v>
      </c>
      <c r="BE449" s="9">
        <v>-57.612962969999998</v>
      </c>
      <c r="BF449" s="9">
        <v>17.342740738</v>
      </c>
      <c r="BG449" s="9">
        <v>-56.943574069999997</v>
      </c>
      <c r="BH449" s="9">
        <v>6.3485624999999999</v>
      </c>
      <c r="BI449" s="9">
        <v>-3.402020834</v>
      </c>
      <c r="BJ449" s="9">
        <v>-9.1231875010000003</v>
      </c>
      <c r="BK449" s="9">
        <v>23.840479163000001</v>
      </c>
      <c r="BL449" s="9">
        <v>33.349645838000001</v>
      </c>
      <c r="BM449" s="9">
        <v>-16.267354170000001</v>
      </c>
      <c r="BN449" s="9">
        <v>-16.081821999999999</v>
      </c>
      <c r="BO449" s="9">
        <v>16.305011301</v>
      </c>
      <c r="BP449" s="9">
        <v>2.3866779510999998</v>
      </c>
      <c r="BQ449" s="9">
        <v>17.420177950999999</v>
      </c>
      <c r="BR449" s="13">
        <v>316.82802822999997</v>
      </c>
      <c r="BS449" s="9">
        <v>-18.516666669999999</v>
      </c>
      <c r="BT449" s="9">
        <v>-131.23861110000001</v>
      </c>
      <c r="BU449" s="9">
        <v>46.8677037</v>
      </c>
      <c r="BV449" s="9">
        <v>-123.7915556</v>
      </c>
      <c r="BW449" s="9">
        <v>11.724083338</v>
      </c>
      <c r="BX449" s="9">
        <v>-9.7309999999999999</v>
      </c>
      <c r="BY449" s="9">
        <v>-26.868291679999999</v>
      </c>
      <c r="BZ449" s="9">
        <v>39.621541663000002</v>
      </c>
      <c r="CA449" s="9">
        <v>68.337416662999999</v>
      </c>
      <c r="CB449" s="9">
        <v>-39.459083329999999</v>
      </c>
      <c r="CC449" s="9">
        <v>-34.770310719999998</v>
      </c>
      <c r="CD449" s="9">
        <v>37.875855928999997</v>
      </c>
      <c r="CE449" s="9">
        <v>1.0886892791</v>
      </c>
      <c r="CF449" s="9">
        <v>34.036355929000003</v>
      </c>
      <c r="CG449" s="13">
        <v>635.75337287000002</v>
      </c>
      <c r="CH449" s="9">
        <v>12.314722232999999</v>
      </c>
      <c r="CI449" s="9">
        <v>-246.1202778</v>
      </c>
      <c r="CJ449" s="9">
        <v>112.56466668</v>
      </c>
      <c r="CK449" s="9">
        <v>-228.9845741</v>
      </c>
      <c r="CL449" s="9">
        <v>12.034854144000001</v>
      </c>
      <c r="CM449" s="9">
        <v>-10.61564581</v>
      </c>
      <c r="CN449" s="9">
        <v>-76.512770840000002</v>
      </c>
      <c r="CO449" s="9">
        <v>44.084854143999998</v>
      </c>
      <c r="CP449" s="9">
        <v>127.35414586</v>
      </c>
      <c r="CQ449" s="9">
        <v>-102.1506042</v>
      </c>
      <c r="CR449" s="9">
        <v>-69.100601690000005</v>
      </c>
      <c r="CS449" s="9">
        <v>72.282398306000005</v>
      </c>
      <c r="CT449" s="9">
        <v>13.526564956</v>
      </c>
      <c r="CU449" s="9">
        <v>19.039398356</v>
      </c>
      <c r="CV449" s="13">
        <v>6.1290797512999999</v>
      </c>
      <c r="CW449" s="9">
        <v>-0.28723136999999999</v>
      </c>
      <c r="CX449" s="9">
        <v>5.4576151483000004</v>
      </c>
      <c r="CY449" s="9">
        <v>-0.88636483300000002</v>
      </c>
      <c r="CZ449" s="9">
        <v>4.8854923521</v>
      </c>
      <c r="DA449" s="9">
        <v>0.32406393779999998</v>
      </c>
      <c r="DB449" s="9">
        <v>0.25428647900000001</v>
      </c>
      <c r="DC449" s="9">
        <v>-0.33018006300000002</v>
      </c>
      <c r="DD449" s="9">
        <v>-2.000596646</v>
      </c>
      <c r="DE449" s="9">
        <v>1.5152539794</v>
      </c>
      <c r="DF449" s="9">
        <v>0.44851977059999998</v>
      </c>
      <c r="DG449" s="9">
        <v>2.0752819565</v>
      </c>
      <c r="DH449" s="9">
        <v>0.77546795700000004</v>
      </c>
      <c r="DI449" s="9">
        <v>-1.5708759999999999E-3</v>
      </c>
      <c r="DJ449" s="9">
        <v>1.0791677900000001</v>
      </c>
    </row>
    <row r="450" spans="19:114" x14ac:dyDescent="0.15">
      <c r="S450" s="11" t="s">
        <v>39</v>
      </c>
      <c r="T450" s="9" t="s">
        <v>92</v>
      </c>
      <c r="U450" s="11">
        <v>3</v>
      </c>
      <c r="V450" s="9">
        <v>0</v>
      </c>
      <c r="W450" s="9">
        <v>3.4320000000000003E-2</v>
      </c>
      <c r="X450" s="9">
        <v>0.55706</v>
      </c>
      <c r="Y450" s="9">
        <f t="shared" si="179"/>
        <v>0.33580272395609545</v>
      </c>
      <c r="Z450" s="9">
        <f t="shared" si="180"/>
        <v>152</v>
      </c>
      <c r="AA450" s="8">
        <f t="shared" si="160"/>
        <v>60</v>
      </c>
      <c r="AB450" s="8" t="b">
        <f t="shared" si="181"/>
        <v>0</v>
      </c>
      <c r="AC450" s="25" t="str">
        <f t="shared" si="182"/>
        <v>NO</v>
      </c>
      <c r="AD450" s="21" t="str">
        <f t="shared" si="161"/>
        <v>NO</v>
      </c>
      <c r="AE450" s="8" t="str">
        <f t="shared" si="162"/>
        <v>ULT. COARSE</v>
      </c>
      <c r="AF450" s="8">
        <f t="shared" si="163"/>
        <v>7</v>
      </c>
      <c r="AG450" s="8">
        <f t="shared" si="164"/>
        <v>7</v>
      </c>
      <c r="AH450" s="8">
        <f t="shared" si="165"/>
        <v>7</v>
      </c>
      <c r="AI450" s="25">
        <f t="shared" si="183"/>
        <v>334</v>
      </c>
      <c r="AJ450" s="25">
        <f t="shared" si="184"/>
        <v>678</v>
      </c>
      <c r="AK450" s="25">
        <f t="shared" si="185"/>
        <v>1321</v>
      </c>
      <c r="AL450" s="25">
        <f t="shared" si="186"/>
        <v>0</v>
      </c>
      <c r="AM450" s="21">
        <f t="shared" si="166"/>
        <v>334</v>
      </c>
      <c r="AN450" s="21">
        <f t="shared" si="167"/>
        <v>678</v>
      </c>
      <c r="AO450" s="21">
        <f t="shared" si="168"/>
        <v>1321</v>
      </c>
      <c r="AP450" s="21">
        <f t="shared" si="169"/>
        <v>-0.7</v>
      </c>
      <c r="AQ450" s="24">
        <f t="shared" si="187"/>
        <v>-0.8</v>
      </c>
      <c r="AR450" s="24">
        <f t="shared" si="188"/>
        <v>-1</v>
      </c>
      <c r="AS450" s="24">
        <f t="shared" si="189"/>
        <v>0</v>
      </c>
      <c r="AT450" s="24">
        <f t="shared" si="190"/>
        <v>-1</v>
      </c>
      <c r="AU450" s="9">
        <v>7</v>
      </c>
      <c r="AV450" s="9">
        <v>5</v>
      </c>
      <c r="AW450" s="9">
        <v>150</v>
      </c>
      <c r="AX450" s="9">
        <v>30</v>
      </c>
      <c r="AY450" s="9">
        <v>60</v>
      </c>
      <c r="AZ450" s="9">
        <v>30</v>
      </c>
      <c r="BA450" s="9">
        <v>22.5</v>
      </c>
      <c r="BB450" s="9">
        <v>22.5</v>
      </c>
      <c r="BC450" s="13">
        <v>127.19018078000001</v>
      </c>
      <c r="BD450" s="9">
        <v>-13.25509259</v>
      </c>
      <c r="BE450" s="9">
        <v>-57.612962969999998</v>
      </c>
      <c r="BF450" s="9">
        <v>17.342740738</v>
      </c>
      <c r="BG450" s="9">
        <v>-56.943574069999997</v>
      </c>
      <c r="BH450" s="9">
        <v>6.3485624999999999</v>
      </c>
      <c r="BI450" s="9">
        <v>-3.402020834</v>
      </c>
      <c r="BJ450" s="9">
        <v>-9.1231875010000003</v>
      </c>
      <c r="BK450" s="9">
        <v>23.840479163000001</v>
      </c>
      <c r="BL450" s="9">
        <v>33.349645838000001</v>
      </c>
      <c r="BM450" s="9">
        <v>-16.267354170000001</v>
      </c>
      <c r="BN450" s="9">
        <v>-16.081821999999999</v>
      </c>
      <c r="BO450" s="9">
        <v>16.305011301</v>
      </c>
      <c r="BP450" s="9">
        <v>2.3866779510999998</v>
      </c>
      <c r="BQ450" s="9">
        <v>17.420177950999999</v>
      </c>
      <c r="BR450" s="13">
        <v>316.82802822999997</v>
      </c>
      <c r="BS450" s="9">
        <v>-18.516666669999999</v>
      </c>
      <c r="BT450" s="9">
        <v>-131.23861110000001</v>
      </c>
      <c r="BU450" s="9">
        <v>46.8677037</v>
      </c>
      <c r="BV450" s="9">
        <v>-123.7915556</v>
      </c>
      <c r="BW450" s="9">
        <v>11.724083338</v>
      </c>
      <c r="BX450" s="9">
        <v>-9.7309999999999999</v>
      </c>
      <c r="BY450" s="9">
        <v>-26.868291679999999</v>
      </c>
      <c r="BZ450" s="9">
        <v>39.621541663000002</v>
      </c>
      <c r="CA450" s="9">
        <v>68.337416662999999</v>
      </c>
      <c r="CB450" s="9">
        <v>-39.459083329999999</v>
      </c>
      <c r="CC450" s="9">
        <v>-34.770310719999998</v>
      </c>
      <c r="CD450" s="9">
        <v>37.875855928999997</v>
      </c>
      <c r="CE450" s="9">
        <v>1.0886892791</v>
      </c>
      <c r="CF450" s="9">
        <v>34.036355929000003</v>
      </c>
      <c r="CG450" s="13">
        <v>635.75337287000002</v>
      </c>
      <c r="CH450" s="9">
        <v>12.314722232999999</v>
      </c>
      <c r="CI450" s="9">
        <v>-246.1202778</v>
      </c>
      <c r="CJ450" s="9">
        <v>112.56466668</v>
      </c>
      <c r="CK450" s="9">
        <v>-228.9845741</v>
      </c>
      <c r="CL450" s="9">
        <v>12.034854144000001</v>
      </c>
      <c r="CM450" s="9">
        <v>-10.61564581</v>
      </c>
      <c r="CN450" s="9">
        <v>-76.512770840000002</v>
      </c>
      <c r="CO450" s="9">
        <v>44.084854143999998</v>
      </c>
      <c r="CP450" s="9">
        <v>127.35414586</v>
      </c>
      <c r="CQ450" s="9">
        <v>-102.1506042</v>
      </c>
      <c r="CR450" s="9">
        <v>-69.100601690000005</v>
      </c>
      <c r="CS450" s="9">
        <v>72.282398306000005</v>
      </c>
      <c r="CT450" s="9">
        <v>13.526564956</v>
      </c>
      <c r="CU450" s="9">
        <v>19.039398356</v>
      </c>
      <c r="CV450" s="13">
        <v>6.1290797512999999</v>
      </c>
      <c r="CW450" s="9">
        <v>-0.28723136999999999</v>
      </c>
      <c r="CX450" s="9">
        <v>5.4576151483000004</v>
      </c>
      <c r="CY450" s="9">
        <v>-0.88636483300000002</v>
      </c>
      <c r="CZ450" s="9">
        <v>4.8854923521</v>
      </c>
      <c r="DA450" s="9">
        <v>0.32406393779999998</v>
      </c>
      <c r="DB450" s="9">
        <v>0.25428647900000001</v>
      </c>
      <c r="DC450" s="9">
        <v>-0.33018006300000002</v>
      </c>
      <c r="DD450" s="9">
        <v>-2.000596646</v>
      </c>
      <c r="DE450" s="9">
        <v>1.5152539794</v>
      </c>
      <c r="DF450" s="9">
        <v>0.44851977059999998</v>
      </c>
      <c r="DG450" s="9">
        <v>2.0752819565</v>
      </c>
      <c r="DH450" s="9">
        <v>0.77546795700000004</v>
      </c>
      <c r="DI450" s="9">
        <v>-1.5708759999999999E-3</v>
      </c>
      <c r="DJ450" s="9">
        <v>1.0791677900000001</v>
      </c>
    </row>
    <row r="451" spans="19:114" x14ac:dyDescent="0.15">
      <c r="S451" s="11" t="s">
        <v>39</v>
      </c>
      <c r="T451" s="9" t="s">
        <v>92</v>
      </c>
      <c r="U451" s="11">
        <v>3</v>
      </c>
      <c r="V451" s="9">
        <v>15</v>
      </c>
      <c r="W451" s="9">
        <v>3.4320000000000003E-2</v>
      </c>
      <c r="X451" s="9">
        <v>0.55706</v>
      </c>
      <c r="Y451" s="9">
        <f t="shared" si="179"/>
        <v>0.33580272395609545</v>
      </c>
      <c r="Z451" s="9">
        <f t="shared" si="180"/>
        <v>152</v>
      </c>
      <c r="AA451" s="8">
        <f t="shared" ref="AA451:AA497" si="191">$E$10</f>
        <v>60</v>
      </c>
      <c r="AB451" s="8" t="b">
        <f t="shared" si="181"/>
        <v>0</v>
      </c>
      <c r="AC451" s="25" t="str">
        <f t="shared" si="182"/>
        <v>NO</v>
      </c>
      <c r="AD451" s="21" t="str">
        <f t="shared" ref="AD451:AD514" si="192">IF(AND(Z451&lt;$B$14,Z451&gt;$B$13),"YES","NO")</f>
        <v>NO</v>
      </c>
      <c r="AE451" s="8" t="str">
        <f t="shared" ref="AE451:AE514" si="193">CHOOSE(MIN(AG451:AH451),"VERY FINE","FINE","MEDIUM","COARSE","VERY COARSE","EXT. COARSE","ULT. COARSE")</f>
        <v>EXT. COARSE</v>
      </c>
      <c r="AF451" s="8">
        <f t="shared" ref="AF451:AF514" si="194">IF(AE451="ULT. COARSE",7,IF(AE451="EXT. COARSE",6,IF(AE451="VERY COARSE",5,IF(AE451="COARSE",4,IF(AE451="MEDIUM",3,IF(AE451="FINE",2,IF(AE451="VERY FINE",1)))))))</f>
        <v>6</v>
      </c>
      <c r="AG451" s="8">
        <f t="shared" ref="AG451:AG514" si="195">IF(AI451&gt;=$M$4,7,IF(AI451&gt;=$L$4,6,IF(AI451&gt;=$K$4,5,IF(AI451&gt;=$J$4,4,IF(AI451&gt;=$I$4,3,IF(AI451&gt;=$H$4,2,IF(AI451&gt;=0,1)))))))</f>
        <v>6</v>
      </c>
      <c r="AH451" s="8">
        <f t="shared" ref="AH451:AH514" si="196">IF(AJ451&gt;=$M$5,7,IF(AJ451&gt;=$L$5,6,IF(AJ451&gt;=$K$5,5,IF(AJ451&gt;=$J$5,4,IF(AJ451&gt;=$I$5,3,IF(AJ451&gt;=$H$5,2,IF(AJ451&gt;=0,1)))))))</f>
        <v>6</v>
      </c>
      <c r="AI451" s="25">
        <f t="shared" si="183"/>
        <v>245</v>
      </c>
      <c r="AJ451" s="25">
        <f t="shared" si="184"/>
        <v>544</v>
      </c>
      <c r="AK451" s="25">
        <f t="shared" si="185"/>
        <v>1043</v>
      </c>
      <c r="AL451" s="25">
        <f t="shared" si="186"/>
        <v>1.8</v>
      </c>
      <c r="AM451" s="21">
        <f t="shared" ref="AM451:AM514" si="197">ROUNDUP(BC451+$AQ451*BD451+$AR451*BE451+BF451*$AS451+BG451*$AT451+BH451*$AQ451*$AR451+BI451*$AQ451*$AS451+BJ451*$AR451*$AS451+BK451*$AQ451*$AT451+BL451*$AR451*$AT451+BM451*$AS451*$AT451+BN451*$AQ451*$AQ451+BO451*$AR451*$AR451+BP451*$AS451*$AS451+BQ451*$AT451*$AT451,0)</f>
        <v>245</v>
      </c>
      <c r="AN451" s="21">
        <f t="shared" ref="AN451:AN514" si="198">ROUNDUP(BR451+$AQ451*BS451+$AR451*BT451+BU451*$AS451+BV451*$AT451+BW451*$AQ451*$AR451+BX451*$AQ451*$AS451+BY451*$AR451*$AS451+BZ451*$AQ451*$AT451+CA451*$AS451*$AT451+CB451*$AS451*$AT451+CC451*$AQ451*$AQ451+CD451*$AR451*$AR451+CE451*$AS451*$AS451+CF451*$AT451*$AT451,0)</f>
        <v>544</v>
      </c>
      <c r="AO451" s="21">
        <f t="shared" ref="AO451:AO514" si="199">ROUNDUP(CG451+$AQ451*CH451+$AR451*CI451+CJ451*$AS451+CK451*$AT451+CL451*$AQ451*$AR451+CM451*$AQ451*$AS451+CN451*$AR451*$AS451+CO451*$AQ451*$AT451+CP451*$AR451*$AT451+CQ451*$AS451*$AT451+CR451*$AQ451*$AQ451+CS451*$AR451*$AR451+CT451*$AS451*$AS451+CU451*$AT451*$AT451,0)</f>
        <v>1043</v>
      </c>
      <c r="AP451" s="21">
        <f t="shared" ref="AP451:AP514" si="200">ROUNDUP(CV451+$AQ451*CW451+$AR451*CX451+CY451*$AS451+CZ451*$AT451+DA451*$AQ451*$AR451+DB451*$AQ451*$AS451+DC451*$AR451*$AS451+DD451*$AQ451*$AT451+DE451*$AR451*$AT451+DF451*$AS451*$AT451+DG451*$AQ451*$AQ451+DH451*$AR451*$AR451+DI451*$AS451*$AS451+DJ451*$AT451*$AT451,1)</f>
        <v>1.8</v>
      </c>
      <c r="AQ451" s="24">
        <f t="shared" si="187"/>
        <v>-0.8</v>
      </c>
      <c r="AR451" s="24">
        <f t="shared" si="188"/>
        <v>-1</v>
      </c>
      <c r="AS451" s="24">
        <f t="shared" si="189"/>
        <v>0</v>
      </c>
      <c r="AT451" s="24">
        <f t="shared" si="190"/>
        <v>-0.33333333333333331</v>
      </c>
      <c r="AU451" s="9">
        <v>7</v>
      </c>
      <c r="AV451" s="9">
        <v>5</v>
      </c>
      <c r="AW451" s="9">
        <v>150</v>
      </c>
      <c r="AX451" s="9">
        <v>30</v>
      </c>
      <c r="AY451" s="9">
        <v>60</v>
      </c>
      <c r="AZ451" s="9">
        <v>30</v>
      </c>
      <c r="BA451" s="9">
        <v>22.5</v>
      </c>
      <c r="BB451" s="9">
        <v>22.5</v>
      </c>
      <c r="BC451" s="13">
        <v>127.19018078000001</v>
      </c>
      <c r="BD451" s="9">
        <v>-13.25509259</v>
      </c>
      <c r="BE451" s="9">
        <v>-57.612962969999998</v>
      </c>
      <c r="BF451" s="9">
        <v>17.342740738</v>
      </c>
      <c r="BG451" s="9">
        <v>-56.943574069999997</v>
      </c>
      <c r="BH451" s="9">
        <v>6.3485624999999999</v>
      </c>
      <c r="BI451" s="9">
        <v>-3.402020834</v>
      </c>
      <c r="BJ451" s="9">
        <v>-9.1231875010000003</v>
      </c>
      <c r="BK451" s="9">
        <v>23.840479163000001</v>
      </c>
      <c r="BL451" s="9">
        <v>33.349645838000001</v>
      </c>
      <c r="BM451" s="9">
        <v>-16.267354170000001</v>
      </c>
      <c r="BN451" s="9">
        <v>-16.081821999999999</v>
      </c>
      <c r="BO451" s="9">
        <v>16.305011301</v>
      </c>
      <c r="BP451" s="9">
        <v>2.3866779510999998</v>
      </c>
      <c r="BQ451" s="9">
        <v>17.420177950999999</v>
      </c>
      <c r="BR451" s="13">
        <v>316.82802822999997</v>
      </c>
      <c r="BS451" s="9">
        <v>-18.516666669999999</v>
      </c>
      <c r="BT451" s="9">
        <v>-131.23861110000001</v>
      </c>
      <c r="BU451" s="9">
        <v>46.8677037</v>
      </c>
      <c r="BV451" s="9">
        <v>-123.7915556</v>
      </c>
      <c r="BW451" s="9">
        <v>11.724083338</v>
      </c>
      <c r="BX451" s="9">
        <v>-9.7309999999999999</v>
      </c>
      <c r="BY451" s="9">
        <v>-26.868291679999999</v>
      </c>
      <c r="BZ451" s="9">
        <v>39.621541663000002</v>
      </c>
      <c r="CA451" s="9">
        <v>68.337416662999999</v>
      </c>
      <c r="CB451" s="9">
        <v>-39.459083329999999</v>
      </c>
      <c r="CC451" s="9">
        <v>-34.770310719999998</v>
      </c>
      <c r="CD451" s="9">
        <v>37.875855928999997</v>
      </c>
      <c r="CE451" s="9">
        <v>1.0886892791</v>
      </c>
      <c r="CF451" s="9">
        <v>34.036355929000003</v>
      </c>
      <c r="CG451" s="13">
        <v>635.75337287000002</v>
      </c>
      <c r="CH451" s="9">
        <v>12.314722232999999</v>
      </c>
      <c r="CI451" s="9">
        <v>-246.1202778</v>
      </c>
      <c r="CJ451" s="9">
        <v>112.56466668</v>
      </c>
      <c r="CK451" s="9">
        <v>-228.9845741</v>
      </c>
      <c r="CL451" s="9">
        <v>12.034854144000001</v>
      </c>
      <c r="CM451" s="9">
        <v>-10.61564581</v>
      </c>
      <c r="CN451" s="9">
        <v>-76.512770840000002</v>
      </c>
      <c r="CO451" s="9">
        <v>44.084854143999998</v>
      </c>
      <c r="CP451" s="9">
        <v>127.35414586</v>
      </c>
      <c r="CQ451" s="9">
        <v>-102.1506042</v>
      </c>
      <c r="CR451" s="9">
        <v>-69.100601690000005</v>
      </c>
      <c r="CS451" s="9">
        <v>72.282398306000005</v>
      </c>
      <c r="CT451" s="9">
        <v>13.526564956</v>
      </c>
      <c r="CU451" s="9">
        <v>19.039398356</v>
      </c>
      <c r="CV451" s="13">
        <v>6.1290797512999999</v>
      </c>
      <c r="CW451" s="9">
        <v>-0.28723136999999999</v>
      </c>
      <c r="CX451" s="9">
        <v>5.4576151483000004</v>
      </c>
      <c r="CY451" s="9">
        <v>-0.88636483300000002</v>
      </c>
      <c r="CZ451" s="9">
        <v>4.8854923521</v>
      </c>
      <c r="DA451" s="9">
        <v>0.32406393779999998</v>
      </c>
      <c r="DB451" s="9">
        <v>0.25428647900000001</v>
      </c>
      <c r="DC451" s="9">
        <v>-0.33018006300000002</v>
      </c>
      <c r="DD451" s="9">
        <v>-2.000596646</v>
      </c>
      <c r="DE451" s="9">
        <v>1.5152539794</v>
      </c>
      <c r="DF451" s="9">
        <v>0.44851977059999998</v>
      </c>
      <c r="DG451" s="9">
        <v>2.0752819565</v>
      </c>
      <c r="DH451" s="9">
        <v>0.77546795700000004</v>
      </c>
      <c r="DI451" s="9">
        <v>-1.5708759999999999E-3</v>
      </c>
      <c r="DJ451" s="9">
        <v>1.0791677900000001</v>
      </c>
    </row>
    <row r="452" spans="19:114" x14ac:dyDescent="0.15">
      <c r="S452" s="11" t="s">
        <v>39</v>
      </c>
      <c r="T452" s="9" t="s">
        <v>92</v>
      </c>
      <c r="U452" s="11">
        <v>3</v>
      </c>
      <c r="V452" s="9">
        <v>30</v>
      </c>
      <c r="W452" s="9">
        <v>3.4320000000000003E-2</v>
      </c>
      <c r="X452" s="9">
        <v>0.55706</v>
      </c>
      <c r="Y452" s="9">
        <f t="shared" si="179"/>
        <v>0.33580272395609545</v>
      </c>
      <c r="Z452" s="9">
        <f t="shared" si="180"/>
        <v>152</v>
      </c>
      <c r="AA452" s="8">
        <f t="shared" si="191"/>
        <v>60</v>
      </c>
      <c r="AB452" s="8" t="b">
        <f t="shared" si="181"/>
        <v>0</v>
      </c>
      <c r="AC452" s="25" t="str">
        <f t="shared" si="182"/>
        <v>YES</v>
      </c>
      <c r="AD452" s="21" t="str">
        <f t="shared" si="192"/>
        <v>NO</v>
      </c>
      <c r="AE452" s="8" t="str">
        <f t="shared" si="193"/>
        <v>COARSE</v>
      </c>
      <c r="AF452" s="8">
        <f t="shared" si="194"/>
        <v>4</v>
      </c>
      <c r="AG452" s="8">
        <f t="shared" si="195"/>
        <v>4</v>
      </c>
      <c r="AH452" s="8">
        <f t="shared" si="196"/>
        <v>5</v>
      </c>
      <c r="AI452" s="25">
        <f t="shared" si="183"/>
        <v>172</v>
      </c>
      <c r="AJ452" s="25">
        <f t="shared" si="184"/>
        <v>440</v>
      </c>
      <c r="AK452" s="25">
        <f t="shared" si="185"/>
        <v>782</v>
      </c>
      <c r="AL452" s="25">
        <f t="shared" si="186"/>
        <v>5.0999999999999996</v>
      </c>
      <c r="AM452" s="21">
        <f t="shared" si="197"/>
        <v>172</v>
      </c>
      <c r="AN452" s="21">
        <f t="shared" si="198"/>
        <v>440</v>
      </c>
      <c r="AO452" s="21">
        <f t="shared" si="199"/>
        <v>782</v>
      </c>
      <c r="AP452" s="21">
        <f t="shared" si="200"/>
        <v>5.0999999999999996</v>
      </c>
      <c r="AQ452" s="24">
        <f t="shared" si="187"/>
        <v>-0.8</v>
      </c>
      <c r="AR452" s="24">
        <f t="shared" si="188"/>
        <v>-1</v>
      </c>
      <c r="AS452" s="24">
        <f t="shared" si="189"/>
        <v>0</v>
      </c>
      <c r="AT452" s="24">
        <f t="shared" si="190"/>
        <v>0.33333333333333331</v>
      </c>
      <c r="AU452" s="9">
        <v>7</v>
      </c>
      <c r="AV452" s="9">
        <v>5</v>
      </c>
      <c r="AW452" s="9">
        <v>150</v>
      </c>
      <c r="AX452" s="9">
        <v>30</v>
      </c>
      <c r="AY452" s="9">
        <v>60</v>
      </c>
      <c r="AZ452" s="9">
        <v>30</v>
      </c>
      <c r="BA452" s="9">
        <v>22.5</v>
      </c>
      <c r="BB452" s="9">
        <v>22.5</v>
      </c>
      <c r="BC452" s="13">
        <v>127.19018078000001</v>
      </c>
      <c r="BD452" s="9">
        <v>-13.25509259</v>
      </c>
      <c r="BE452" s="9">
        <v>-57.612962969999998</v>
      </c>
      <c r="BF452" s="9">
        <v>17.342740738</v>
      </c>
      <c r="BG452" s="9">
        <v>-56.943574069999997</v>
      </c>
      <c r="BH452" s="9">
        <v>6.3485624999999999</v>
      </c>
      <c r="BI452" s="9">
        <v>-3.402020834</v>
      </c>
      <c r="BJ452" s="9">
        <v>-9.1231875010000003</v>
      </c>
      <c r="BK452" s="9">
        <v>23.840479163000001</v>
      </c>
      <c r="BL452" s="9">
        <v>33.349645838000001</v>
      </c>
      <c r="BM452" s="9">
        <v>-16.267354170000001</v>
      </c>
      <c r="BN452" s="9">
        <v>-16.081821999999999</v>
      </c>
      <c r="BO452" s="9">
        <v>16.305011301</v>
      </c>
      <c r="BP452" s="9">
        <v>2.3866779510999998</v>
      </c>
      <c r="BQ452" s="9">
        <v>17.420177950999999</v>
      </c>
      <c r="BR452" s="13">
        <v>316.82802822999997</v>
      </c>
      <c r="BS452" s="9">
        <v>-18.516666669999999</v>
      </c>
      <c r="BT452" s="9">
        <v>-131.23861110000001</v>
      </c>
      <c r="BU452" s="9">
        <v>46.8677037</v>
      </c>
      <c r="BV452" s="9">
        <v>-123.7915556</v>
      </c>
      <c r="BW452" s="9">
        <v>11.724083338</v>
      </c>
      <c r="BX452" s="9">
        <v>-9.7309999999999999</v>
      </c>
      <c r="BY452" s="9">
        <v>-26.868291679999999</v>
      </c>
      <c r="BZ452" s="9">
        <v>39.621541663000002</v>
      </c>
      <c r="CA452" s="9">
        <v>68.337416662999999</v>
      </c>
      <c r="CB452" s="9">
        <v>-39.459083329999999</v>
      </c>
      <c r="CC452" s="9">
        <v>-34.770310719999998</v>
      </c>
      <c r="CD452" s="9">
        <v>37.875855928999997</v>
      </c>
      <c r="CE452" s="9">
        <v>1.0886892791</v>
      </c>
      <c r="CF452" s="9">
        <v>34.036355929000003</v>
      </c>
      <c r="CG452" s="13">
        <v>635.75337287000002</v>
      </c>
      <c r="CH452" s="9">
        <v>12.314722232999999</v>
      </c>
      <c r="CI452" s="9">
        <v>-246.1202778</v>
      </c>
      <c r="CJ452" s="9">
        <v>112.56466668</v>
      </c>
      <c r="CK452" s="9">
        <v>-228.9845741</v>
      </c>
      <c r="CL452" s="9">
        <v>12.034854144000001</v>
      </c>
      <c r="CM452" s="9">
        <v>-10.61564581</v>
      </c>
      <c r="CN452" s="9">
        <v>-76.512770840000002</v>
      </c>
      <c r="CO452" s="9">
        <v>44.084854143999998</v>
      </c>
      <c r="CP452" s="9">
        <v>127.35414586</v>
      </c>
      <c r="CQ452" s="9">
        <v>-102.1506042</v>
      </c>
      <c r="CR452" s="9">
        <v>-69.100601690000005</v>
      </c>
      <c r="CS452" s="9">
        <v>72.282398306000005</v>
      </c>
      <c r="CT452" s="9">
        <v>13.526564956</v>
      </c>
      <c r="CU452" s="9">
        <v>19.039398356</v>
      </c>
      <c r="CV452" s="13">
        <v>6.1290797512999999</v>
      </c>
      <c r="CW452" s="9">
        <v>-0.28723136999999999</v>
      </c>
      <c r="CX452" s="9">
        <v>5.4576151483000004</v>
      </c>
      <c r="CY452" s="9">
        <v>-0.88636483300000002</v>
      </c>
      <c r="CZ452" s="9">
        <v>4.8854923521</v>
      </c>
      <c r="DA452" s="9">
        <v>0.32406393779999998</v>
      </c>
      <c r="DB452" s="9">
        <v>0.25428647900000001</v>
      </c>
      <c r="DC452" s="9">
        <v>-0.33018006300000002</v>
      </c>
      <c r="DD452" s="9">
        <v>-2.000596646</v>
      </c>
      <c r="DE452" s="9">
        <v>1.5152539794</v>
      </c>
      <c r="DF452" s="9">
        <v>0.44851977059999998</v>
      </c>
      <c r="DG452" s="9">
        <v>2.0752819565</v>
      </c>
      <c r="DH452" s="9">
        <v>0.77546795700000004</v>
      </c>
      <c r="DI452" s="9">
        <v>-1.5708759999999999E-3</v>
      </c>
      <c r="DJ452" s="9">
        <v>1.0791677900000001</v>
      </c>
    </row>
    <row r="453" spans="19:114" x14ac:dyDescent="0.15">
      <c r="S453" s="11" t="s">
        <v>39</v>
      </c>
      <c r="T453" s="9" t="s">
        <v>92</v>
      </c>
      <c r="U453" s="11">
        <v>3</v>
      </c>
      <c r="V453" s="9">
        <v>45</v>
      </c>
      <c r="W453" s="9">
        <v>3.4320000000000003E-2</v>
      </c>
      <c r="X453" s="9">
        <v>0.55706</v>
      </c>
      <c r="Y453" s="9">
        <f t="shared" si="179"/>
        <v>0.33580272395609545</v>
      </c>
      <c r="Z453" s="9">
        <f t="shared" si="180"/>
        <v>152</v>
      </c>
      <c r="AA453" s="8">
        <f t="shared" si="191"/>
        <v>60</v>
      </c>
      <c r="AB453" s="8" t="b">
        <f t="shared" si="181"/>
        <v>0</v>
      </c>
      <c r="AC453" s="25" t="str">
        <f t="shared" si="182"/>
        <v>NO</v>
      </c>
      <c r="AD453" s="21" t="str">
        <f t="shared" si="192"/>
        <v>NO</v>
      </c>
      <c r="AE453" s="8" t="str">
        <f t="shared" si="193"/>
        <v>MEDIUM</v>
      </c>
      <c r="AF453" s="8">
        <f t="shared" si="194"/>
        <v>3</v>
      </c>
      <c r="AG453" s="8">
        <f t="shared" si="195"/>
        <v>3</v>
      </c>
      <c r="AH453" s="8">
        <f t="shared" si="196"/>
        <v>4</v>
      </c>
      <c r="AI453" s="25">
        <f t="shared" si="183"/>
        <v>115</v>
      </c>
      <c r="AJ453" s="25">
        <f t="shared" si="184"/>
        <v>367</v>
      </c>
      <c r="AK453" s="25">
        <f t="shared" si="185"/>
        <v>538</v>
      </c>
      <c r="AL453" s="25">
        <f t="shared" si="186"/>
        <v>9.4</v>
      </c>
      <c r="AM453" s="21">
        <f t="shared" si="197"/>
        <v>115</v>
      </c>
      <c r="AN453" s="21">
        <f t="shared" si="198"/>
        <v>367</v>
      </c>
      <c r="AO453" s="21">
        <f t="shared" si="199"/>
        <v>538</v>
      </c>
      <c r="AP453" s="21">
        <f t="shared" si="200"/>
        <v>9.4</v>
      </c>
      <c r="AQ453" s="24">
        <f t="shared" si="187"/>
        <v>-0.8</v>
      </c>
      <c r="AR453" s="24">
        <f t="shared" si="188"/>
        <v>-1</v>
      </c>
      <c r="AS453" s="24">
        <f t="shared" si="189"/>
        <v>0</v>
      </c>
      <c r="AT453" s="24">
        <f t="shared" si="190"/>
        <v>1</v>
      </c>
      <c r="AU453" s="9">
        <v>7</v>
      </c>
      <c r="AV453" s="9">
        <v>5</v>
      </c>
      <c r="AW453" s="9">
        <v>150</v>
      </c>
      <c r="AX453" s="9">
        <v>30</v>
      </c>
      <c r="AY453" s="9">
        <v>60</v>
      </c>
      <c r="AZ453" s="9">
        <v>30</v>
      </c>
      <c r="BA453" s="9">
        <v>22.5</v>
      </c>
      <c r="BB453" s="9">
        <v>22.5</v>
      </c>
      <c r="BC453" s="13">
        <v>127.19018078000001</v>
      </c>
      <c r="BD453" s="9">
        <v>-13.25509259</v>
      </c>
      <c r="BE453" s="9">
        <v>-57.612962969999998</v>
      </c>
      <c r="BF453" s="9">
        <v>17.342740738</v>
      </c>
      <c r="BG453" s="9">
        <v>-56.943574069999997</v>
      </c>
      <c r="BH453" s="9">
        <v>6.3485624999999999</v>
      </c>
      <c r="BI453" s="9">
        <v>-3.402020834</v>
      </c>
      <c r="BJ453" s="9">
        <v>-9.1231875010000003</v>
      </c>
      <c r="BK453" s="9">
        <v>23.840479163000001</v>
      </c>
      <c r="BL453" s="9">
        <v>33.349645838000001</v>
      </c>
      <c r="BM453" s="9">
        <v>-16.267354170000001</v>
      </c>
      <c r="BN453" s="9">
        <v>-16.081821999999999</v>
      </c>
      <c r="BO453" s="9">
        <v>16.305011301</v>
      </c>
      <c r="BP453" s="9">
        <v>2.3866779510999998</v>
      </c>
      <c r="BQ453" s="9">
        <v>17.420177950999999</v>
      </c>
      <c r="BR453" s="13">
        <v>316.82802822999997</v>
      </c>
      <c r="BS453" s="9">
        <v>-18.516666669999999</v>
      </c>
      <c r="BT453" s="9">
        <v>-131.23861110000001</v>
      </c>
      <c r="BU453" s="9">
        <v>46.8677037</v>
      </c>
      <c r="BV453" s="9">
        <v>-123.7915556</v>
      </c>
      <c r="BW453" s="9">
        <v>11.724083338</v>
      </c>
      <c r="BX453" s="9">
        <v>-9.7309999999999999</v>
      </c>
      <c r="BY453" s="9">
        <v>-26.868291679999999</v>
      </c>
      <c r="BZ453" s="9">
        <v>39.621541663000002</v>
      </c>
      <c r="CA453" s="9">
        <v>68.337416662999999</v>
      </c>
      <c r="CB453" s="9">
        <v>-39.459083329999999</v>
      </c>
      <c r="CC453" s="9">
        <v>-34.770310719999998</v>
      </c>
      <c r="CD453" s="9">
        <v>37.875855928999997</v>
      </c>
      <c r="CE453" s="9">
        <v>1.0886892791</v>
      </c>
      <c r="CF453" s="9">
        <v>34.036355929000003</v>
      </c>
      <c r="CG453" s="13">
        <v>635.75337287000002</v>
      </c>
      <c r="CH453" s="9">
        <v>12.314722232999999</v>
      </c>
      <c r="CI453" s="9">
        <v>-246.1202778</v>
      </c>
      <c r="CJ453" s="9">
        <v>112.56466668</v>
      </c>
      <c r="CK453" s="9">
        <v>-228.9845741</v>
      </c>
      <c r="CL453" s="9">
        <v>12.034854144000001</v>
      </c>
      <c r="CM453" s="9">
        <v>-10.61564581</v>
      </c>
      <c r="CN453" s="9">
        <v>-76.512770840000002</v>
      </c>
      <c r="CO453" s="9">
        <v>44.084854143999998</v>
      </c>
      <c r="CP453" s="9">
        <v>127.35414586</v>
      </c>
      <c r="CQ453" s="9">
        <v>-102.1506042</v>
      </c>
      <c r="CR453" s="9">
        <v>-69.100601690000005</v>
      </c>
      <c r="CS453" s="9">
        <v>72.282398306000005</v>
      </c>
      <c r="CT453" s="9">
        <v>13.526564956</v>
      </c>
      <c r="CU453" s="9">
        <v>19.039398356</v>
      </c>
      <c r="CV453" s="13">
        <v>6.1290797512999999</v>
      </c>
      <c r="CW453" s="9">
        <v>-0.28723136999999999</v>
      </c>
      <c r="CX453" s="9">
        <v>5.4576151483000004</v>
      </c>
      <c r="CY453" s="9">
        <v>-0.88636483300000002</v>
      </c>
      <c r="CZ453" s="9">
        <v>4.8854923521</v>
      </c>
      <c r="DA453" s="9">
        <v>0.32406393779999998</v>
      </c>
      <c r="DB453" s="9">
        <v>0.25428647900000001</v>
      </c>
      <c r="DC453" s="9">
        <v>-0.33018006300000002</v>
      </c>
      <c r="DD453" s="9">
        <v>-2.000596646</v>
      </c>
      <c r="DE453" s="9">
        <v>1.5152539794</v>
      </c>
      <c r="DF453" s="9">
        <v>0.44851977059999998</v>
      </c>
      <c r="DG453" s="9">
        <v>2.0752819565</v>
      </c>
      <c r="DH453" s="9">
        <v>0.77546795700000004</v>
      </c>
      <c r="DI453" s="9">
        <v>-1.5708759999999999E-3</v>
      </c>
      <c r="DJ453" s="9">
        <v>1.0791677900000001</v>
      </c>
    </row>
    <row r="454" spans="19:114" x14ac:dyDescent="0.15">
      <c r="S454" s="11" t="s">
        <v>39</v>
      </c>
      <c r="T454" s="9" t="s">
        <v>92</v>
      </c>
      <c r="U454" s="11">
        <v>4</v>
      </c>
      <c r="V454" s="9">
        <v>0</v>
      </c>
      <c r="W454" s="9">
        <v>6.4280000000000004E-2</v>
      </c>
      <c r="X454" s="9">
        <v>0.52880000000000005</v>
      </c>
      <c r="Y454" s="9">
        <f t="shared" si="179"/>
        <v>0.56022469558678389</v>
      </c>
      <c r="Z454" s="9">
        <f t="shared" si="180"/>
        <v>92</v>
      </c>
      <c r="AA454" s="8">
        <f t="shared" si="191"/>
        <v>60</v>
      </c>
      <c r="AB454" s="8" t="b">
        <f t="shared" si="181"/>
        <v>0</v>
      </c>
      <c r="AC454" s="25" t="str">
        <f t="shared" si="182"/>
        <v>NO</v>
      </c>
      <c r="AD454" s="21" t="str">
        <f t="shared" si="192"/>
        <v>NO</v>
      </c>
      <c r="AE454" s="8" t="str">
        <f t="shared" si="193"/>
        <v>ULT. COARSE</v>
      </c>
      <c r="AF454" s="8">
        <f t="shared" si="194"/>
        <v>7</v>
      </c>
      <c r="AG454" s="8">
        <f t="shared" si="195"/>
        <v>7</v>
      </c>
      <c r="AH454" s="8">
        <f t="shared" si="196"/>
        <v>7</v>
      </c>
      <c r="AI454" s="25">
        <f t="shared" si="183"/>
        <v>330</v>
      </c>
      <c r="AJ454" s="25">
        <f t="shared" si="184"/>
        <v>674</v>
      </c>
      <c r="AK454" s="25">
        <f t="shared" si="185"/>
        <v>1331</v>
      </c>
      <c r="AL454" s="25">
        <f t="shared" si="186"/>
        <v>0</v>
      </c>
      <c r="AM454" s="21">
        <f t="shared" si="197"/>
        <v>330</v>
      </c>
      <c r="AN454" s="21">
        <f t="shared" si="198"/>
        <v>674</v>
      </c>
      <c r="AO454" s="21">
        <f t="shared" si="199"/>
        <v>1331</v>
      </c>
      <c r="AP454" s="21">
        <f t="shared" si="200"/>
        <v>-1</v>
      </c>
      <c r="AQ454" s="24">
        <f t="shared" si="187"/>
        <v>-0.6</v>
      </c>
      <c r="AR454" s="24">
        <f t="shared" si="188"/>
        <v>-1</v>
      </c>
      <c r="AS454" s="24">
        <f t="shared" si="189"/>
        <v>0</v>
      </c>
      <c r="AT454" s="24">
        <f t="shared" si="190"/>
        <v>-1</v>
      </c>
      <c r="AU454" s="9">
        <v>7</v>
      </c>
      <c r="AV454" s="9">
        <v>5</v>
      </c>
      <c r="AW454" s="9">
        <v>150</v>
      </c>
      <c r="AX454" s="9">
        <v>30</v>
      </c>
      <c r="AY454" s="9">
        <v>60</v>
      </c>
      <c r="AZ454" s="9">
        <v>30</v>
      </c>
      <c r="BA454" s="9">
        <v>22.5</v>
      </c>
      <c r="BB454" s="9">
        <v>22.5</v>
      </c>
      <c r="BC454" s="13">
        <v>127.19018078000001</v>
      </c>
      <c r="BD454" s="9">
        <v>-13.25509259</v>
      </c>
      <c r="BE454" s="9">
        <v>-57.612962969999998</v>
      </c>
      <c r="BF454" s="9">
        <v>17.342740738</v>
      </c>
      <c r="BG454" s="9">
        <v>-56.943574069999997</v>
      </c>
      <c r="BH454" s="9">
        <v>6.3485624999999999</v>
      </c>
      <c r="BI454" s="9">
        <v>-3.402020834</v>
      </c>
      <c r="BJ454" s="9">
        <v>-9.1231875010000003</v>
      </c>
      <c r="BK454" s="9">
        <v>23.840479163000001</v>
      </c>
      <c r="BL454" s="9">
        <v>33.349645838000001</v>
      </c>
      <c r="BM454" s="9">
        <v>-16.267354170000001</v>
      </c>
      <c r="BN454" s="9">
        <v>-16.081821999999999</v>
      </c>
      <c r="BO454" s="9">
        <v>16.305011301</v>
      </c>
      <c r="BP454" s="9">
        <v>2.3866779510999998</v>
      </c>
      <c r="BQ454" s="9">
        <v>17.420177950999999</v>
      </c>
      <c r="BR454" s="13">
        <v>316.82802822999997</v>
      </c>
      <c r="BS454" s="9">
        <v>-18.516666669999999</v>
      </c>
      <c r="BT454" s="9">
        <v>-131.23861110000001</v>
      </c>
      <c r="BU454" s="9">
        <v>46.8677037</v>
      </c>
      <c r="BV454" s="9">
        <v>-123.7915556</v>
      </c>
      <c r="BW454" s="9">
        <v>11.724083338</v>
      </c>
      <c r="BX454" s="9">
        <v>-9.7309999999999999</v>
      </c>
      <c r="BY454" s="9">
        <v>-26.868291679999999</v>
      </c>
      <c r="BZ454" s="9">
        <v>39.621541663000002</v>
      </c>
      <c r="CA454" s="9">
        <v>68.337416662999999</v>
      </c>
      <c r="CB454" s="9">
        <v>-39.459083329999999</v>
      </c>
      <c r="CC454" s="9">
        <v>-34.770310719999998</v>
      </c>
      <c r="CD454" s="9">
        <v>37.875855928999997</v>
      </c>
      <c r="CE454" s="9">
        <v>1.0886892791</v>
      </c>
      <c r="CF454" s="9">
        <v>34.036355929000003</v>
      </c>
      <c r="CG454" s="13">
        <v>635.75337287000002</v>
      </c>
      <c r="CH454" s="9">
        <v>12.314722232999999</v>
      </c>
      <c r="CI454" s="9">
        <v>-246.1202778</v>
      </c>
      <c r="CJ454" s="9">
        <v>112.56466668</v>
      </c>
      <c r="CK454" s="9">
        <v>-228.9845741</v>
      </c>
      <c r="CL454" s="9">
        <v>12.034854144000001</v>
      </c>
      <c r="CM454" s="9">
        <v>-10.61564581</v>
      </c>
      <c r="CN454" s="9">
        <v>-76.512770840000002</v>
      </c>
      <c r="CO454" s="9">
        <v>44.084854143999998</v>
      </c>
      <c r="CP454" s="9">
        <v>127.35414586</v>
      </c>
      <c r="CQ454" s="9">
        <v>-102.1506042</v>
      </c>
      <c r="CR454" s="9">
        <v>-69.100601690000005</v>
      </c>
      <c r="CS454" s="9">
        <v>72.282398306000005</v>
      </c>
      <c r="CT454" s="9">
        <v>13.526564956</v>
      </c>
      <c r="CU454" s="9">
        <v>19.039398356</v>
      </c>
      <c r="CV454" s="13">
        <v>6.1290797512999999</v>
      </c>
      <c r="CW454" s="9">
        <v>-0.28723136999999999</v>
      </c>
      <c r="CX454" s="9">
        <v>5.4576151483000004</v>
      </c>
      <c r="CY454" s="9">
        <v>-0.88636483300000002</v>
      </c>
      <c r="CZ454" s="9">
        <v>4.8854923521</v>
      </c>
      <c r="DA454" s="9">
        <v>0.32406393779999998</v>
      </c>
      <c r="DB454" s="9">
        <v>0.25428647900000001</v>
      </c>
      <c r="DC454" s="9">
        <v>-0.33018006300000002</v>
      </c>
      <c r="DD454" s="9">
        <v>-2.000596646</v>
      </c>
      <c r="DE454" s="9">
        <v>1.5152539794</v>
      </c>
      <c r="DF454" s="9">
        <v>0.44851977059999998</v>
      </c>
      <c r="DG454" s="9">
        <v>2.0752819565</v>
      </c>
      <c r="DH454" s="9">
        <v>0.77546795700000004</v>
      </c>
      <c r="DI454" s="9">
        <v>-1.5708759999999999E-3</v>
      </c>
      <c r="DJ454" s="9">
        <v>1.0791677900000001</v>
      </c>
    </row>
    <row r="455" spans="19:114" x14ac:dyDescent="0.15">
      <c r="S455" s="11" t="s">
        <v>39</v>
      </c>
      <c r="T455" s="9" t="s">
        <v>92</v>
      </c>
      <c r="U455" s="11">
        <v>4</v>
      </c>
      <c r="V455" s="9">
        <v>15</v>
      </c>
      <c r="W455" s="9">
        <v>6.4280000000000004E-2</v>
      </c>
      <c r="X455" s="9">
        <v>0.52880000000000005</v>
      </c>
      <c r="Y455" s="9">
        <f t="shared" si="179"/>
        <v>0.56022469558678389</v>
      </c>
      <c r="Z455" s="9">
        <f t="shared" si="180"/>
        <v>92</v>
      </c>
      <c r="AA455" s="8">
        <f t="shared" si="191"/>
        <v>60</v>
      </c>
      <c r="AB455" s="8" t="b">
        <f t="shared" si="181"/>
        <v>0</v>
      </c>
      <c r="AC455" s="25" t="str">
        <f t="shared" si="182"/>
        <v>NO</v>
      </c>
      <c r="AD455" s="21" t="str">
        <f t="shared" si="192"/>
        <v>NO</v>
      </c>
      <c r="AE455" s="8" t="str">
        <f t="shared" si="193"/>
        <v>EXT. COARSE</v>
      </c>
      <c r="AF455" s="8">
        <f t="shared" si="194"/>
        <v>6</v>
      </c>
      <c r="AG455" s="8">
        <f t="shared" si="195"/>
        <v>6</v>
      </c>
      <c r="AH455" s="8">
        <f t="shared" si="196"/>
        <v>6</v>
      </c>
      <c r="AI455" s="25">
        <f t="shared" si="183"/>
        <v>244</v>
      </c>
      <c r="AJ455" s="25">
        <f t="shared" si="184"/>
        <v>545</v>
      </c>
      <c r="AK455" s="25">
        <f t="shared" si="185"/>
        <v>1059</v>
      </c>
      <c r="AL455" s="25">
        <f t="shared" si="186"/>
        <v>1.2000000000000002</v>
      </c>
      <c r="AM455" s="21">
        <f t="shared" si="197"/>
        <v>244</v>
      </c>
      <c r="AN455" s="21">
        <f t="shared" si="198"/>
        <v>545</v>
      </c>
      <c r="AO455" s="21">
        <f t="shared" si="199"/>
        <v>1059</v>
      </c>
      <c r="AP455" s="21">
        <f t="shared" si="200"/>
        <v>1.2000000000000002</v>
      </c>
      <c r="AQ455" s="24">
        <f t="shared" si="187"/>
        <v>-0.6</v>
      </c>
      <c r="AR455" s="24">
        <f t="shared" si="188"/>
        <v>-1</v>
      </c>
      <c r="AS455" s="24">
        <f t="shared" si="189"/>
        <v>0</v>
      </c>
      <c r="AT455" s="24">
        <f t="shared" si="190"/>
        <v>-0.33333333333333331</v>
      </c>
      <c r="AU455" s="9">
        <v>7</v>
      </c>
      <c r="AV455" s="9">
        <v>5</v>
      </c>
      <c r="AW455" s="9">
        <v>150</v>
      </c>
      <c r="AX455" s="9">
        <v>30</v>
      </c>
      <c r="AY455" s="9">
        <v>60</v>
      </c>
      <c r="AZ455" s="9">
        <v>30</v>
      </c>
      <c r="BA455" s="9">
        <v>22.5</v>
      </c>
      <c r="BB455" s="9">
        <v>22.5</v>
      </c>
      <c r="BC455" s="13">
        <v>127.19018078000001</v>
      </c>
      <c r="BD455" s="9">
        <v>-13.25509259</v>
      </c>
      <c r="BE455" s="9">
        <v>-57.612962969999998</v>
      </c>
      <c r="BF455" s="9">
        <v>17.342740738</v>
      </c>
      <c r="BG455" s="9">
        <v>-56.943574069999997</v>
      </c>
      <c r="BH455" s="9">
        <v>6.3485624999999999</v>
      </c>
      <c r="BI455" s="9">
        <v>-3.402020834</v>
      </c>
      <c r="BJ455" s="9">
        <v>-9.1231875010000003</v>
      </c>
      <c r="BK455" s="9">
        <v>23.840479163000001</v>
      </c>
      <c r="BL455" s="9">
        <v>33.349645838000001</v>
      </c>
      <c r="BM455" s="9">
        <v>-16.267354170000001</v>
      </c>
      <c r="BN455" s="9">
        <v>-16.081821999999999</v>
      </c>
      <c r="BO455" s="9">
        <v>16.305011301</v>
      </c>
      <c r="BP455" s="9">
        <v>2.3866779510999998</v>
      </c>
      <c r="BQ455" s="9">
        <v>17.420177950999999</v>
      </c>
      <c r="BR455" s="13">
        <v>316.82802822999997</v>
      </c>
      <c r="BS455" s="9">
        <v>-18.516666669999999</v>
      </c>
      <c r="BT455" s="9">
        <v>-131.23861110000001</v>
      </c>
      <c r="BU455" s="9">
        <v>46.8677037</v>
      </c>
      <c r="BV455" s="9">
        <v>-123.7915556</v>
      </c>
      <c r="BW455" s="9">
        <v>11.724083338</v>
      </c>
      <c r="BX455" s="9">
        <v>-9.7309999999999999</v>
      </c>
      <c r="BY455" s="9">
        <v>-26.868291679999999</v>
      </c>
      <c r="BZ455" s="9">
        <v>39.621541663000002</v>
      </c>
      <c r="CA455" s="9">
        <v>68.337416662999999</v>
      </c>
      <c r="CB455" s="9">
        <v>-39.459083329999999</v>
      </c>
      <c r="CC455" s="9">
        <v>-34.770310719999998</v>
      </c>
      <c r="CD455" s="9">
        <v>37.875855928999997</v>
      </c>
      <c r="CE455" s="9">
        <v>1.0886892791</v>
      </c>
      <c r="CF455" s="9">
        <v>34.036355929000003</v>
      </c>
      <c r="CG455" s="13">
        <v>635.75337287000002</v>
      </c>
      <c r="CH455" s="9">
        <v>12.314722232999999</v>
      </c>
      <c r="CI455" s="9">
        <v>-246.1202778</v>
      </c>
      <c r="CJ455" s="9">
        <v>112.56466668</v>
      </c>
      <c r="CK455" s="9">
        <v>-228.9845741</v>
      </c>
      <c r="CL455" s="9">
        <v>12.034854144000001</v>
      </c>
      <c r="CM455" s="9">
        <v>-10.61564581</v>
      </c>
      <c r="CN455" s="9">
        <v>-76.512770840000002</v>
      </c>
      <c r="CO455" s="9">
        <v>44.084854143999998</v>
      </c>
      <c r="CP455" s="9">
        <v>127.35414586</v>
      </c>
      <c r="CQ455" s="9">
        <v>-102.1506042</v>
      </c>
      <c r="CR455" s="9">
        <v>-69.100601690000005</v>
      </c>
      <c r="CS455" s="9">
        <v>72.282398306000005</v>
      </c>
      <c r="CT455" s="9">
        <v>13.526564956</v>
      </c>
      <c r="CU455" s="9">
        <v>19.039398356</v>
      </c>
      <c r="CV455" s="13">
        <v>6.1290797512999999</v>
      </c>
      <c r="CW455" s="9">
        <v>-0.28723136999999999</v>
      </c>
      <c r="CX455" s="9">
        <v>5.4576151483000004</v>
      </c>
      <c r="CY455" s="9">
        <v>-0.88636483300000002</v>
      </c>
      <c r="CZ455" s="9">
        <v>4.8854923521</v>
      </c>
      <c r="DA455" s="9">
        <v>0.32406393779999998</v>
      </c>
      <c r="DB455" s="9">
        <v>0.25428647900000001</v>
      </c>
      <c r="DC455" s="9">
        <v>-0.33018006300000002</v>
      </c>
      <c r="DD455" s="9">
        <v>-2.000596646</v>
      </c>
      <c r="DE455" s="9">
        <v>1.5152539794</v>
      </c>
      <c r="DF455" s="9">
        <v>0.44851977059999998</v>
      </c>
      <c r="DG455" s="9">
        <v>2.0752819565</v>
      </c>
      <c r="DH455" s="9">
        <v>0.77546795700000004</v>
      </c>
      <c r="DI455" s="9">
        <v>-1.5708759999999999E-3</v>
      </c>
      <c r="DJ455" s="9">
        <v>1.0791677900000001</v>
      </c>
    </row>
    <row r="456" spans="19:114" x14ac:dyDescent="0.15">
      <c r="S456" s="11" t="s">
        <v>39</v>
      </c>
      <c r="T456" s="9" t="s">
        <v>92</v>
      </c>
      <c r="U456" s="11">
        <v>4</v>
      </c>
      <c r="V456" s="9">
        <v>30</v>
      </c>
      <c r="W456" s="9">
        <v>6.4280000000000004E-2</v>
      </c>
      <c r="X456" s="9">
        <v>0.52880000000000005</v>
      </c>
      <c r="Y456" s="9">
        <f t="shared" si="179"/>
        <v>0.56022469558678389</v>
      </c>
      <c r="Z456" s="9">
        <f t="shared" si="180"/>
        <v>92</v>
      </c>
      <c r="AA456" s="8">
        <f t="shared" si="191"/>
        <v>60</v>
      </c>
      <c r="AB456" s="8" t="b">
        <f t="shared" si="181"/>
        <v>0</v>
      </c>
      <c r="AC456" s="25" t="str">
        <f t="shared" si="182"/>
        <v>YES</v>
      </c>
      <c r="AD456" s="21" t="str">
        <f t="shared" si="192"/>
        <v>NO</v>
      </c>
      <c r="AE456" s="8" t="str">
        <f t="shared" si="193"/>
        <v>COARSE</v>
      </c>
      <c r="AF456" s="8">
        <f t="shared" si="194"/>
        <v>4</v>
      </c>
      <c r="AG456" s="8">
        <f t="shared" si="195"/>
        <v>4</v>
      </c>
      <c r="AH456" s="8">
        <f t="shared" si="196"/>
        <v>5</v>
      </c>
      <c r="AI456" s="25">
        <f t="shared" si="183"/>
        <v>175</v>
      </c>
      <c r="AJ456" s="25">
        <f t="shared" si="184"/>
        <v>447</v>
      </c>
      <c r="AK456" s="25">
        <f t="shared" si="185"/>
        <v>804</v>
      </c>
      <c r="AL456" s="25">
        <f t="shared" si="186"/>
        <v>4.3</v>
      </c>
      <c r="AM456" s="21">
        <f t="shared" si="197"/>
        <v>175</v>
      </c>
      <c r="AN456" s="21">
        <f t="shared" si="198"/>
        <v>447</v>
      </c>
      <c r="AO456" s="21">
        <f t="shared" si="199"/>
        <v>804</v>
      </c>
      <c r="AP456" s="21">
        <f t="shared" si="200"/>
        <v>4.3</v>
      </c>
      <c r="AQ456" s="24">
        <f t="shared" si="187"/>
        <v>-0.6</v>
      </c>
      <c r="AR456" s="24">
        <f t="shared" si="188"/>
        <v>-1</v>
      </c>
      <c r="AS456" s="24">
        <f t="shared" si="189"/>
        <v>0</v>
      </c>
      <c r="AT456" s="24">
        <f t="shared" si="190"/>
        <v>0.33333333333333331</v>
      </c>
      <c r="AU456" s="9">
        <v>7</v>
      </c>
      <c r="AV456" s="9">
        <v>5</v>
      </c>
      <c r="AW456" s="9">
        <v>150</v>
      </c>
      <c r="AX456" s="9">
        <v>30</v>
      </c>
      <c r="AY456" s="9">
        <v>60</v>
      </c>
      <c r="AZ456" s="9">
        <v>30</v>
      </c>
      <c r="BA456" s="9">
        <v>22.5</v>
      </c>
      <c r="BB456" s="9">
        <v>22.5</v>
      </c>
      <c r="BC456" s="13">
        <v>127.19018078000001</v>
      </c>
      <c r="BD456" s="9">
        <v>-13.25509259</v>
      </c>
      <c r="BE456" s="9">
        <v>-57.612962969999998</v>
      </c>
      <c r="BF456" s="9">
        <v>17.342740738</v>
      </c>
      <c r="BG456" s="9">
        <v>-56.943574069999997</v>
      </c>
      <c r="BH456" s="9">
        <v>6.3485624999999999</v>
      </c>
      <c r="BI456" s="9">
        <v>-3.402020834</v>
      </c>
      <c r="BJ456" s="9">
        <v>-9.1231875010000003</v>
      </c>
      <c r="BK456" s="9">
        <v>23.840479163000001</v>
      </c>
      <c r="BL456" s="9">
        <v>33.349645838000001</v>
      </c>
      <c r="BM456" s="9">
        <v>-16.267354170000001</v>
      </c>
      <c r="BN456" s="9">
        <v>-16.081821999999999</v>
      </c>
      <c r="BO456" s="9">
        <v>16.305011301</v>
      </c>
      <c r="BP456" s="9">
        <v>2.3866779510999998</v>
      </c>
      <c r="BQ456" s="9">
        <v>17.420177950999999</v>
      </c>
      <c r="BR456" s="13">
        <v>316.82802822999997</v>
      </c>
      <c r="BS456" s="9">
        <v>-18.516666669999999</v>
      </c>
      <c r="BT456" s="9">
        <v>-131.23861110000001</v>
      </c>
      <c r="BU456" s="9">
        <v>46.8677037</v>
      </c>
      <c r="BV456" s="9">
        <v>-123.7915556</v>
      </c>
      <c r="BW456" s="9">
        <v>11.724083338</v>
      </c>
      <c r="BX456" s="9">
        <v>-9.7309999999999999</v>
      </c>
      <c r="BY456" s="9">
        <v>-26.868291679999999</v>
      </c>
      <c r="BZ456" s="9">
        <v>39.621541663000002</v>
      </c>
      <c r="CA456" s="9">
        <v>68.337416662999999</v>
      </c>
      <c r="CB456" s="9">
        <v>-39.459083329999999</v>
      </c>
      <c r="CC456" s="9">
        <v>-34.770310719999998</v>
      </c>
      <c r="CD456" s="9">
        <v>37.875855928999997</v>
      </c>
      <c r="CE456" s="9">
        <v>1.0886892791</v>
      </c>
      <c r="CF456" s="9">
        <v>34.036355929000003</v>
      </c>
      <c r="CG456" s="13">
        <v>635.75337287000002</v>
      </c>
      <c r="CH456" s="9">
        <v>12.314722232999999</v>
      </c>
      <c r="CI456" s="9">
        <v>-246.1202778</v>
      </c>
      <c r="CJ456" s="9">
        <v>112.56466668</v>
      </c>
      <c r="CK456" s="9">
        <v>-228.9845741</v>
      </c>
      <c r="CL456" s="9">
        <v>12.034854144000001</v>
      </c>
      <c r="CM456" s="9">
        <v>-10.61564581</v>
      </c>
      <c r="CN456" s="9">
        <v>-76.512770840000002</v>
      </c>
      <c r="CO456" s="9">
        <v>44.084854143999998</v>
      </c>
      <c r="CP456" s="9">
        <v>127.35414586</v>
      </c>
      <c r="CQ456" s="9">
        <v>-102.1506042</v>
      </c>
      <c r="CR456" s="9">
        <v>-69.100601690000005</v>
      </c>
      <c r="CS456" s="9">
        <v>72.282398306000005</v>
      </c>
      <c r="CT456" s="9">
        <v>13.526564956</v>
      </c>
      <c r="CU456" s="9">
        <v>19.039398356</v>
      </c>
      <c r="CV456" s="13">
        <v>6.1290797512999999</v>
      </c>
      <c r="CW456" s="9">
        <v>-0.28723136999999999</v>
      </c>
      <c r="CX456" s="9">
        <v>5.4576151483000004</v>
      </c>
      <c r="CY456" s="9">
        <v>-0.88636483300000002</v>
      </c>
      <c r="CZ456" s="9">
        <v>4.8854923521</v>
      </c>
      <c r="DA456" s="9">
        <v>0.32406393779999998</v>
      </c>
      <c r="DB456" s="9">
        <v>0.25428647900000001</v>
      </c>
      <c r="DC456" s="9">
        <v>-0.33018006300000002</v>
      </c>
      <c r="DD456" s="9">
        <v>-2.000596646</v>
      </c>
      <c r="DE456" s="9">
        <v>1.5152539794</v>
      </c>
      <c r="DF456" s="9">
        <v>0.44851977059999998</v>
      </c>
      <c r="DG456" s="9">
        <v>2.0752819565</v>
      </c>
      <c r="DH456" s="9">
        <v>0.77546795700000004</v>
      </c>
      <c r="DI456" s="9">
        <v>-1.5708759999999999E-3</v>
      </c>
      <c r="DJ456" s="9">
        <v>1.0791677900000001</v>
      </c>
    </row>
    <row r="457" spans="19:114" x14ac:dyDescent="0.15">
      <c r="S457" s="11" t="s">
        <v>39</v>
      </c>
      <c r="T457" s="9" t="s">
        <v>92</v>
      </c>
      <c r="U457" s="11">
        <v>4</v>
      </c>
      <c r="V457" s="9">
        <v>45</v>
      </c>
      <c r="W457" s="9">
        <v>6.4280000000000004E-2</v>
      </c>
      <c r="X457" s="9">
        <v>0.52880000000000005</v>
      </c>
      <c r="Y457" s="9">
        <f t="shared" si="179"/>
        <v>0.56022469558678389</v>
      </c>
      <c r="Z457" s="9">
        <f t="shared" si="180"/>
        <v>92</v>
      </c>
      <c r="AA457" s="8">
        <f t="shared" si="191"/>
        <v>60</v>
      </c>
      <c r="AB457" s="8" t="b">
        <f t="shared" si="181"/>
        <v>0</v>
      </c>
      <c r="AC457" s="25" t="str">
        <f t="shared" si="182"/>
        <v>NO</v>
      </c>
      <c r="AD457" s="21" t="str">
        <f t="shared" si="192"/>
        <v>NO</v>
      </c>
      <c r="AE457" s="8" t="str">
        <f t="shared" si="193"/>
        <v>MEDIUM</v>
      </c>
      <c r="AF457" s="8">
        <f t="shared" si="194"/>
        <v>3</v>
      </c>
      <c r="AG457" s="8">
        <f t="shared" si="195"/>
        <v>3</v>
      </c>
      <c r="AH457" s="8">
        <f t="shared" si="196"/>
        <v>4</v>
      </c>
      <c r="AI457" s="25">
        <f t="shared" si="183"/>
        <v>120</v>
      </c>
      <c r="AJ457" s="25">
        <f t="shared" si="184"/>
        <v>379</v>
      </c>
      <c r="AK457" s="25">
        <f t="shared" si="185"/>
        <v>566</v>
      </c>
      <c r="AL457" s="25">
        <f t="shared" si="186"/>
        <v>8.2999999999999989</v>
      </c>
      <c r="AM457" s="21">
        <f t="shared" si="197"/>
        <v>120</v>
      </c>
      <c r="AN457" s="21">
        <f t="shared" si="198"/>
        <v>379</v>
      </c>
      <c r="AO457" s="21">
        <f t="shared" si="199"/>
        <v>566</v>
      </c>
      <c r="AP457" s="21">
        <f t="shared" si="200"/>
        <v>8.2999999999999989</v>
      </c>
      <c r="AQ457" s="24">
        <f t="shared" si="187"/>
        <v>-0.6</v>
      </c>
      <c r="AR457" s="24">
        <f t="shared" si="188"/>
        <v>-1</v>
      </c>
      <c r="AS457" s="24">
        <f t="shared" si="189"/>
        <v>0</v>
      </c>
      <c r="AT457" s="24">
        <f t="shared" si="190"/>
        <v>1</v>
      </c>
      <c r="AU457" s="9">
        <v>7</v>
      </c>
      <c r="AV457" s="9">
        <v>5</v>
      </c>
      <c r="AW457" s="9">
        <v>150</v>
      </c>
      <c r="AX457" s="9">
        <v>30</v>
      </c>
      <c r="AY457" s="9">
        <v>60</v>
      </c>
      <c r="AZ457" s="9">
        <v>30</v>
      </c>
      <c r="BA457" s="9">
        <v>22.5</v>
      </c>
      <c r="BB457" s="9">
        <v>22.5</v>
      </c>
      <c r="BC457" s="13">
        <v>127.19018078000001</v>
      </c>
      <c r="BD457" s="9">
        <v>-13.25509259</v>
      </c>
      <c r="BE457" s="9">
        <v>-57.612962969999998</v>
      </c>
      <c r="BF457" s="9">
        <v>17.342740738</v>
      </c>
      <c r="BG457" s="9">
        <v>-56.943574069999997</v>
      </c>
      <c r="BH457" s="9">
        <v>6.3485624999999999</v>
      </c>
      <c r="BI457" s="9">
        <v>-3.402020834</v>
      </c>
      <c r="BJ457" s="9">
        <v>-9.1231875010000003</v>
      </c>
      <c r="BK457" s="9">
        <v>23.840479163000001</v>
      </c>
      <c r="BL457" s="9">
        <v>33.349645838000001</v>
      </c>
      <c r="BM457" s="9">
        <v>-16.267354170000001</v>
      </c>
      <c r="BN457" s="9">
        <v>-16.081821999999999</v>
      </c>
      <c r="BO457" s="9">
        <v>16.305011301</v>
      </c>
      <c r="BP457" s="9">
        <v>2.3866779510999998</v>
      </c>
      <c r="BQ457" s="9">
        <v>17.420177950999999</v>
      </c>
      <c r="BR457" s="13">
        <v>316.82802822999997</v>
      </c>
      <c r="BS457" s="9">
        <v>-18.516666669999999</v>
      </c>
      <c r="BT457" s="9">
        <v>-131.23861110000001</v>
      </c>
      <c r="BU457" s="9">
        <v>46.8677037</v>
      </c>
      <c r="BV457" s="9">
        <v>-123.7915556</v>
      </c>
      <c r="BW457" s="9">
        <v>11.724083338</v>
      </c>
      <c r="BX457" s="9">
        <v>-9.7309999999999999</v>
      </c>
      <c r="BY457" s="9">
        <v>-26.868291679999999</v>
      </c>
      <c r="BZ457" s="9">
        <v>39.621541663000002</v>
      </c>
      <c r="CA457" s="9">
        <v>68.337416662999999</v>
      </c>
      <c r="CB457" s="9">
        <v>-39.459083329999999</v>
      </c>
      <c r="CC457" s="9">
        <v>-34.770310719999998</v>
      </c>
      <c r="CD457" s="9">
        <v>37.875855928999997</v>
      </c>
      <c r="CE457" s="9">
        <v>1.0886892791</v>
      </c>
      <c r="CF457" s="9">
        <v>34.036355929000003</v>
      </c>
      <c r="CG457" s="13">
        <v>635.75337287000002</v>
      </c>
      <c r="CH457" s="9">
        <v>12.314722232999999</v>
      </c>
      <c r="CI457" s="9">
        <v>-246.1202778</v>
      </c>
      <c r="CJ457" s="9">
        <v>112.56466668</v>
      </c>
      <c r="CK457" s="9">
        <v>-228.9845741</v>
      </c>
      <c r="CL457" s="9">
        <v>12.034854144000001</v>
      </c>
      <c r="CM457" s="9">
        <v>-10.61564581</v>
      </c>
      <c r="CN457" s="9">
        <v>-76.512770840000002</v>
      </c>
      <c r="CO457" s="9">
        <v>44.084854143999998</v>
      </c>
      <c r="CP457" s="9">
        <v>127.35414586</v>
      </c>
      <c r="CQ457" s="9">
        <v>-102.1506042</v>
      </c>
      <c r="CR457" s="9">
        <v>-69.100601690000005</v>
      </c>
      <c r="CS457" s="9">
        <v>72.282398306000005</v>
      </c>
      <c r="CT457" s="9">
        <v>13.526564956</v>
      </c>
      <c r="CU457" s="9">
        <v>19.039398356</v>
      </c>
      <c r="CV457" s="13">
        <v>6.1290797512999999</v>
      </c>
      <c r="CW457" s="9">
        <v>-0.28723136999999999</v>
      </c>
      <c r="CX457" s="9">
        <v>5.4576151483000004</v>
      </c>
      <c r="CY457" s="9">
        <v>-0.88636483300000002</v>
      </c>
      <c r="CZ457" s="9">
        <v>4.8854923521</v>
      </c>
      <c r="DA457" s="9">
        <v>0.32406393779999998</v>
      </c>
      <c r="DB457" s="9">
        <v>0.25428647900000001</v>
      </c>
      <c r="DC457" s="9">
        <v>-0.33018006300000002</v>
      </c>
      <c r="DD457" s="9">
        <v>-2.000596646</v>
      </c>
      <c r="DE457" s="9">
        <v>1.5152539794</v>
      </c>
      <c r="DF457" s="9">
        <v>0.44851977059999998</v>
      </c>
      <c r="DG457" s="9">
        <v>2.0752819565</v>
      </c>
      <c r="DH457" s="9">
        <v>0.77546795700000004</v>
      </c>
      <c r="DI457" s="9">
        <v>-1.5708759999999999E-3</v>
      </c>
      <c r="DJ457" s="9">
        <v>1.0791677900000001</v>
      </c>
    </row>
    <row r="458" spans="19:114" x14ac:dyDescent="0.15">
      <c r="S458" s="11" t="s">
        <v>39</v>
      </c>
      <c r="T458" s="9" t="s">
        <v>92</v>
      </c>
      <c r="U458" s="11">
        <v>5</v>
      </c>
      <c r="V458" s="9">
        <v>0</v>
      </c>
      <c r="W458" s="9">
        <v>0.11855</v>
      </c>
      <c r="X458" s="9">
        <v>0.49620999999999998</v>
      </c>
      <c r="Y458" s="9">
        <f t="shared" si="179"/>
        <v>0.90414480287091348</v>
      </c>
      <c r="Z458" s="9">
        <f t="shared" si="180"/>
        <v>57</v>
      </c>
      <c r="AA458" s="8">
        <f t="shared" si="191"/>
        <v>60</v>
      </c>
      <c r="AB458" s="8" t="b">
        <f t="shared" si="181"/>
        <v>0</v>
      </c>
      <c r="AC458" s="25" t="str">
        <f t="shared" si="182"/>
        <v>NO</v>
      </c>
      <c r="AD458" s="21" t="str">
        <f t="shared" si="192"/>
        <v>YES</v>
      </c>
      <c r="AE458" s="8" t="str">
        <f t="shared" si="193"/>
        <v>ULT. COARSE</v>
      </c>
      <c r="AF458" s="8">
        <f t="shared" si="194"/>
        <v>7</v>
      </c>
      <c r="AG458" s="8">
        <f t="shared" si="195"/>
        <v>7</v>
      </c>
      <c r="AH458" s="8">
        <f t="shared" si="196"/>
        <v>7</v>
      </c>
      <c r="AI458" s="25">
        <f t="shared" si="183"/>
        <v>324</v>
      </c>
      <c r="AJ458" s="25">
        <f t="shared" si="184"/>
        <v>667</v>
      </c>
      <c r="AK458" s="25">
        <f t="shared" si="185"/>
        <v>1337</v>
      </c>
      <c r="AL458" s="25">
        <f t="shared" si="186"/>
        <v>0</v>
      </c>
      <c r="AM458" s="21">
        <f t="shared" si="197"/>
        <v>324</v>
      </c>
      <c r="AN458" s="21">
        <f t="shared" si="198"/>
        <v>667</v>
      </c>
      <c r="AO458" s="21">
        <f t="shared" si="199"/>
        <v>1337</v>
      </c>
      <c r="AP458" s="21">
        <f t="shared" si="200"/>
        <v>-1.1000000000000001</v>
      </c>
      <c r="AQ458" s="24">
        <f t="shared" si="187"/>
        <v>-0.4</v>
      </c>
      <c r="AR458" s="24">
        <f t="shared" si="188"/>
        <v>-1</v>
      </c>
      <c r="AS458" s="24">
        <f t="shared" si="189"/>
        <v>0</v>
      </c>
      <c r="AT458" s="24">
        <f t="shared" si="190"/>
        <v>-1</v>
      </c>
      <c r="AU458" s="9">
        <v>7</v>
      </c>
      <c r="AV458" s="9">
        <v>5</v>
      </c>
      <c r="AW458" s="9">
        <v>150</v>
      </c>
      <c r="AX458" s="9">
        <v>30</v>
      </c>
      <c r="AY458" s="9">
        <v>60</v>
      </c>
      <c r="AZ458" s="9">
        <v>30</v>
      </c>
      <c r="BA458" s="9">
        <v>22.5</v>
      </c>
      <c r="BB458" s="9">
        <v>22.5</v>
      </c>
      <c r="BC458" s="13">
        <v>127.19018078000001</v>
      </c>
      <c r="BD458" s="9">
        <v>-13.25509259</v>
      </c>
      <c r="BE458" s="9">
        <v>-57.612962969999998</v>
      </c>
      <c r="BF458" s="9">
        <v>17.342740738</v>
      </c>
      <c r="BG458" s="9">
        <v>-56.943574069999997</v>
      </c>
      <c r="BH458" s="9">
        <v>6.3485624999999999</v>
      </c>
      <c r="BI458" s="9">
        <v>-3.402020834</v>
      </c>
      <c r="BJ458" s="9">
        <v>-9.1231875010000003</v>
      </c>
      <c r="BK458" s="9">
        <v>23.840479163000001</v>
      </c>
      <c r="BL458" s="9">
        <v>33.349645838000001</v>
      </c>
      <c r="BM458" s="9">
        <v>-16.267354170000001</v>
      </c>
      <c r="BN458" s="9">
        <v>-16.081821999999999</v>
      </c>
      <c r="BO458" s="9">
        <v>16.305011301</v>
      </c>
      <c r="BP458" s="9">
        <v>2.3866779510999998</v>
      </c>
      <c r="BQ458" s="9">
        <v>17.420177950999999</v>
      </c>
      <c r="BR458" s="13">
        <v>316.82802822999997</v>
      </c>
      <c r="BS458" s="9">
        <v>-18.516666669999999</v>
      </c>
      <c r="BT458" s="9">
        <v>-131.23861110000001</v>
      </c>
      <c r="BU458" s="9">
        <v>46.8677037</v>
      </c>
      <c r="BV458" s="9">
        <v>-123.7915556</v>
      </c>
      <c r="BW458" s="9">
        <v>11.724083338</v>
      </c>
      <c r="BX458" s="9">
        <v>-9.7309999999999999</v>
      </c>
      <c r="BY458" s="9">
        <v>-26.868291679999999</v>
      </c>
      <c r="BZ458" s="9">
        <v>39.621541663000002</v>
      </c>
      <c r="CA458" s="9">
        <v>68.337416662999999</v>
      </c>
      <c r="CB458" s="9">
        <v>-39.459083329999999</v>
      </c>
      <c r="CC458" s="9">
        <v>-34.770310719999998</v>
      </c>
      <c r="CD458" s="9">
        <v>37.875855928999997</v>
      </c>
      <c r="CE458" s="9">
        <v>1.0886892791</v>
      </c>
      <c r="CF458" s="9">
        <v>34.036355929000003</v>
      </c>
      <c r="CG458" s="13">
        <v>635.75337287000002</v>
      </c>
      <c r="CH458" s="9">
        <v>12.314722232999999</v>
      </c>
      <c r="CI458" s="9">
        <v>-246.1202778</v>
      </c>
      <c r="CJ458" s="9">
        <v>112.56466668</v>
      </c>
      <c r="CK458" s="9">
        <v>-228.9845741</v>
      </c>
      <c r="CL458" s="9">
        <v>12.034854144000001</v>
      </c>
      <c r="CM458" s="9">
        <v>-10.61564581</v>
      </c>
      <c r="CN458" s="9">
        <v>-76.512770840000002</v>
      </c>
      <c r="CO458" s="9">
        <v>44.084854143999998</v>
      </c>
      <c r="CP458" s="9">
        <v>127.35414586</v>
      </c>
      <c r="CQ458" s="9">
        <v>-102.1506042</v>
      </c>
      <c r="CR458" s="9">
        <v>-69.100601690000005</v>
      </c>
      <c r="CS458" s="9">
        <v>72.282398306000005</v>
      </c>
      <c r="CT458" s="9">
        <v>13.526564956</v>
      </c>
      <c r="CU458" s="9">
        <v>19.039398356</v>
      </c>
      <c r="CV458" s="13">
        <v>6.1290797512999999</v>
      </c>
      <c r="CW458" s="9">
        <v>-0.28723136999999999</v>
      </c>
      <c r="CX458" s="9">
        <v>5.4576151483000004</v>
      </c>
      <c r="CY458" s="9">
        <v>-0.88636483300000002</v>
      </c>
      <c r="CZ458" s="9">
        <v>4.8854923521</v>
      </c>
      <c r="DA458" s="9">
        <v>0.32406393779999998</v>
      </c>
      <c r="DB458" s="9">
        <v>0.25428647900000001</v>
      </c>
      <c r="DC458" s="9">
        <v>-0.33018006300000002</v>
      </c>
      <c r="DD458" s="9">
        <v>-2.000596646</v>
      </c>
      <c r="DE458" s="9">
        <v>1.5152539794</v>
      </c>
      <c r="DF458" s="9">
        <v>0.44851977059999998</v>
      </c>
      <c r="DG458" s="9">
        <v>2.0752819565</v>
      </c>
      <c r="DH458" s="9">
        <v>0.77546795700000004</v>
      </c>
      <c r="DI458" s="9">
        <v>-1.5708759999999999E-3</v>
      </c>
      <c r="DJ458" s="9">
        <v>1.0791677900000001</v>
      </c>
    </row>
    <row r="459" spans="19:114" x14ac:dyDescent="0.15">
      <c r="S459" s="11" t="s">
        <v>39</v>
      </c>
      <c r="T459" s="9" t="s">
        <v>92</v>
      </c>
      <c r="U459" s="11">
        <v>5</v>
      </c>
      <c r="V459" s="9">
        <v>15</v>
      </c>
      <c r="W459" s="9">
        <v>0.11855</v>
      </c>
      <c r="X459" s="9">
        <v>0.49620999999999998</v>
      </c>
      <c r="Y459" s="9">
        <f t="shared" si="179"/>
        <v>0.90414480287091348</v>
      </c>
      <c r="Z459" s="9">
        <f t="shared" si="180"/>
        <v>57</v>
      </c>
      <c r="AA459" s="8">
        <f t="shared" si="191"/>
        <v>60</v>
      </c>
      <c r="AB459" s="8" t="b">
        <f t="shared" si="181"/>
        <v>0</v>
      </c>
      <c r="AC459" s="25" t="str">
        <f t="shared" si="182"/>
        <v>NO</v>
      </c>
      <c r="AD459" s="21" t="str">
        <f t="shared" si="192"/>
        <v>YES</v>
      </c>
      <c r="AE459" s="8" t="str">
        <f t="shared" si="193"/>
        <v>EXT. COARSE</v>
      </c>
      <c r="AF459" s="8">
        <f t="shared" si="194"/>
        <v>6</v>
      </c>
      <c r="AG459" s="8">
        <f t="shared" si="195"/>
        <v>6</v>
      </c>
      <c r="AH459" s="8">
        <f t="shared" si="196"/>
        <v>6</v>
      </c>
      <c r="AI459" s="25">
        <f t="shared" si="183"/>
        <v>242</v>
      </c>
      <c r="AJ459" s="25">
        <f t="shared" si="184"/>
        <v>543</v>
      </c>
      <c r="AK459" s="25">
        <f t="shared" si="185"/>
        <v>1070</v>
      </c>
      <c r="AL459" s="25">
        <f t="shared" si="186"/>
        <v>0.79999999999999993</v>
      </c>
      <c r="AM459" s="21">
        <f t="shared" si="197"/>
        <v>242</v>
      </c>
      <c r="AN459" s="21">
        <f t="shared" si="198"/>
        <v>543</v>
      </c>
      <c r="AO459" s="21">
        <f t="shared" si="199"/>
        <v>1070</v>
      </c>
      <c r="AP459" s="21">
        <f t="shared" si="200"/>
        <v>0.79999999999999993</v>
      </c>
      <c r="AQ459" s="24">
        <f t="shared" si="187"/>
        <v>-0.4</v>
      </c>
      <c r="AR459" s="24">
        <f t="shared" si="188"/>
        <v>-1</v>
      </c>
      <c r="AS459" s="24">
        <f t="shared" si="189"/>
        <v>0</v>
      </c>
      <c r="AT459" s="24">
        <f t="shared" si="190"/>
        <v>-0.33333333333333331</v>
      </c>
      <c r="AU459" s="9">
        <v>7</v>
      </c>
      <c r="AV459" s="9">
        <v>5</v>
      </c>
      <c r="AW459" s="9">
        <v>150</v>
      </c>
      <c r="AX459" s="9">
        <v>30</v>
      </c>
      <c r="AY459" s="9">
        <v>60</v>
      </c>
      <c r="AZ459" s="9">
        <v>30</v>
      </c>
      <c r="BA459" s="9">
        <v>22.5</v>
      </c>
      <c r="BB459" s="9">
        <v>22.5</v>
      </c>
      <c r="BC459" s="13">
        <v>127.19018078000001</v>
      </c>
      <c r="BD459" s="9">
        <v>-13.25509259</v>
      </c>
      <c r="BE459" s="9">
        <v>-57.612962969999998</v>
      </c>
      <c r="BF459" s="9">
        <v>17.342740738</v>
      </c>
      <c r="BG459" s="9">
        <v>-56.943574069999997</v>
      </c>
      <c r="BH459" s="9">
        <v>6.3485624999999999</v>
      </c>
      <c r="BI459" s="9">
        <v>-3.402020834</v>
      </c>
      <c r="BJ459" s="9">
        <v>-9.1231875010000003</v>
      </c>
      <c r="BK459" s="9">
        <v>23.840479163000001</v>
      </c>
      <c r="BL459" s="9">
        <v>33.349645838000001</v>
      </c>
      <c r="BM459" s="9">
        <v>-16.267354170000001</v>
      </c>
      <c r="BN459" s="9">
        <v>-16.081821999999999</v>
      </c>
      <c r="BO459" s="9">
        <v>16.305011301</v>
      </c>
      <c r="BP459" s="9">
        <v>2.3866779510999998</v>
      </c>
      <c r="BQ459" s="9">
        <v>17.420177950999999</v>
      </c>
      <c r="BR459" s="13">
        <v>316.82802822999997</v>
      </c>
      <c r="BS459" s="9">
        <v>-18.516666669999999</v>
      </c>
      <c r="BT459" s="9">
        <v>-131.23861110000001</v>
      </c>
      <c r="BU459" s="9">
        <v>46.8677037</v>
      </c>
      <c r="BV459" s="9">
        <v>-123.7915556</v>
      </c>
      <c r="BW459" s="9">
        <v>11.724083338</v>
      </c>
      <c r="BX459" s="9">
        <v>-9.7309999999999999</v>
      </c>
      <c r="BY459" s="9">
        <v>-26.868291679999999</v>
      </c>
      <c r="BZ459" s="9">
        <v>39.621541663000002</v>
      </c>
      <c r="CA459" s="9">
        <v>68.337416662999999</v>
      </c>
      <c r="CB459" s="9">
        <v>-39.459083329999999</v>
      </c>
      <c r="CC459" s="9">
        <v>-34.770310719999998</v>
      </c>
      <c r="CD459" s="9">
        <v>37.875855928999997</v>
      </c>
      <c r="CE459" s="9">
        <v>1.0886892791</v>
      </c>
      <c r="CF459" s="9">
        <v>34.036355929000003</v>
      </c>
      <c r="CG459" s="13">
        <v>635.75337287000002</v>
      </c>
      <c r="CH459" s="9">
        <v>12.314722232999999</v>
      </c>
      <c r="CI459" s="9">
        <v>-246.1202778</v>
      </c>
      <c r="CJ459" s="9">
        <v>112.56466668</v>
      </c>
      <c r="CK459" s="9">
        <v>-228.9845741</v>
      </c>
      <c r="CL459" s="9">
        <v>12.034854144000001</v>
      </c>
      <c r="CM459" s="9">
        <v>-10.61564581</v>
      </c>
      <c r="CN459" s="9">
        <v>-76.512770840000002</v>
      </c>
      <c r="CO459" s="9">
        <v>44.084854143999998</v>
      </c>
      <c r="CP459" s="9">
        <v>127.35414586</v>
      </c>
      <c r="CQ459" s="9">
        <v>-102.1506042</v>
      </c>
      <c r="CR459" s="9">
        <v>-69.100601690000005</v>
      </c>
      <c r="CS459" s="9">
        <v>72.282398306000005</v>
      </c>
      <c r="CT459" s="9">
        <v>13.526564956</v>
      </c>
      <c r="CU459" s="9">
        <v>19.039398356</v>
      </c>
      <c r="CV459" s="13">
        <v>6.1290797512999999</v>
      </c>
      <c r="CW459" s="9">
        <v>-0.28723136999999999</v>
      </c>
      <c r="CX459" s="9">
        <v>5.4576151483000004</v>
      </c>
      <c r="CY459" s="9">
        <v>-0.88636483300000002</v>
      </c>
      <c r="CZ459" s="9">
        <v>4.8854923521</v>
      </c>
      <c r="DA459" s="9">
        <v>0.32406393779999998</v>
      </c>
      <c r="DB459" s="9">
        <v>0.25428647900000001</v>
      </c>
      <c r="DC459" s="9">
        <v>-0.33018006300000002</v>
      </c>
      <c r="DD459" s="9">
        <v>-2.000596646</v>
      </c>
      <c r="DE459" s="9">
        <v>1.5152539794</v>
      </c>
      <c r="DF459" s="9">
        <v>0.44851977059999998</v>
      </c>
      <c r="DG459" s="9">
        <v>2.0752819565</v>
      </c>
      <c r="DH459" s="9">
        <v>0.77546795700000004</v>
      </c>
      <c r="DI459" s="9">
        <v>-1.5708759999999999E-3</v>
      </c>
      <c r="DJ459" s="9">
        <v>1.0791677900000001</v>
      </c>
    </row>
    <row r="460" spans="19:114" x14ac:dyDescent="0.15">
      <c r="S460" s="11" t="s">
        <v>39</v>
      </c>
      <c r="T460" s="9" t="s">
        <v>92</v>
      </c>
      <c r="U460" s="11">
        <v>5</v>
      </c>
      <c r="V460" s="9">
        <v>30</v>
      </c>
      <c r="W460" s="9">
        <v>0.11855</v>
      </c>
      <c r="X460" s="9">
        <v>0.49620999999999998</v>
      </c>
      <c r="Y460" s="9">
        <f t="shared" si="179"/>
        <v>0.90414480287091348</v>
      </c>
      <c r="Z460" s="9">
        <f t="shared" si="180"/>
        <v>57</v>
      </c>
      <c r="AA460" s="8">
        <f t="shared" si="191"/>
        <v>60</v>
      </c>
      <c r="AB460" s="8" t="b">
        <f t="shared" si="181"/>
        <v>1</v>
      </c>
      <c r="AC460" s="25" t="str">
        <f t="shared" si="182"/>
        <v>YES</v>
      </c>
      <c r="AD460" s="21" t="str">
        <f t="shared" si="192"/>
        <v>YES</v>
      </c>
      <c r="AE460" s="8" t="str">
        <f t="shared" si="193"/>
        <v>COARSE</v>
      </c>
      <c r="AF460" s="8">
        <f t="shared" si="194"/>
        <v>4</v>
      </c>
      <c r="AG460" s="8">
        <f t="shared" si="195"/>
        <v>4</v>
      </c>
      <c r="AH460" s="8">
        <f t="shared" si="196"/>
        <v>5</v>
      </c>
      <c r="AI460" s="25">
        <f t="shared" si="183"/>
        <v>176</v>
      </c>
      <c r="AJ460" s="25">
        <f t="shared" si="184"/>
        <v>450</v>
      </c>
      <c r="AK460" s="25">
        <f t="shared" si="185"/>
        <v>821</v>
      </c>
      <c r="AL460" s="25">
        <f t="shared" si="186"/>
        <v>3.6</v>
      </c>
      <c r="AM460" s="21">
        <f t="shared" si="197"/>
        <v>176</v>
      </c>
      <c r="AN460" s="21">
        <f t="shared" si="198"/>
        <v>450</v>
      </c>
      <c r="AO460" s="21">
        <f t="shared" si="199"/>
        <v>821</v>
      </c>
      <c r="AP460" s="21">
        <f t="shared" si="200"/>
        <v>3.6</v>
      </c>
      <c r="AQ460" s="24">
        <f t="shared" si="187"/>
        <v>-0.4</v>
      </c>
      <c r="AR460" s="24">
        <f t="shared" si="188"/>
        <v>-1</v>
      </c>
      <c r="AS460" s="24">
        <f t="shared" si="189"/>
        <v>0</v>
      </c>
      <c r="AT460" s="24">
        <f t="shared" si="190"/>
        <v>0.33333333333333331</v>
      </c>
      <c r="AU460" s="9">
        <v>7</v>
      </c>
      <c r="AV460" s="9">
        <v>5</v>
      </c>
      <c r="AW460" s="9">
        <v>150</v>
      </c>
      <c r="AX460" s="9">
        <v>30</v>
      </c>
      <c r="AY460" s="9">
        <v>60</v>
      </c>
      <c r="AZ460" s="9">
        <v>30</v>
      </c>
      <c r="BA460" s="9">
        <v>22.5</v>
      </c>
      <c r="BB460" s="9">
        <v>22.5</v>
      </c>
      <c r="BC460" s="13">
        <v>127.19018078000001</v>
      </c>
      <c r="BD460" s="9">
        <v>-13.25509259</v>
      </c>
      <c r="BE460" s="9">
        <v>-57.612962969999998</v>
      </c>
      <c r="BF460" s="9">
        <v>17.342740738</v>
      </c>
      <c r="BG460" s="9">
        <v>-56.943574069999997</v>
      </c>
      <c r="BH460" s="9">
        <v>6.3485624999999999</v>
      </c>
      <c r="BI460" s="9">
        <v>-3.402020834</v>
      </c>
      <c r="BJ460" s="9">
        <v>-9.1231875010000003</v>
      </c>
      <c r="BK460" s="9">
        <v>23.840479163000001</v>
      </c>
      <c r="BL460" s="9">
        <v>33.349645838000001</v>
      </c>
      <c r="BM460" s="9">
        <v>-16.267354170000001</v>
      </c>
      <c r="BN460" s="9">
        <v>-16.081821999999999</v>
      </c>
      <c r="BO460" s="9">
        <v>16.305011301</v>
      </c>
      <c r="BP460" s="9">
        <v>2.3866779510999998</v>
      </c>
      <c r="BQ460" s="9">
        <v>17.420177950999999</v>
      </c>
      <c r="BR460" s="13">
        <v>316.82802822999997</v>
      </c>
      <c r="BS460" s="9">
        <v>-18.516666669999999</v>
      </c>
      <c r="BT460" s="9">
        <v>-131.23861110000001</v>
      </c>
      <c r="BU460" s="9">
        <v>46.8677037</v>
      </c>
      <c r="BV460" s="9">
        <v>-123.7915556</v>
      </c>
      <c r="BW460" s="9">
        <v>11.724083338</v>
      </c>
      <c r="BX460" s="9">
        <v>-9.7309999999999999</v>
      </c>
      <c r="BY460" s="9">
        <v>-26.868291679999999</v>
      </c>
      <c r="BZ460" s="9">
        <v>39.621541663000002</v>
      </c>
      <c r="CA460" s="9">
        <v>68.337416662999999</v>
      </c>
      <c r="CB460" s="9">
        <v>-39.459083329999999</v>
      </c>
      <c r="CC460" s="9">
        <v>-34.770310719999998</v>
      </c>
      <c r="CD460" s="9">
        <v>37.875855928999997</v>
      </c>
      <c r="CE460" s="9">
        <v>1.0886892791</v>
      </c>
      <c r="CF460" s="9">
        <v>34.036355929000003</v>
      </c>
      <c r="CG460" s="13">
        <v>635.75337287000002</v>
      </c>
      <c r="CH460" s="9">
        <v>12.314722232999999</v>
      </c>
      <c r="CI460" s="9">
        <v>-246.1202778</v>
      </c>
      <c r="CJ460" s="9">
        <v>112.56466668</v>
      </c>
      <c r="CK460" s="9">
        <v>-228.9845741</v>
      </c>
      <c r="CL460" s="9">
        <v>12.034854144000001</v>
      </c>
      <c r="CM460" s="9">
        <v>-10.61564581</v>
      </c>
      <c r="CN460" s="9">
        <v>-76.512770840000002</v>
      </c>
      <c r="CO460" s="9">
        <v>44.084854143999998</v>
      </c>
      <c r="CP460" s="9">
        <v>127.35414586</v>
      </c>
      <c r="CQ460" s="9">
        <v>-102.1506042</v>
      </c>
      <c r="CR460" s="9">
        <v>-69.100601690000005</v>
      </c>
      <c r="CS460" s="9">
        <v>72.282398306000005</v>
      </c>
      <c r="CT460" s="9">
        <v>13.526564956</v>
      </c>
      <c r="CU460" s="9">
        <v>19.039398356</v>
      </c>
      <c r="CV460" s="13">
        <v>6.1290797512999999</v>
      </c>
      <c r="CW460" s="9">
        <v>-0.28723136999999999</v>
      </c>
      <c r="CX460" s="9">
        <v>5.4576151483000004</v>
      </c>
      <c r="CY460" s="9">
        <v>-0.88636483300000002</v>
      </c>
      <c r="CZ460" s="9">
        <v>4.8854923521</v>
      </c>
      <c r="DA460" s="9">
        <v>0.32406393779999998</v>
      </c>
      <c r="DB460" s="9">
        <v>0.25428647900000001</v>
      </c>
      <c r="DC460" s="9">
        <v>-0.33018006300000002</v>
      </c>
      <c r="DD460" s="9">
        <v>-2.000596646</v>
      </c>
      <c r="DE460" s="9">
        <v>1.5152539794</v>
      </c>
      <c r="DF460" s="9">
        <v>0.44851977059999998</v>
      </c>
      <c r="DG460" s="9">
        <v>2.0752819565</v>
      </c>
      <c r="DH460" s="9">
        <v>0.77546795700000004</v>
      </c>
      <c r="DI460" s="9">
        <v>-1.5708759999999999E-3</v>
      </c>
      <c r="DJ460" s="9">
        <v>1.0791677900000001</v>
      </c>
    </row>
    <row r="461" spans="19:114" x14ac:dyDescent="0.15">
      <c r="S461" s="11" t="s">
        <v>39</v>
      </c>
      <c r="T461" s="9" t="s">
        <v>92</v>
      </c>
      <c r="U461" s="11">
        <v>5</v>
      </c>
      <c r="V461" s="9">
        <v>45</v>
      </c>
      <c r="W461" s="9">
        <v>0.11855</v>
      </c>
      <c r="X461" s="9">
        <v>0.49620999999999998</v>
      </c>
      <c r="Y461" s="9">
        <f t="shared" si="179"/>
        <v>0.90414480287091348</v>
      </c>
      <c r="Z461" s="9">
        <f t="shared" si="180"/>
        <v>57</v>
      </c>
      <c r="AA461" s="8">
        <f t="shared" si="191"/>
        <v>60</v>
      </c>
      <c r="AB461" s="8" t="b">
        <f t="shared" si="181"/>
        <v>0</v>
      </c>
      <c r="AC461" s="25" t="str">
        <f t="shared" si="182"/>
        <v>NO</v>
      </c>
      <c r="AD461" s="21" t="str">
        <f t="shared" si="192"/>
        <v>YES</v>
      </c>
      <c r="AE461" s="8" t="str">
        <f t="shared" si="193"/>
        <v>MEDIUM</v>
      </c>
      <c r="AF461" s="8">
        <f t="shared" si="194"/>
        <v>3</v>
      </c>
      <c r="AG461" s="8">
        <f t="shared" si="195"/>
        <v>3</v>
      </c>
      <c r="AH461" s="8">
        <f t="shared" si="196"/>
        <v>4</v>
      </c>
      <c r="AI461" s="25">
        <f t="shared" si="183"/>
        <v>124</v>
      </c>
      <c r="AJ461" s="25">
        <f t="shared" si="184"/>
        <v>387</v>
      </c>
      <c r="AK461" s="25">
        <f t="shared" si="185"/>
        <v>589</v>
      </c>
      <c r="AL461" s="25">
        <f t="shared" si="186"/>
        <v>7.3</v>
      </c>
      <c r="AM461" s="21">
        <f t="shared" si="197"/>
        <v>124</v>
      </c>
      <c r="AN461" s="21">
        <f t="shared" si="198"/>
        <v>387</v>
      </c>
      <c r="AO461" s="21">
        <f t="shared" si="199"/>
        <v>589</v>
      </c>
      <c r="AP461" s="21">
        <f t="shared" si="200"/>
        <v>7.3</v>
      </c>
      <c r="AQ461" s="24">
        <f t="shared" si="187"/>
        <v>-0.4</v>
      </c>
      <c r="AR461" s="24">
        <f t="shared" si="188"/>
        <v>-1</v>
      </c>
      <c r="AS461" s="24">
        <f t="shared" si="189"/>
        <v>0</v>
      </c>
      <c r="AT461" s="24">
        <f t="shared" si="190"/>
        <v>1</v>
      </c>
      <c r="AU461" s="9">
        <v>7</v>
      </c>
      <c r="AV461" s="9">
        <v>5</v>
      </c>
      <c r="AW461" s="9">
        <v>150</v>
      </c>
      <c r="AX461" s="9">
        <v>30</v>
      </c>
      <c r="AY461" s="9">
        <v>60</v>
      </c>
      <c r="AZ461" s="9">
        <v>30</v>
      </c>
      <c r="BA461" s="9">
        <v>22.5</v>
      </c>
      <c r="BB461" s="9">
        <v>22.5</v>
      </c>
      <c r="BC461" s="13">
        <v>127.19018078000001</v>
      </c>
      <c r="BD461" s="9">
        <v>-13.25509259</v>
      </c>
      <c r="BE461" s="9">
        <v>-57.612962969999998</v>
      </c>
      <c r="BF461" s="9">
        <v>17.342740738</v>
      </c>
      <c r="BG461" s="9">
        <v>-56.943574069999997</v>
      </c>
      <c r="BH461" s="9">
        <v>6.3485624999999999</v>
      </c>
      <c r="BI461" s="9">
        <v>-3.402020834</v>
      </c>
      <c r="BJ461" s="9">
        <v>-9.1231875010000003</v>
      </c>
      <c r="BK461" s="9">
        <v>23.840479163000001</v>
      </c>
      <c r="BL461" s="9">
        <v>33.349645838000001</v>
      </c>
      <c r="BM461" s="9">
        <v>-16.267354170000001</v>
      </c>
      <c r="BN461" s="9">
        <v>-16.081821999999999</v>
      </c>
      <c r="BO461" s="9">
        <v>16.305011301</v>
      </c>
      <c r="BP461" s="9">
        <v>2.3866779510999998</v>
      </c>
      <c r="BQ461" s="9">
        <v>17.420177950999999</v>
      </c>
      <c r="BR461" s="13">
        <v>316.82802822999997</v>
      </c>
      <c r="BS461" s="9">
        <v>-18.516666669999999</v>
      </c>
      <c r="BT461" s="9">
        <v>-131.23861110000001</v>
      </c>
      <c r="BU461" s="9">
        <v>46.8677037</v>
      </c>
      <c r="BV461" s="9">
        <v>-123.7915556</v>
      </c>
      <c r="BW461" s="9">
        <v>11.724083338</v>
      </c>
      <c r="BX461" s="9">
        <v>-9.7309999999999999</v>
      </c>
      <c r="BY461" s="9">
        <v>-26.868291679999999</v>
      </c>
      <c r="BZ461" s="9">
        <v>39.621541663000002</v>
      </c>
      <c r="CA461" s="9">
        <v>68.337416662999999</v>
      </c>
      <c r="CB461" s="9">
        <v>-39.459083329999999</v>
      </c>
      <c r="CC461" s="9">
        <v>-34.770310719999998</v>
      </c>
      <c r="CD461" s="9">
        <v>37.875855928999997</v>
      </c>
      <c r="CE461" s="9">
        <v>1.0886892791</v>
      </c>
      <c r="CF461" s="9">
        <v>34.036355929000003</v>
      </c>
      <c r="CG461" s="13">
        <v>635.75337287000002</v>
      </c>
      <c r="CH461" s="9">
        <v>12.314722232999999</v>
      </c>
      <c r="CI461" s="9">
        <v>-246.1202778</v>
      </c>
      <c r="CJ461" s="9">
        <v>112.56466668</v>
      </c>
      <c r="CK461" s="9">
        <v>-228.9845741</v>
      </c>
      <c r="CL461" s="9">
        <v>12.034854144000001</v>
      </c>
      <c r="CM461" s="9">
        <v>-10.61564581</v>
      </c>
      <c r="CN461" s="9">
        <v>-76.512770840000002</v>
      </c>
      <c r="CO461" s="9">
        <v>44.084854143999998</v>
      </c>
      <c r="CP461" s="9">
        <v>127.35414586</v>
      </c>
      <c r="CQ461" s="9">
        <v>-102.1506042</v>
      </c>
      <c r="CR461" s="9">
        <v>-69.100601690000005</v>
      </c>
      <c r="CS461" s="9">
        <v>72.282398306000005</v>
      </c>
      <c r="CT461" s="9">
        <v>13.526564956</v>
      </c>
      <c r="CU461" s="9">
        <v>19.039398356</v>
      </c>
      <c r="CV461" s="13">
        <v>6.1290797512999999</v>
      </c>
      <c r="CW461" s="9">
        <v>-0.28723136999999999</v>
      </c>
      <c r="CX461" s="9">
        <v>5.4576151483000004</v>
      </c>
      <c r="CY461" s="9">
        <v>-0.88636483300000002</v>
      </c>
      <c r="CZ461" s="9">
        <v>4.8854923521</v>
      </c>
      <c r="DA461" s="9">
        <v>0.32406393779999998</v>
      </c>
      <c r="DB461" s="9">
        <v>0.25428647900000001</v>
      </c>
      <c r="DC461" s="9">
        <v>-0.33018006300000002</v>
      </c>
      <c r="DD461" s="9">
        <v>-2.000596646</v>
      </c>
      <c r="DE461" s="9">
        <v>1.5152539794</v>
      </c>
      <c r="DF461" s="9">
        <v>0.44851977059999998</v>
      </c>
      <c r="DG461" s="9">
        <v>2.0752819565</v>
      </c>
      <c r="DH461" s="9">
        <v>0.77546795700000004</v>
      </c>
      <c r="DI461" s="9">
        <v>-1.5708759999999999E-3</v>
      </c>
      <c r="DJ461" s="9">
        <v>1.0791677900000001</v>
      </c>
    </row>
    <row r="462" spans="19:114" x14ac:dyDescent="0.15">
      <c r="S462" s="11" t="s">
        <v>39</v>
      </c>
      <c r="T462" s="9" t="s">
        <v>92</v>
      </c>
      <c r="U462" s="11">
        <v>6</v>
      </c>
      <c r="V462" s="9">
        <v>0</v>
      </c>
      <c r="W462" s="9">
        <v>0.2</v>
      </c>
      <c r="X462" s="9">
        <v>0.44944000000000001</v>
      </c>
      <c r="Y462" s="9">
        <f t="shared" si="179"/>
        <v>1.2595119537199206</v>
      </c>
      <c r="Z462" s="9">
        <f t="shared" si="180"/>
        <v>41</v>
      </c>
      <c r="AA462" s="8">
        <f t="shared" si="191"/>
        <v>60</v>
      </c>
      <c r="AB462" s="8" t="b">
        <f t="shared" si="181"/>
        <v>0</v>
      </c>
      <c r="AC462" s="25" t="str">
        <f t="shared" si="182"/>
        <v>NO</v>
      </c>
      <c r="AD462" s="21" t="str">
        <f t="shared" si="192"/>
        <v>YES</v>
      </c>
      <c r="AE462" s="8" t="str">
        <f t="shared" si="193"/>
        <v>EXT. COARSE</v>
      </c>
      <c r="AF462" s="8">
        <f t="shared" si="194"/>
        <v>6</v>
      </c>
      <c r="AG462" s="8">
        <f t="shared" si="195"/>
        <v>7</v>
      </c>
      <c r="AH462" s="8">
        <f t="shared" si="196"/>
        <v>6</v>
      </c>
      <c r="AI462" s="25">
        <f t="shared" si="183"/>
        <v>317</v>
      </c>
      <c r="AJ462" s="25">
        <f t="shared" si="184"/>
        <v>657</v>
      </c>
      <c r="AK462" s="25">
        <f t="shared" si="185"/>
        <v>1336</v>
      </c>
      <c r="AL462" s="25">
        <f t="shared" si="186"/>
        <v>0</v>
      </c>
      <c r="AM462" s="21">
        <f t="shared" si="197"/>
        <v>317</v>
      </c>
      <c r="AN462" s="21">
        <f t="shared" si="198"/>
        <v>657</v>
      </c>
      <c r="AO462" s="21">
        <f t="shared" si="199"/>
        <v>1336</v>
      </c>
      <c r="AP462" s="21">
        <f t="shared" si="200"/>
        <v>-1.1000000000000001</v>
      </c>
      <c r="AQ462" s="24">
        <f t="shared" si="187"/>
        <v>-0.2</v>
      </c>
      <c r="AR462" s="24">
        <f t="shared" si="188"/>
        <v>-1</v>
      </c>
      <c r="AS462" s="24">
        <f t="shared" si="189"/>
        <v>0</v>
      </c>
      <c r="AT462" s="24">
        <f t="shared" si="190"/>
        <v>-1</v>
      </c>
      <c r="AU462" s="9">
        <v>7</v>
      </c>
      <c r="AV462" s="9">
        <v>5</v>
      </c>
      <c r="AW462" s="9">
        <v>150</v>
      </c>
      <c r="AX462" s="9">
        <v>30</v>
      </c>
      <c r="AY462" s="9">
        <v>60</v>
      </c>
      <c r="AZ462" s="9">
        <v>30</v>
      </c>
      <c r="BA462" s="9">
        <v>22.5</v>
      </c>
      <c r="BB462" s="9">
        <v>22.5</v>
      </c>
      <c r="BC462" s="13">
        <v>127.19018078000001</v>
      </c>
      <c r="BD462" s="9">
        <v>-13.25509259</v>
      </c>
      <c r="BE462" s="9">
        <v>-57.612962969999998</v>
      </c>
      <c r="BF462" s="9">
        <v>17.342740738</v>
      </c>
      <c r="BG462" s="9">
        <v>-56.943574069999997</v>
      </c>
      <c r="BH462" s="9">
        <v>6.3485624999999999</v>
      </c>
      <c r="BI462" s="9">
        <v>-3.402020834</v>
      </c>
      <c r="BJ462" s="9">
        <v>-9.1231875010000003</v>
      </c>
      <c r="BK462" s="9">
        <v>23.840479163000001</v>
      </c>
      <c r="BL462" s="9">
        <v>33.349645838000001</v>
      </c>
      <c r="BM462" s="9">
        <v>-16.267354170000001</v>
      </c>
      <c r="BN462" s="9">
        <v>-16.081821999999999</v>
      </c>
      <c r="BO462" s="9">
        <v>16.305011301</v>
      </c>
      <c r="BP462" s="9">
        <v>2.3866779510999998</v>
      </c>
      <c r="BQ462" s="9">
        <v>17.420177950999999</v>
      </c>
      <c r="BR462" s="13">
        <v>316.82802822999997</v>
      </c>
      <c r="BS462" s="9">
        <v>-18.516666669999999</v>
      </c>
      <c r="BT462" s="9">
        <v>-131.23861110000001</v>
      </c>
      <c r="BU462" s="9">
        <v>46.8677037</v>
      </c>
      <c r="BV462" s="9">
        <v>-123.7915556</v>
      </c>
      <c r="BW462" s="9">
        <v>11.724083338</v>
      </c>
      <c r="BX462" s="9">
        <v>-9.7309999999999999</v>
      </c>
      <c r="BY462" s="9">
        <v>-26.868291679999999</v>
      </c>
      <c r="BZ462" s="9">
        <v>39.621541663000002</v>
      </c>
      <c r="CA462" s="9">
        <v>68.337416662999999</v>
      </c>
      <c r="CB462" s="9">
        <v>-39.459083329999999</v>
      </c>
      <c r="CC462" s="9">
        <v>-34.770310719999998</v>
      </c>
      <c r="CD462" s="9">
        <v>37.875855928999997</v>
      </c>
      <c r="CE462" s="9">
        <v>1.0886892791</v>
      </c>
      <c r="CF462" s="9">
        <v>34.036355929000003</v>
      </c>
      <c r="CG462" s="13">
        <v>635.75337287000002</v>
      </c>
      <c r="CH462" s="9">
        <v>12.314722232999999</v>
      </c>
      <c r="CI462" s="9">
        <v>-246.1202778</v>
      </c>
      <c r="CJ462" s="9">
        <v>112.56466668</v>
      </c>
      <c r="CK462" s="9">
        <v>-228.9845741</v>
      </c>
      <c r="CL462" s="9">
        <v>12.034854144000001</v>
      </c>
      <c r="CM462" s="9">
        <v>-10.61564581</v>
      </c>
      <c r="CN462" s="9">
        <v>-76.512770840000002</v>
      </c>
      <c r="CO462" s="9">
        <v>44.084854143999998</v>
      </c>
      <c r="CP462" s="9">
        <v>127.35414586</v>
      </c>
      <c r="CQ462" s="9">
        <v>-102.1506042</v>
      </c>
      <c r="CR462" s="9">
        <v>-69.100601690000005</v>
      </c>
      <c r="CS462" s="9">
        <v>72.282398306000005</v>
      </c>
      <c r="CT462" s="9">
        <v>13.526564956</v>
      </c>
      <c r="CU462" s="9">
        <v>19.039398356</v>
      </c>
      <c r="CV462" s="13">
        <v>6.1290797512999999</v>
      </c>
      <c r="CW462" s="9">
        <v>-0.28723136999999999</v>
      </c>
      <c r="CX462" s="9">
        <v>5.4576151483000004</v>
      </c>
      <c r="CY462" s="9">
        <v>-0.88636483300000002</v>
      </c>
      <c r="CZ462" s="9">
        <v>4.8854923521</v>
      </c>
      <c r="DA462" s="9">
        <v>0.32406393779999998</v>
      </c>
      <c r="DB462" s="9">
        <v>0.25428647900000001</v>
      </c>
      <c r="DC462" s="9">
        <v>-0.33018006300000002</v>
      </c>
      <c r="DD462" s="9">
        <v>-2.000596646</v>
      </c>
      <c r="DE462" s="9">
        <v>1.5152539794</v>
      </c>
      <c r="DF462" s="9">
        <v>0.44851977059999998</v>
      </c>
      <c r="DG462" s="9">
        <v>2.0752819565</v>
      </c>
      <c r="DH462" s="9">
        <v>0.77546795700000004</v>
      </c>
      <c r="DI462" s="9">
        <v>-1.5708759999999999E-3</v>
      </c>
      <c r="DJ462" s="9">
        <v>1.0791677900000001</v>
      </c>
    </row>
    <row r="463" spans="19:114" x14ac:dyDescent="0.15">
      <c r="S463" s="11" t="s">
        <v>39</v>
      </c>
      <c r="T463" s="9" t="s">
        <v>92</v>
      </c>
      <c r="U463" s="11">
        <v>6</v>
      </c>
      <c r="V463" s="9">
        <v>15</v>
      </c>
      <c r="W463" s="9">
        <v>0.2</v>
      </c>
      <c r="X463" s="9">
        <v>0.44944000000000001</v>
      </c>
      <c r="Y463" s="9">
        <f t="shared" si="179"/>
        <v>1.2595119537199206</v>
      </c>
      <c r="Z463" s="9">
        <f t="shared" si="180"/>
        <v>41</v>
      </c>
      <c r="AA463" s="8">
        <f t="shared" si="191"/>
        <v>60</v>
      </c>
      <c r="AB463" s="8" t="b">
        <f t="shared" si="181"/>
        <v>0</v>
      </c>
      <c r="AC463" s="25" t="str">
        <f t="shared" si="182"/>
        <v>NO</v>
      </c>
      <c r="AD463" s="21" t="str">
        <f t="shared" si="192"/>
        <v>YES</v>
      </c>
      <c r="AE463" s="8" t="str">
        <f t="shared" si="193"/>
        <v>EXT. COARSE</v>
      </c>
      <c r="AF463" s="8">
        <f t="shared" si="194"/>
        <v>6</v>
      </c>
      <c r="AG463" s="8">
        <f t="shared" si="195"/>
        <v>6</v>
      </c>
      <c r="AH463" s="8">
        <f t="shared" si="196"/>
        <v>6</v>
      </c>
      <c r="AI463" s="25">
        <f t="shared" si="183"/>
        <v>239</v>
      </c>
      <c r="AJ463" s="25">
        <f t="shared" si="184"/>
        <v>539</v>
      </c>
      <c r="AK463" s="25">
        <f t="shared" si="185"/>
        <v>1076</v>
      </c>
      <c r="AL463" s="25">
        <f t="shared" si="186"/>
        <v>0.6</v>
      </c>
      <c r="AM463" s="21">
        <f t="shared" si="197"/>
        <v>239</v>
      </c>
      <c r="AN463" s="21">
        <f t="shared" si="198"/>
        <v>539</v>
      </c>
      <c r="AO463" s="21">
        <f t="shared" si="199"/>
        <v>1076</v>
      </c>
      <c r="AP463" s="21">
        <f t="shared" si="200"/>
        <v>0.6</v>
      </c>
      <c r="AQ463" s="24">
        <f t="shared" si="187"/>
        <v>-0.2</v>
      </c>
      <c r="AR463" s="24">
        <f t="shared" si="188"/>
        <v>-1</v>
      </c>
      <c r="AS463" s="24">
        <f t="shared" si="189"/>
        <v>0</v>
      </c>
      <c r="AT463" s="24">
        <f t="shared" si="190"/>
        <v>-0.33333333333333331</v>
      </c>
      <c r="AU463" s="9">
        <v>7</v>
      </c>
      <c r="AV463" s="9">
        <v>5</v>
      </c>
      <c r="AW463" s="9">
        <v>150</v>
      </c>
      <c r="AX463" s="9">
        <v>30</v>
      </c>
      <c r="AY463" s="9">
        <v>60</v>
      </c>
      <c r="AZ463" s="9">
        <v>30</v>
      </c>
      <c r="BA463" s="9">
        <v>22.5</v>
      </c>
      <c r="BB463" s="9">
        <v>22.5</v>
      </c>
      <c r="BC463" s="13">
        <v>127.19018078000001</v>
      </c>
      <c r="BD463" s="9">
        <v>-13.25509259</v>
      </c>
      <c r="BE463" s="9">
        <v>-57.612962969999998</v>
      </c>
      <c r="BF463" s="9">
        <v>17.342740738</v>
      </c>
      <c r="BG463" s="9">
        <v>-56.943574069999997</v>
      </c>
      <c r="BH463" s="9">
        <v>6.3485624999999999</v>
      </c>
      <c r="BI463" s="9">
        <v>-3.402020834</v>
      </c>
      <c r="BJ463" s="9">
        <v>-9.1231875010000003</v>
      </c>
      <c r="BK463" s="9">
        <v>23.840479163000001</v>
      </c>
      <c r="BL463" s="9">
        <v>33.349645838000001</v>
      </c>
      <c r="BM463" s="9">
        <v>-16.267354170000001</v>
      </c>
      <c r="BN463" s="9">
        <v>-16.081821999999999</v>
      </c>
      <c r="BO463" s="9">
        <v>16.305011301</v>
      </c>
      <c r="BP463" s="9">
        <v>2.3866779510999998</v>
      </c>
      <c r="BQ463" s="9">
        <v>17.420177950999999</v>
      </c>
      <c r="BR463" s="13">
        <v>316.82802822999997</v>
      </c>
      <c r="BS463" s="9">
        <v>-18.516666669999999</v>
      </c>
      <c r="BT463" s="9">
        <v>-131.23861110000001</v>
      </c>
      <c r="BU463" s="9">
        <v>46.8677037</v>
      </c>
      <c r="BV463" s="9">
        <v>-123.7915556</v>
      </c>
      <c r="BW463" s="9">
        <v>11.724083338</v>
      </c>
      <c r="BX463" s="9">
        <v>-9.7309999999999999</v>
      </c>
      <c r="BY463" s="9">
        <v>-26.868291679999999</v>
      </c>
      <c r="BZ463" s="9">
        <v>39.621541663000002</v>
      </c>
      <c r="CA463" s="9">
        <v>68.337416662999999</v>
      </c>
      <c r="CB463" s="9">
        <v>-39.459083329999999</v>
      </c>
      <c r="CC463" s="9">
        <v>-34.770310719999998</v>
      </c>
      <c r="CD463" s="9">
        <v>37.875855928999997</v>
      </c>
      <c r="CE463" s="9">
        <v>1.0886892791</v>
      </c>
      <c r="CF463" s="9">
        <v>34.036355929000003</v>
      </c>
      <c r="CG463" s="13">
        <v>635.75337287000002</v>
      </c>
      <c r="CH463" s="9">
        <v>12.314722232999999</v>
      </c>
      <c r="CI463" s="9">
        <v>-246.1202778</v>
      </c>
      <c r="CJ463" s="9">
        <v>112.56466668</v>
      </c>
      <c r="CK463" s="9">
        <v>-228.9845741</v>
      </c>
      <c r="CL463" s="9">
        <v>12.034854144000001</v>
      </c>
      <c r="CM463" s="9">
        <v>-10.61564581</v>
      </c>
      <c r="CN463" s="9">
        <v>-76.512770840000002</v>
      </c>
      <c r="CO463" s="9">
        <v>44.084854143999998</v>
      </c>
      <c r="CP463" s="9">
        <v>127.35414586</v>
      </c>
      <c r="CQ463" s="9">
        <v>-102.1506042</v>
      </c>
      <c r="CR463" s="9">
        <v>-69.100601690000005</v>
      </c>
      <c r="CS463" s="9">
        <v>72.282398306000005</v>
      </c>
      <c r="CT463" s="9">
        <v>13.526564956</v>
      </c>
      <c r="CU463" s="9">
        <v>19.039398356</v>
      </c>
      <c r="CV463" s="13">
        <v>6.1290797512999999</v>
      </c>
      <c r="CW463" s="9">
        <v>-0.28723136999999999</v>
      </c>
      <c r="CX463" s="9">
        <v>5.4576151483000004</v>
      </c>
      <c r="CY463" s="9">
        <v>-0.88636483300000002</v>
      </c>
      <c r="CZ463" s="9">
        <v>4.8854923521</v>
      </c>
      <c r="DA463" s="9">
        <v>0.32406393779999998</v>
      </c>
      <c r="DB463" s="9">
        <v>0.25428647900000001</v>
      </c>
      <c r="DC463" s="9">
        <v>-0.33018006300000002</v>
      </c>
      <c r="DD463" s="9">
        <v>-2.000596646</v>
      </c>
      <c r="DE463" s="9">
        <v>1.5152539794</v>
      </c>
      <c r="DF463" s="9">
        <v>0.44851977059999998</v>
      </c>
      <c r="DG463" s="9">
        <v>2.0752819565</v>
      </c>
      <c r="DH463" s="9">
        <v>0.77546795700000004</v>
      </c>
      <c r="DI463" s="9">
        <v>-1.5708759999999999E-3</v>
      </c>
      <c r="DJ463" s="9">
        <v>1.0791677900000001</v>
      </c>
    </row>
    <row r="464" spans="19:114" x14ac:dyDescent="0.15">
      <c r="S464" s="11" t="s">
        <v>39</v>
      </c>
      <c r="T464" s="9" t="s">
        <v>92</v>
      </c>
      <c r="U464" s="11">
        <v>6</v>
      </c>
      <c r="V464" s="9">
        <v>30</v>
      </c>
      <c r="W464" s="9">
        <v>0.2</v>
      </c>
      <c r="X464" s="9">
        <v>0.44944000000000001</v>
      </c>
      <c r="Y464" s="9">
        <f t="shared" si="179"/>
        <v>1.2595119537199206</v>
      </c>
      <c r="Z464" s="9">
        <f t="shared" si="180"/>
        <v>41</v>
      </c>
      <c r="AA464" s="8">
        <f t="shared" si="191"/>
        <v>60</v>
      </c>
      <c r="AB464" s="8" t="b">
        <f t="shared" si="181"/>
        <v>1</v>
      </c>
      <c r="AC464" s="25" t="str">
        <f t="shared" si="182"/>
        <v>YES</v>
      </c>
      <c r="AD464" s="21" t="str">
        <f t="shared" si="192"/>
        <v>YES</v>
      </c>
      <c r="AE464" s="8" t="str">
        <f t="shared" si="193"/>
        <v>COARSE</v>
      </c>
      <c r="AF464" s="8">
        <f t="shared" si="194"/>
        <v>4</v>
      </c>
      <c r="AG464" s="8">
        <f t="shared" si="195"/>
        <v>4</v>
      </c>
      <c r="AH464" s="8">
        <f t="shared" si="196"/>
        <v>5</v>
      </c>
      <c r="AI464" s="25">
        <f t="shared" si="183"/>
        <v>175</v>
      </c>
      <c r="AJ464" s="25">
        <f t="shared" si="184"/>
        <v>451</v>
      </c>
      <c r="AK464" s="25">
        <f t="shared" si="185"/>
        <v>832</v>
      </c>
      <c r="AL464" s="25">
        <f t="shared" si="186"/>
        <v>3.1</v>
      </c>
      <c r="AM464" s="21">
        <f t="shared" si="197"/>
        <v>175</v>
      </c>
      <c r="AN464" s="21">
        <f t="shared" si="198"/>
        <v>451</v>
      </c>
      <c r="AO464" s="21">
        <f t="shared" si="199"/>
        <v>832</v>
      </c>
      <c r="AP464" s="21">
        <f t="shared" si="200"/>
        <v>3.1</v>
      </c>
      <c r="AQ464" s="24">
        <f t="shared" si="187"/>
        <v>-0.2</v>
      </c>
      <c r="AR464" s="24">
        <f t="shared" si="188"/>
        <v>-1</v>
      </c>
      <c r="AS464" s="24">
        <f t="shared" si="189"/>
        <v>0</v>
      </c>
      <c r="AT464" s="24">
        <f t="shared" si="190"/>
        <v>0.33333333333333331</v>
      </c>
      <c r="AU464" s="9">
        <v>7</v>
      </c>
      <c r="AV464" s="9">
        <v>5</v>
      </c>
      <c r="AW464" s="9">
        <v>150</v>
      </c>
      <c r="AX464" s="9">
        <v>30</v>
      </c>
      <c r="AY464" s="9">
        <v>60</v>
      </c>
      <c r="AZ464" s="9">
        <v>30</v>
      </c>
      <c r="BA464" s="9">
        <v>22.5</v>
      </c>
      <c r="BB464" s="9">
        <v>22.5</v>
      </c>
      <c r="BC464" s="13">
        <v>127.19018078000001</v>
      </c>
      <c r="BD464" s="9">
        <v>-13.25509259</v>
      </c>
      <c r="BE464" s="9">
        <v>-57.612962969999998</v>
      </c>
      <c r="BF464" s="9">
        <v>17.342740738</v>
      </c>
      <c r="BG464" s="9">
        <v>-56.943574069999997</v>
      </c>
      <c r="BH464" s="9">
        <v>6.3485624999999999</v>
      </c>
      <c r="BI464" s="9">
        <v>-3.402020834</v>
      </c>
      <c r="BJ464" s="9">
        <v>-9.1231875010000003</v>
      </c>
      <c r="BK464" s="9">
        <v>23.840479163000001</v>
      </c>
      <c r="BL464" s="9">
        <v>33.349645838000001</v>
      </c>
      <c r="BM464" s="9">
        <v>-16.267354170000001</v>
      </c>
      <c r="BN464" s="9">
        <v>-16.081821999999999</v>
      </c>
      <c r="BO464" s="9">
        <v>16.305011301</v>
      </c>
      <c r="BP464" s="9">
        <v>2.3866779510999998</v>
      </c>
      <c r="BQ464" s="9">
        <v>17.420177950999999</v>
      </c>
      <c r="BR464" s="13">
        <v>316.82802822999997</v>
      </c>
      <c r="BS464" s="9">
        <v>-18.516666669999999</v>
      </c>
      <c r="BT464" s="9">
        <v>-131.23861110000001</v>
      </c>
      <c r="BU464" s="9">
        <v>46.8677037</v>
      </c>
      <c r="BV464" s="9">
        <v>-123.7915556</v>
      </c>
      <c r="BW464" s="9">
        <v>11.724083338</v>
      </c>
      <c r="BX464" s="9">
        <v>-9.7309999999999999</v>
      </c>
      <c r="BY464" s="9">
        <v>-26.868291679999999</v>
      </c>
      <c r="BZ464" s="9">
        <v>39.621541663000002</v>
      </c>
      <c r="CA464" s="9">
        <v>68.337416662999999</v>
      </c>
      <c r="CB464" s="9">
        <v>-39.459083329999999</v>
      </c>
      <c r="CC464" s="9">
        <v>-34.770310719999998</v>
      </c>
      <c r="CD464" s="9">
        <v>37.875855928999997</v>
      </c>
      <c r="CE464" s="9">
        <v>1.0886892791</v>
      </c>
      <c r="CF464" s="9">
        <v>34.036355929000003</v>
      </c>
      <c r="CG464" s="13">
        <v>635.75337287000002</v>
      </c>
      <c r="CH464" s="9">
        <v>12.314722232999999</v>
      </c>
      <c r="CI464" s="9">
        <v>-246.1202778</v>
      </c>
      <c r="CJ464" s="9">
        <v>112.56466668</v>
      </c>
      <c r="CK464" s="9">
        <v>-228.9845741</v>
      </c>
      <c r="CL464" s="9">
        <v>12.034854144000001</v>
      </c>
      <c r="CM464" s="9">
        <v>-10.61564581</v>
      </c>
      <c r="CN464" s="9">
        <v>-76.512770840000002</v>
      </c>
      <c r="CO464" s="9">
        <v>44.084854143999998</v>
      </c>
      <c r="CP464" s="9">
        <v>127.35414586</v>
      </c>
      <c r="CQ464" s="9">
        <v>-102.1506042</v>
      </c>
      <c r="CR464" s="9">
        <v>-69.100601690000005</v>
      </c>
      <c r="CS464" s="9">
        <v>72.282398306000005</v>
      </c>
      <c r="CT464" s="9">
        <v>13.526564956</v>
      </c>
      <c r="CU464" s="9">
        <v>19.039398356</v>
      </c>
      <c r="CV464" s="13">
        <v>6.1290797512999999</v>
      </c>
      <c r="CW464" s="9">
        <v>-0.28723136999999999</v>
      </c>
      <c r="CX464" s="9">
        <v>5.4576151483000004</v>
      </c>
      <c r="CY464" s="9">
        <v>-0.88636483300000002</v>
      </c>
      <c r="CZ464" s="9">
        <v>4.8854923521</v>
      </c>
      <c r="DA464" s="9">
        <v>0.32406393779999998</v>
      </c>
      <c r="DB464" s="9">
        <v>0.25428647900000001</v>
      </c>
      <c r="DC464" s="9">
        <v>-0.33018006300000002</v>
      </c>
      <c r="DD464" s="9">
        <v>-2.000596646</v>
      </c>
      <c r="DE464" s="9">
        <v>1.5152539794</v>
      </c>
      <c r="DF464" s="9">
        <v>0.44851977059999998</v>
      </c>
      <c r="DG464" s="9">
        <v>2.0752819565</v>
      </c>
      <c r="DH464" s="9">
        <v>0.77546795700000004</v>
      </c>
      <c r="DI464" s="9">
        <v>-1.5708759999999999E-3</v>
      </c>
      <c r="DJ464" s="9">
        <v>1.0791677900000001</v>
      </c>
    </row>
    <row r="465" spans="19:114" x14ac:dyDescent="0.15">
      <c r="S465" s="11" t="s">
        <v>39</v>
      </c>
      <c r="T465" s="9" t="s">
        <v>92</v>
      </c>
      <c r="U465" s="11">
        <v>6</v>
      </c>
      <c r="V465" s="9">
        <v>45</v>
      </c>
      <c r="W465" s="9">
        <v>0.2</v>
      </c>
      <c r="X465" s="9">
        <v>0.44944000000000001</v>
      </c>
      <c r="Y465" s="9">
        <f t="shared" si="179"/>
        <v>1.2595119537199206</v>
      </c>
      <c r="Z465" s="9">
        <f t="shared" si="180"/>
        <v>41</v>
      </c>
      <c r="AA465" s="8">
        <f t="shared" si="191"/>
        <v>60</v>
      </c>
      <c r="AB465" s="8" t="b">
        <f t="shared" si="181"/>
        <v>0</v>
      </c>
      <c r="AC465" s="25" t="str">
        <f t="shared" si="182"/>
        <v>NO</v>
      </c>
      <c r="AD465" s="21" t="str">
        <f t="shared" si="192"/>
        <v>YES</v>
      </c>
      <c r="AE465" s="8" t="str">
        <f t="shared" si="193"/>
        <v>MEDIUM</v>
      </c>
      <c r="AF465" s="8">
        <f t="shared" si="194"/>
        <v>3</v>
      </c>
      <c r="AG465" s="8">
        <f t="shared" si="195"/>
        <v>3</v>
      </c>
      <c r="AH465" s="8">
        <f t="shared" si="196"/>
        <v>4</v>
      </c>
      <c r="AI465" s="25">
        <f t="shared" si="183"/>
        <v>127</v>
      </c>
      <c r="AJ465" s="25">
        <f t="shared" si="184"/>
        <v>393</v>
      </c>
      <c r="AK465" s="25">
        <f t="shared" si="185"/>
        <v>606</v>
      </c>
      <c r="AL465" s="25">
        <f t="shared" si="186"/>
        <v>6.6</v>
      </c>
      <c r="AM465" s="21">
        <f t="shared" si="197"/>
        <v>127</v>
      </c>
      <c r="AN465" s="21">
        <f t="shared" si="198"/>
        <v>393</v>
      </c>
      <c r="AO465" s="21">
        <f t="shared" si="199"/>
        <v>606</v>
      </c>
      <c r="AP465" s="21">
        <f t="shared" si="200"/>
        <v>6.6</v>
      </c>
      <c r="AQ465" s="24">
        <f t="shared" si="187"/>
        <v>-0.2</v>
      </c>
      <c r="AR465" s="24">
        <f t="shared" si="188"/>
        <v>-1</v>
      </c>
      <c r="AS465" s="24">
        <f t="shared" si="189"/>
        <v>0</v>
      </c>
      <c r="AT465" s="24">
        <f t="shared" si="190"/>
        <v>1</v>
      </c>
      <c r="AU465" s="9">
        <v>7</v>
      </c>
      <c r="AV465" s="9">
        <v>5</v>
      </c>
      <c r="AW465" s="9">
        <v>150</v>
      </c>
      <c r="AX465" s="9">
        <v>30</v>
      </c>
      <c r="AY465" s="9">
        <v>60</v>
      </c>
      <c r="AZ465" s="9">
        <v>30</v>
      </c>
      <c r="BA465" s="9">
        <v>22.5</v>
      </c>
      <c r="BB465" s="9">
        <v>22.5</v>
      </c>
      <c r="BC465" s="13">
        <v>127.19018078000001</v>
      </c>
      <c r="BD465" s="9">
        <v>-13.25509259</v>
      </c>
      <c r="BE465" s="9">
        <v>-57.612962969999998</v>
      </c>
      <c r="BF465" s="9">
        <v>17.342740738</v>
      </c>
      <c r="BG465" s="9">
        <v>-56.943574069999997</v>
      </c>
      <c r="BH465" s="9">
        <v>6.3485624999999999</v>
      </c>
      <c r="BI465" s="9">
        <v>-3.402020834</v>
      </c>
      <c r="BJ465" s="9">
        <v>-9.1231875010000003</v>
      </c>
      <c r="BK465" s="9">
        <v>23.840479163000001</v>
      </c>
      <c r="BL465" s="9">
        <v>33.349645838000001</v>
      </c>
      <c r="BM465" s="9">
        <v>-16.267354170000001</v>
      </c>
      <c r="BN465" s="9">
        <v>-16.081821999999999</v>
      </c>
      <c r="BO465" s="9">
        <v>16.305011301</v>
      </c>
      <c r="BP465" s="9">
        <v>2.3866779510999998</v>
      </c>
      <c r="BQ465" s="9">
        <v>17.420177950999999</v>
      </c>
      <c r="BR465" s="13">
        <v>316.82802822999997</v>
      </c>
      <c r="BS465" s="9">
        <v>-18.516666669999999</v>
      </c>
      <c r="BT465" s="9">
        <v>-131.23861110000001</v>
      </c>
      <c r="BU465" s="9">
        <v>46.8677037</v>
      </c>
      <c r="BV465" s="9">
        <v>-123.7915556</v>
      </c>
      <c r="BW465" s="9">
        <v>11.724083338</v>
      </c>
      <c r="BX465" s="9">
        <v>-9.7309999999999999</v>
      </c>
      <c r="BY465" s="9">
        <v>-26.868291679999999</v>
      </c>
      <c r="BZ465" s="9">
        <v>39.621541663000002</v>
      </c>
      <c r="CA465" s="9">
        <v>68.337416662999999</v>
      </c>
      <c r="CB465" s="9">
        <v>-39.459083329999999</v>
      </c>
      <c r="CC465" s="9">
        <v>-34.770310719999998</v>
      </c>
      <c r="CD465" s="9">
        <v>37.875855928999997</v>
      </c>
      <c r="CE465" s="9">
        <v>1.0886892791</v>
      </c>
      <c r="CF465" s="9">
        <v>34.036355929000003</v>
      </c>
      <c r="CG465" s="13">
        <v>635.75337287000002</v>
      </c>
      <c r="CH465" s="9">
        <v>12.314722232999999</v>
      </c>
      <c r="CI465" s="9">
        <v>-246.1202778</v>
      </c>
      <c r="CJ465" s="9">
        <v>112.56466668</v>
      </c>
      <c r="CK465" s="9">
        <v>-228.9845741</v>
      </c>
      <c r="CL465" s="9">
        <v>12.034854144000001</v>
      </c>
      <c r="CM465" s="9">
        <v>-10.61564581</v>
      </c>
      <c r="CN465" s="9">
        <v>-76.512770840000002</v>
      </c>
      <c r="CO465" s="9">
        <v>44.084854143999998</v>
      </c>
      <c r="CP465" s="9">
        <v>127.35414586</v>
      </c>
      <c r="CQ465" s="9">
        <v>-102.1506042</v>
      </c>
      <c r="CR465" s="9">
        <v>-69.100601690000005</v>
      </c>
      <c r="CS465" s="9">
        <v>72.282398306000005</v>
      </c>
      <c r="CT465" s="9">
        <v>13.526564956</v>
      </c>
      <c r="CU465" s="9">
        <v>19.039398356</v>
      </c>
      <c r="CV465" s="13">
        <v>6.1290797512999999</v>
      </c>
      <c r="CW465" s="9">
        <v>-0.28723136999999999</v>
      </c>
      <c r="CX465" s="9">
        <v>5.4576151483000004</v>
      </c>
      <c r="CY465" s="9">
        <v>-0.88636483300000002</v>
      </c>
      <c r="CZ465" s="9">
        <v>4.8854923521</v>
      </c>
      <c r="DA465" s="9">
        <v>0.32406393779999998</v>
      </c>
      <c r="DB465" s="9">
        <v>0.25428647900000001</v>
      </c>
      <c r="DC465" s="9">
        <v>-0.33018006300000002</v>
      </c>
      <c r="DD465" s="9">
        <v>-2.000596646</v>
      </c>
      <c r="DE465" s="9">
        <v>1.5152539794</v>
      </c>
      <c r="DF465" s="9">
        <v>0.44851977059999998</v>
      </c>
      <c r="DG465" s="9">
        <v>2.0752819565</v>
      </c>
      <c r="DH465" s="9">
        <v>0.77546795700000004</v>
      </c>
      <c r="DI465" s="9">
        <v>-1.5708759999999999E-3</v>
      </c>
      <c r="DJ465" s="9">
        <v>1.0791677900000001</v>
      </c>
    </row>
    <row r="466" spans="19:114" x14ac:dyDescent="0.15">
      <c r="S466" s="11" t="s">
        <v>39</v>
      </c>
      <c r="T466" s="9" t="s">
        <v>92</v>
      </c>
      <c r="U466" s="11">
        <v>7</v>
      </c>
      <c r="V466" s="9">
        <v>0</v>
      </c>
      <c r="W466" s="9">
        <v>0.22658</v>
      </c>
      <c r="X466" s="9">
        <v>0.49503799999999998</v>
      </c>
      <c r="Y466" s="9">
        <f t="shared" si="179"/>
        <v>1.7197844236043491</v>
      </c>
      <c r="Z466" s="9">
        <f t="shared" si="180"/>
        <v>30</v>
      </c>
      <c r="AA466" s="8">
        <f t="shared" si="191"/>
        <v>60</v>
      </c>
      <c r="AB466" s="8" t="b">
        <f t="shared" si="181"/>
        <v>0</v>
      </c>
      <c r="AC466" s="25" t="str">
        <f t="shared" si="182"/>
        <v>NO</v>
      </c>
      <c r="AD466" s="21" t="str">
        <f t="shared" si="192"/>
        <v>YES</v>
      </c>
      <c r="AE466" s="8" t="str">
        <f t="shared" si="193"/>
        <v>EXT. COARSE</v>
      </c>
      <c r="AF466" s="8">
        <f t="shared" si="194"/>
        <v>6</v>
      </c>
      <c r="AG466" s="8">
        <f t="shared" si="195"/>
        <v>7</v>
      </c>
      <c r="AH466" s="8">
        <f t="shared" si="196"/>
        <v>6</v>
      </c>
      <c r="AI466" s="25">
        <f t="shared" si="183"/>
        <v>309</v>
      </c>
      <c r="AJ466" s="25">
        <f t="shared" si="184"/>
        <v>644</v>
      </c>
      <c r="AK466" s="25">
        <f t="shared" si="185"/>
        <v>1330</v>
      </c>
      <c r="AL466" s="25">
        <f t="shared" si="186"/>
        <v>0</v>
      </c>
      <c r="AM466" s="21">
        <f t="shared" si="197"/>
        <v>309</v>
      </c>
      <c r="AN466" s="21">
        <f t="shared" si="198"/>
        <v>644</v>
      </c>
      <c r="AO466" s="21">
        <f t="shared" si="199"/>
        <v>1330</v>
      </c>
      <c r="AP466" s="21">
        <f t="shared" si="200"/>
        <v>-0.9</v>
      </c>
      <c r="AQ466" s="24">
        <f t="shared" si="187"/>
        <v>0</v>
      </c>
      <c r="AR466" s="24">
        <f t="shared" si="188"/>
        <v>-1</v>
      </c>
      <c r="AS466" s="24">
        <f t="shared" si="189"/>
        <v>0</v>
      </c>
      <c r="AT466" s="24">
        <f t="shared" si="190"/>
        <v>-1</v>
      </c>
      <c r="AU466" s="9">
        <v>7</v>
      </c>
      <c r="AV466" s="9">
        <v>5</v>
      </c>
      <c r="AW466" s="9">
        <v>150</v>
      </c>
      <c r="AX466" s="9">
        <v>30</v>
      </c>
      <c r="AY466" s="9">
        <v>60</v>
      </c>
      <c r="AZ466" s="9">
        <v>30</v>
      </c>
      <c r="BA466" s="9">
        <v>22.5</v>
      </c>
      <c r="BB466" s="9">
        <v>22.5</v>
      </c>
      <c r="BC466" s="13">
        <v>127.19018078000001</v>
      </c>
      <c r="BD466" s="9">
        <v>-13.25509259</v>
      </c>
      <c r="BE466" s="9">
        <v>-57.612962969999998</v>
      </c>
      <c r="BF466" s="9">
        <v>17.342740738</v>
      </c>
      <c r="BG466" s="9">
        <v>-56.943574069999997</v>
      </c>
      <c r="BH466" s="9">
        <v>6.3485624999999999</v>
      </c>
      <c r="BI466" s="9">
        <v>-3.402020834</v>
      </c>
      <c r="BJ466" s="9">
        <v>-9.1231875010000003</v>
      </c>
      <c r="BK466" s="9">
        <v>23.840479163000001</v>
      </c>
      <c r="BL466" s="9">
        <v>33.349645838000001</v>
      </c>
      <c r="BM466" s="9">
        <v>-16.267354170000001</v>
      </c>
      <c r="BN466" s="9">
        <v>-16.081821999999999</v>
      </c>
      <c r="BO466" s="9">
        <v>16.305011301</v>
      </c>
      <c r="BP466" s="9">
        <v>2.3866779510999998</v>
      </c>
      <c r="BQ466" s="9">
        <v>17.420177950999999</v>
      </c>
      <c r="BR466" s="13">
        <v>316.82802822999997</v>
      </c>
      <c r="BS466" s="9">
        <v>-18.516666669999999</v>
      </c>
      <c r="BT466" s="9">
        <v>-131.23861110000001</v>
      </c>
      <c r="BU466" s="9">
        <v>46.8677037</v>
      </c>
      <c r="BV466" s="9">
        <v>-123.7915556</v>
      </c>
      <c r="BW466" s="9">
        <v>11.724083338</v>
      </c>
      <c r="BX466" s="9">
        <v>-9.7309999999999999</v>
      </c>
      <c r="BY466" s="9">
        <v>-26.868291679999999</v>
      </c>
      <c r="BZ466" s="9">
        <v>39.621541663000002</v>
      </c>
      <c r="CA466" s="9">
        <v>68.337416662999999</v>
      </c>
      <c r="CB466" s="9">
        <v>-39.459083329999999</v>
      </c>
      <c r="CC466" s="9">
        <v>-34.770310719999998</v>
      </c>
      <c r="CD466" s="9">
        <v>37.875855928999997</v>
      </c>
      <c r="CE466" s="9">
        <v>1.0886892791</v>
      </c>
      <c r="CF466" s="9">
        <v>34.036355929000003</v>
      </c>
      <c r="CG466" s="13">
        <v>635.75337287000002</v>
      </c>
      <c r="CH466" s="9">
        <v>12.314722232999999</v>
      </c>
      <c r="CI466" s="9">
        <v>-246.1202778</v>
      </c>
      <c r="CJ466" s="9">
        <v>112.56466668</v>
      </c>
      <c r="CK466" s="9">
        <v>-228.9845741</v>
      </c>
      <c r="CL466" s="9">
        <v>12.034854144000001</v>
      </c>
      <c r="CM466" s="9">
        <v>-10.61564581</v>
      </c>
      <c r="CN466" s="9">
        <v>-76.512770840000002</v>
      </c>
      <c r="CO466" s="9">
        <v>44.084854143999998</v>
      </c>
      <c r="CP466" s="9">
        <v>127.35414586</v>
      </c>
      <c r="CQ466" s="9">
        <v>-102.1506042</v>
      </c>
      <c r="CR466" s="9">
        <v>-69.100601690000005</v>
      </c>
      <c r="CS466" s="9">
        <v>72.282398306000005</v>
      </c>
      <c r="CT466" s="9">
        <v>13.526564956</v>
      </c>
      <c r="CU466" s="9">
        <v>19.039398356</v>
      </c>
      <c r="CV466" s="13">
        <v>6.1290797512999999</v>
      </c>
      <c r="CW466" s="9">
        <v>-0.28723136999999999</v>
      </c>
      <c r="CX466" s="9">
        <v>5.4576151483000004</v>
      </c>
      <c r="CY466" s="9">
        <v>-0.88636483300000002</v>
      </c>
      <c r="CZ466" s="9">
        <v>4.8854923521</v>
      </c>
      <c r="DA466" s="9">
        <v>0.32406393779999998</v>
      </c>
      <c r="DB466" s="9">
        <v>0.25428647900000001</v>
      </c>
      <c r="DC466" s="9">
        <v>-0.33018006300000002</v>
      </c>
      <c r="DD466" s="9">
        <v>-2.000596646</v>
      </c>
      <c r="DE466" s="9">
        <v>1.5152539794</v>
      </c>
      <c r="DF466" s="9">
        <v>0.44851977059999998</v>
      </c>
      <c r="DG466" s="9">
        <v>2.0752819565</v>
      </c>
      <c r="DH466" s="9">
        <v>0.77546795700000004</v>
      </c>
      <c r="DI466" s="9">
        <v>-1.5708759999999999E-3</v>
      </c>
      <c r="DJ466" s="9">
        <v>1.0791677900000001</v>
      </c>
    </row>
    <row r="467" spans="19:114" x14ac:dyDescent="0.15">
      <c r="S467" s="11" t="s">
        <v>39</v>
      </c>
      <c r="T467" s="9" t="s">
        <v>92</v>
      </c>
      <c r="U467" s="11">
        <v>7</v>
      </c>
      <c r="V467" s="9">
        <v>15</v>
      </c>
      <c r="W467" s="9">
        <v>0.22658</v>
      </c>
      <c r="X467" s="9">
        <v>0.49503799999999998</v>
      </c>
      <c r="Y467" s="9">
        <f t="shared" si="179"/>
        <v>1.7197844236043491</v>
      </c>
      <c r="Z467" s="9">
        <f t="shared" si="180"/>
        <v>30</v>
      </c>
      <c r="AA467" s="8">
        <f t="shared" si="191"/>
        <v>60</v>
      </c>
      <c r="AB467" s="8" t="b">
        <f t="shared" si="181"/>
        <v>0</v>
      </c>
      <c r="AC467" s="25" t="str">
        <f t="shared" si="182"/>
        <v>NO</v>
      </c>
      <c r="AD467" s="21" t="str">
        <f t="shared" si="192"/>
        <v>YES</v>
      </c>
      <c r="AE467" s="8" t="str">
        <f t="shared" si="193"/>
        <v>EXT. COARSE</v>
      </c>
      <c r="AF467" s="8">
        <f t="shared" si="194"/>
        <v>6</v>
      </c>
      <c r="AG467" s="8">
        <f t="shared" si="195"/>
        <v>6</v>
      </c>
      <c r="AH467" s="8">
        <f t="shared" si="196"/>
        <v>6</v>
      </c>
      <c r="AI467" s="25">
        <f t="shared" si="183"/>
        <v>234</v>
      </c>
      <c r="AJ467" s="25">
        <f t="shared" si="184"/>
        <v>531</v>
      </c>
      <c r="AK467" s="25">
        <f t="shared" si="185"/>
        <v>1076</v>
      </c>
      <c r="AL467" s="25">
        <f t="shared" si="186"/>
        <v>0.5</v>
      </c>
      <c r="AM467" s="21">
        <f t="shared" si="197"/>
        <v>234</v>
      </c>
      <c r="AN467" s="21">
        <f t="shared" si="198"/>
        <v>531</v>
      </c>
      <c r="AO467" s="21">
        <f t="shared" si="199"/>
        <v>1076</v>
      </c>
      <c r="AP467" s="21">
        <f t="shared" si="200"/>
        <v>0.5</v>
      </c>
      <c r="AQ467" s="24">
        <f t="shared" si="187"/>
        <v>0</v>
      </c>
      <c r="AR467" s="24">
        <f t="shared" si="188"/>
        <v>-1</v>
      </c>
      <c r="AS467" s="24">
        <f t="shared" si="189"/>
        <v>0</v>
      </c>
      <c r="AT467" s="24">
        <f t="shared" si="190"/>
        <v>-0.33333333333333331</v>
      </c>
      <c r="AU467" s="9">
        <v>7</v>
      </c>
      <c r="AV467" s="9">
        <v>5</v>
      </c>
      <c r="AW467" s="9">
        <v>150</v>
      </c>
      <c r="AX467" s="9">
        <v>30</v>
      </c>
      <c r="AY467" s="9">
        <v>60</v>
      </c>
      <c r="AZ467" s="9">
        <v>30</v>
      </c>
      <c r="BA467" s="9">
        <v>22.5</v>
      </c>
      <c r="BB467" s="9">
        <v>22.5</v>
      </c>
      <c r="BC467" s="13">
        <v>127.19018078000001</v>
      </c>
      <c r="BD467" s="9">
        <v>-13.25509259</v>
      </c>
      <c r="BE467" s="9">
        <v>-57.612962969999998</v>
      </c>
      <c r="BF467" s="9">
        <v>17.342740738</v>
      </c>
      <c r="BG467" s="9">
        <v>-56.943574069999997</v>
      </c>
      <c r="BH467" s="9">
        <v>6.3485624999999999</v>
      </c>
      <c r="BI467" s="9">
        <v>-3.402020834</v>
      </c>
      <c r="BJ467" s="9">
        <v>-9.1231875010000003</v>
      </c>
      <c r="BK467" s="9">
        <v>23.840479163000001</v>
      </c>
      <c r="BL467" s="9">
        <v>33.349645838000001</v>
      </c>
      <c r="BM467" s="9">
        <v>-16.267354170000001</v>
      </c>
      <c r="BN467" s="9">
        <v>-16.081821999999999</v>
      </c>
      <c r="BO467" s="9">
        <v>16.305011301</v>
      </c>
      <c r="BP467" s="9">
        <v>2.3866779510999998</v>
      </c>
      <c r="BQ467" s="9">
        <v>17.420177950999999</v>
      </c>
      <c r="BR467" s="13">
        <v>316.82802822999997</v>
      </c>
      <c r="BS467" s="9">
        <v>-18.516666669999999</v>
      </c>
      <c r="BT467" s="9">
        <v>-131.23861110000001</v>
      </c>
      <c r="BU467" s="9">
        <v>46.8677037</v>
      </c>
      <c r="BV467" s="9">
        <v>-123.7915556</v>
      </c>
      <c r="BW467" s="9">
        <v>11.724083338</v>
      </c>
      <c r="BX467" s="9">
        <v>-9.7309999999999999</v>
      </c>
      <c r="BY467" s="9">
        <v>-26.868291679999999</v>
      </c>
      <c r="BZ467" s="9">
        <v>39.621541663000002</v>
      </c>
      <c r="CA467" s="9">
        <v>68.337416662999999</v>
      </c>
      <c r="CB467" s="9">
        <v>-39.459083329999999</v>
      </c>
      <c r="CC467" s="9">
        <v>-34.770310719999998</v>
      </c>
      <c r="CD467" s="9">
        <v>37.875855928999997</v>
      </c>
      <c r="CE467" s="9">
        <v>1.0886892791</v>
      </c>
      <c r="CF467" s="9">
        <v>34.036355929000003</v>
      </c>
      <c r="CG467" s="13">
        <v>635.75337287000002</v>
      </c>
      <c r="CH467" s="9">
        <v>12.314722232999999</v>
      </c>
      <c r="CI467" s="9">
        <v>-246.1202778</v>
      </c>
      <c r="CJ467" s="9">
        <v>112.56466668</v>
      </c>
      <c r="CK467" s="9">
        <v>-228.9845741</v>
      </c>
      <c r="CL467" s="9">
        <v>12.034854144000001</v>
      </c>
      <c r="CM467" s="9">
        <v>-10.61564581</v>
      </c>
      <c r="CN467" s="9">
        <v>-76.512770840000002</v>
      </c>
      <c r="CO467" s="9">
        <v>44.084854143999998</v>
      </c>
      <c r="CP467" s="9">
        <v>127.35414586</v>
      </c>
      <c r="CQ467" s="9">
        <v>-102.1506042</v>
      </c>
      <c r="CR467" s="9">
        <v>-69.100601690000005</v>
      </c>
      <c r="CS467" s="9">
        <v>72.282398306000005</v>
      </c>
      <c r="CT467" s="9">
        <v>13.526564956</v>
      </c>
      <c r="CU467" s="9">
        <v>19.039398356</v>
      </c>
      <c r="CV467" s="13">
        <v>6.1290797512999999</v>
      </c>
      <c r="CW467" s="9">
        <v>-0.28723136999999999</v>
      </c>
      <c r="CX467" s="9">
        <v>5.4576151483000004</v>
      </c>
      <c r="CY467" s="9">
        <v>-0.88636483300000002</v>
      </c>
      <c r="CZ467" s="9">
        <v>4.8854923521</v>
      </c>
      <c r="DA467" s="9">
        <v>0.32406393779999998</v>
      </c>
      <c r="DB467" s="9">
        <v>0.25428647900000001</v>
      </c>
      <c r="DC467" s="9">
        <v>-0.33018006300000002</v>
      </c>
      <c r="DD467" s="9">
        <v>-2.000596646</v>
      </c>
      <c r="DE467" s="9">
        <v>1.5152539794</v>
      </c>
      <c r="DF467" s="9">
        <v>0.44851977059999998</v>
      </c>
      <c r="DG467" s="9">
        <v>2.0752819565</v>
      </c>
      <c r="DH467" s="9">
        <v>0.77546795700000004</v>
      </c>
      <c r="DI467" s="9">
        <v>-1.5708759999999999E-3</v>
      </c>
      <c r="DJ467" s="9">
        <v>1.0791677900000001</v>
      </c>
    </row>
    <row r="468" spans="19:114" x14ac:dyDescent="0.15">
      <c r="S468" s="11" t="s">
        <v>39</v>
      </c>
      <c r="T468" s="9" t="s">
        <v>92</v>
      </c>
      <c r="U468" s="11">
        <v>7</v>
      </c>
      <c r="V468" s="9">
        <v>30</v>
      </c>
      <c r="W468" s="9">
        <v>0.22658</v>
      </c>
      <c r="X468" s="9">
        <v>0.49503799999999998</v>
      </c>
      <c r="Y468" s="9">
        <f t="shared" si="179"/>
        <v>1.7197844236043491</v>
      </c>
      <c r="Z468" s="9">
        <f t="shared" si="180"/>
        <v>30</v>
      </c>
      <c r="AA468" s="8">
        <f t="shared" si="191"/>
        <v>60</v>
      </c>
      <c r="AB468" s="8" t="b">
        <f t="shared" si="181"/>
        <v>1</v>
      </c>
      <c r="AC468" s="25" t="str">
        <f t="shared" si="182"/>
        <v>YES</v>
      </c>
      <c r="AD468" s="21" t="str">
        <f t="shared" si="192"/>
        <v>YES</v>
      </c>
      <c r="AE468" s="8" t="str">
        <f t="shared" si="193"/>
        <v>COARSE</v>
      </c>
      <c r="AF468" s="8">
        <f t="shared" si="194"/>
        <v>4</v>
      </c>
      <c r="AG468" s="8">
        <f t="shared" si="195"/>
        <v>4</v>
      </c>
      <c r="AH468" s="8">
        <f t="shared" si="196"/>
        <v>5</v>
      </c>
      <c r="AI468" s="25">
        <f t="shared" si="183"/>
        <v>173</v>
      </c>
      <c r="AJ468" s="25">
        <f t="shared" si="184"/>
        <v>449</v>
      </c>
      <c r="AK468" s="25">
        <f t="shared" si="185"/>
        <v>838</v>
      </c>
      <c r="AL468" s="25">
        <f t="shared" si="186"/>
        <v>2.7</v>
      </c>
      <c r="AM468" s="21">
        <f t="shared" si="197"/>
        <v>173</v>
      </c>
      <c r="AN468" s="21">
        <f t="shared" si="198"/>
        <v>449</v>
      </c>
      <c r="AO468" s="21">
        <f t="shared" si="199"/>
        <v>838</v>
      </c>
      <c r="AP468" s="21">
        <f t="shared" si="200"/>
        <v>2.7</v>
      </c>
      <c r="AQ468" s="24">
        <f t="shared" si="187"/>
        <v>0</v>
      </c>
      <c r="AR468" s="24">
        <f t="shared" si="188"/>
        <v>-1</v>
      </c>
      <c r="AS468" s="24">
        <f t="shared" si="189"/>
        <v>0</v>
      </c>
      <c r="AT468" s="24">
        <f t="shared" si="190"/>
        <v>0.33333333333333331</v>
      </c>
      <c r="AU468" s="9">
        <v>7</v>
      </c>
      <c r="AV468" s="9">
        <v>5</v>
      </c>
      <c r="AW468" s="9">
        <v>150</v>
      </c>
      <c r="AX468" s="9">
        <v>30</v>
      </c>
      <c r="AY468" s="9">
        <v>60</v>
      </c>
      <c r="AZ468" s="9">
        <v>30</v>
      </c>
      <c r="BA468" s="9">
        <v>22.5</v>
      </c>
      <c r="BB468" s="9">
        <v>22.5</v>
      </c>
      <c r="BC468" s="13">
        <v>127.19018078000001</v>
      </c>
      <c r="BD468" s="9">
        <v>-13.25509259</v>
      </c>
      <c r="BE468" s="9">
        <v>-57.612962969999998</v>
      </c>
      <c r="BF468" s="9">
        <v>17.342740738</v>
      </c>
      <c r="BG468" s="9">
        <v>-56.943574069999997</v>
      </c>
      <c r="BH468" s="9">
        <v>6.3485624999999999</v>
      </c>
      <c r="BI468" s="9">
        <v>-3.402020834</v>
      </c>
      <c r="BJ468" s="9">
        <v>-9.1231875010000003</v>
      </c>
      <c r="BK468" s="9">
        <v>23.840479163000001</v>
      </c>
      <c r="BL468" s="9">
        <v>33.349645838000001</v>
      </c>
      <c r="BM468" s="9">
        <v>-16.267354170000001</v>
      </c>
      <c r="BN468" s="9">
        <v>-16.081821999999999</v>
      </c>
      <c r="BO468" s="9">
        <v>16.305011301</v>
      </c>
      <c r="BP468" s="9">
        <v>2.3866779510999998</v>
      </c>
      <c r="BQ468" s="9">
        <v>17.420177950999999</v>
      </c>
      <c r="BR468" s="13">
        <v>316.82802822999997</v>
      </c>
      <c r="BS468" s="9">
        <v>-18.516666669999999</v>
      </c>
      <c r="BT468" s="9">
        <v>-131.23861110000001</v>
      </c>
      <c r="BU468" s="9">
        <v>46.8677037</v>
      </c>
      <c r="BV468" s="9">
        <v>-123.7915556</v>
      </c>
      <c r="BW468" s="9">
        <v>11.724083338</v>
      </c>
      <c r="BX468" s="9">
        <v>-9.7309999999999999</v>
      </c>
      <c r="BY468" s="9">
        <v>-26.868291679999999</v>
      </c>
      <c r="BZ468" s="9">
        <v>39.621541663000002</v>
      </c>
      <c r="CA468" s="9">
        <v>68.337416662999999</v>
      </c>
      <c r="CB468" s="9">
        <v>-39.459083329999999</v>
      </c>
      <c r="CC468" s="9">
        <v>-34.770310719999998</v>
      </c>
      <c r="CD468" s="9">
        <v>37.875855928999997</v>
      </c>
      <c r="CE468" s="9">
        <v>1.0886892791</v>
      </c>
      <c r="CF468" s="9">
        <v>34.036355929000003</v>
      </c>
      <c r="CG468" s="13">
        <v>635.75337287000002</v>
      </c>
      <c r="CH468" s="9">
        <v>12.314722232999999</v>
      </c>
      <c r="CI468" s="9">
        <v>-246.1202778</v>
      </c>
      <c r="CJ468" s="9">
        <v>112.56466668</v>
      </c>
      <c r="CK468" s="9">
        <v>-228.9845741</v>
      </c>
      <c r="CL468" s="9">
        <v>12.034854144000001</v>
      </c>
      <c r="CM468" s="9">
        <v>-10.61564581</v>
      </c>
      <c r="CN468" s="9">
        <v>-76.512770840000002</v>
      </c>
      <c r="CO468" s="9">
        <v>44.084854143999998</v>
      </c>
      <c r="CP468" s="9">
        <v>127.35414586</v>
      </c>
      <c r="CQ468" s="9">
        <v>-102.1506042</v>
      </c>
      <c r="CR468" s="9">
        <v>-69.100601690000005</v>
      </c>
      <c r="CS468" s="9">
        <v>72.282398306000005</v>
      </c>
      <c r="CT468" s="9">
        <v>13.526564956</v>
      </c>
      <c r="CU468" s="9">
        <v>19.039398356</v>
      </c>
      <c r="CV468" s="13">
        <v>6.1290797512999999</v>
      </c>
      <c r="CW468" s="9">
        <v>-0.28723136999999999</v>
      </c>
      <c r="CX468" s="9">
        <v>5.4576151483000004</v>
      </c>
      <c r="CY468" s="9">
        <v>-0.88636483300000002</v>
      </c>
      <c r="CZ468" s="9">
        <v>4.8854923521</v>
      </c>
      <c r="DA468" s="9">
        <v>0.32406393779999998</v>
      </c>
      <c r="DB468" s="9">
        <v>0.25428647900000001</v>
      </c>
      <c r="DC468" s="9">
        <v>-0.33018006300000002</v>
      </c>
      <c r="DD468" s="9">
        <v>-2.000596646</v>
      </c>
      <c r="DE468" s="9">
        <v>1.5152539794</v>
      </c>
      <c r="DF468" s="9">
        <v>0.44851977059999998</v>
      </c>
      <c r="DG468" s="9">
        <v>2.0752819565</v>
      </c>
      <c r="DH468" s="9">
        <v>0.77546795700000004</v>
      </c>
      <c r="DI468" s="9">
        <v>-1.5708759999999999E-3</v>
      </c>
      <c r="DJ468" s="9">
        <v>1.0791677900000001</v>
      </c>
    </row>
    <row r="469" spans="19:114" x14ac:dyDescent="0.15">
      <c r="S469" s="11" t="s">
        <v>39</v>
      </c>
      <c r="T469" s="9" t="s">
        <v>92</v>
      </c>
      <c r="U469" s="11">
        <v>7</v>
      </c>
      <c r="V469" s="9">
        <v>45</v>
      </c>
      <c r="W469" s="9">
        <v>0.22658</v>
      </c>
      <c r="X469" s="9">
        <v>0.49503799999999998</v>
      </c>
      <c r="Y469" s="9">
        <f t="shared" si="179"/>
        <v>1.7197844236043491</v>
      </c>
      <c r="Z469" s="9">
        <f t="shared" si="180"/>
        <v>30</v>
      </c>
      <c r="AA469" s="8">
        <f t="shared" si="191"/>
        <v>60</v>
      </c>
      <c r="AB469" s="8" t="b">
        <f t="shared" si="181"/>
        <v>0</v>
      </c>
      <c r="AC469" s="25" t="str">
        <f t="shared" si="182"/>
        <v>NO</v>
      </c>
      <c r="AD469" s="21" t="str">
        <f t="shared" si="192"/>
        <v>YES</v>
      </c>
      <c r="AE469" s="8" t="str">
        <f t="shared" si="193"/>
        <v>MEDIUM</v>
      </c>
      <c r="AF469" s="8">
        <f t="shared" si="194"/>
        <v>3</v>
      </c>
      <c r="AG469" s="8">
        <f t="shared" si="195"/>
        <v>3</v>
      </c>
      <c r="AH469" s="8">
        <f t="shared" si="196"/>
        <v>4</v>
      </c>
      <c r="AI469" s="25">
        <f t="shared" si="183"/>
        <v>129</v>
      </c>
      <c r="AJ469" s="25">
        <f t="shared" si="184"/>
        <v>397</v>
      </c>
      <c r="AK469" s="25">
        <f t="shared" si="185"/>
        <v>617</v>
      </c>
      <c r="AL469" s="25">
        <f t="shared" si="186"/>
        <v>5.8999999999999995</v>
      </c>
      <c r="AM469" s="21">
        <f t="shared" si="197"/>
        <v>129</v>
      </c>
      <c r="AN469" s="21">
        <f t="shared" si="198"/>
        <v>397</v>
      </c>
      <c r="AO469" s="21">
        <f t="shared" si="199"/>
        <v>617</v>
      </c>
      <c r="AP469" s="21">
        <f t="shared" si="200"/>
        <v>5.8999999999999995</v>
      </c>
      <c r="AQ469" s="24">
        <f t="shared" si="187"/>
        <v>0</v>
      </c>
      <c r="AR469" s="24">
        <f t="shared" si="188"/>
        <v>-1</v>
      </c>
      <c r="AS469" s="24">
        <f t="shared" si="189"/>
        <v>0</v>
      </c>
      <c r="AT469" s="24">
        <f t="shared" si="190"/>
        <v>1</v>
      </c>
      <c r="AU469" s="9">
        <v>7</v>
      </c>
      <c r="AV469" s="9">
        <v>5</v>
      </c>
      <c r="AW469" s="9">
        <v>150</v>
      </c>
      <c r="AX469" s="9">
        <v>30</v>
      </c>
      <c r="AY469" s="9">
        <v>60</v>
      </c>
      <c r="AZ469" s="9">
        <v>30</v>
      </c>
      <c r="BA469" s="9">
        <v>22.5</v>
      </c>
      <c r="BB469" s="9">
        <v>22.5</v>
      </c>
      <c r="BC469" s="13">
        <v>127.19018078000001</v>
      </c>
      <c r="BD469" s="9">
        <v>-13.25509259</v>
      </c>
      <c r="BE469" s="9">
        <v>-57.612962969999998</v>
      </c>
      <c r="BF469" s="9">
        <v>17.342740738</v>
      </c>
      <c r="BG469" s="9">
        <v>-56.943574069999997</v>
      </c>
      <c r="BH469" s="9">
        <v>6.3485624999999999</v>
      </c>
      <c r="BI469" s="9">
        <v>-3.402020834</v>
      </c>
      <c r="BJ469" s="9">
        <v>-9.1231875010000003</v>
      </c>
      <c r="BK469" s="9">
        <v>23.840479163000001</v>
      </c>
      <c r="BL469" s="9">
        <v>33.349645838000001</v>
      </c>
      <c r="BM469" s="9">
        <v>-16.267354170000001</v>
      </c>
      <c r="BN469" s="9">
        <v>-16.081821999999999</v>
      </c>
      <c r="BO469" s="9">
        <v>16.305011301</v>
      </c>
      <c r="BP469" s="9">
        <v>2.3866779510999998</v>
      </c>
      <c r="BQ469" s="9">
        <v>17.420177950999999</v>
      </c>
      <c r="BR469" s="13">
        <v>316.82802822999997</v>
      </c>
      <c r="BS469" s="9">
        <v>-18.516666669999999</v>
      </c>
      <c r="BT469" s="9">
        <v>-131.23861110000001</v>
      </c>
      <c r="BU469" s="9">
        <v>46.8677037</v>
      </c>
      <c r="BV469" s="9">
        <v>-123.7915556</v>
      </c>
      <c r="BW469" s="9">
        <v>11.724083338</v>
      </c>
      <c r="BX469" s="9">
        <v>-9.7309999999999999</v>
      </c>
      <c r="BY469" s="9">
        <v>-26.868291679999999</v>
      </c>
      <c r="BZ469" s="9">
        <v>39.621541663000002</v>
      </c>
      <c r="CA469" s="9">
        <v>68.337416662999999</v>
      </c>
      <c r="CB469" s="9">
        <v>-39.459083329999999</v>
      </c>
      <c r="CC469" s="9">
        <v>-34.770310719999998</v>
      </c>
      <c r="CD469" s="9">
        <v>37.875855928999997</v>
      </c>
      <c r="CE469" s="9">
        <v>1.0886892791</v>
      </c>
      <c r="CF469" s="9">
        <v>34.036355929000003</v>
      </c>
      <c r="CG469" s="13">
        <v>635.75337287000002</v>
      </c>
      <c r="CH469" s="9">
        <v>12.314722232999999</v>
      </c>
      <c r="CI469" s="9">
        <v>-246.1202778</v>
      </c>
      <c r="CJ469" s="9">
        <v>112.56466668</v>
      </c>
      <c r="CK469" s="9">
        <v>-228.9845741</v>
      </c>
      <c r="CL469" s="9">
        <v>12.034854144000001</v>
      </c>
      <c r="CM469" s="9">
        <v>-10.61564581</v>
      </c>
      <c r="CN469" s="9">
        <v>-76.512770840000002</v>
      </c>
      <c r="CO469" s="9">
        <v>44.084854143999998</v>
      </c>
      <c r="CP469" s="9">
        <v>127.35414586</v>
      </c>
      <c r="CQ469" s="9">
        <v>-102.1506042</v>
      </c>
      <c r="CR469" s="9">
        <v>-69.100601690000005</v>
      </c>
      <c r="CS469" s="9">
        <v>72.282398306000005</v>
      </c>
      <c r="CT469" s="9">
        <v>13.526564956</v>
      </c>
      <c r="CU469" s="9">
        <v>19.039398356</v>
      </c>
      <c r="CV469" s="13">
        <v>6.1290797512999999</v>
      </c>
      <c r="CW469" s="9">
        <v>-0.28723136999999999</v>
      </c>
      <c r="CX469" s="9">
        <v>5.4576151483000004</v>
      </c>
      <c r="CY469" s="9">
        <v>-0.88636483300000002</v>
      </c>
      <c r="CZ469" s="9">
        <v>4.8854923521</v>
      </c>
      <c r="DA469" s="9">
        <v>0.32406393779999998</v>
      </c>
      <c r="DB469" s="9">
        <v>0.25428647900000001</v>
      </c>
      <c r="DC469" s="9">
        <v>-0.33018006300000002</v>
      </c>
      <c r="DD469" s="9">
        <v>-2.000596646</v>
      </c>
      <c r="DE469" s="9">
        <v>1.5152539794</v>
      </c>
      <c r="DF469" s="9">
        <v>0.44851977059999998</v>
      </c>
      <c r="DG469" s="9">
        <v>2.0752819565</v>
      </c>
      <c r="DH469" s="9">
        <v>0.77546795700000004</v>
      </c>
      <c r="DI469" s="9">
        <v>-1.5708759999999999E-3</v>
      </c>
      <c r="DJ469" s="9">
        <v>1.0791677900000001</v>
      </c>
    </row>
    <row r="470" spans="19:114" x14ac:dyDescent="0.15">
      <c r="S470" s="11" t="s">
        <v>39</v>
      </c>
      <c r="T470" s="9" t="s">
        <v>92</v>
      </c>
      <c r="U470" s="11">
        <v>8</v>
      </c>
      <c r="V470" s="9">
        <v>0</v>
      </c>
      <c r="W470" s="9">
        <v>0.35376000000000002</v>
      </c>
      <c r="X470" s="9">
        <v>0.44996999999999998</v>
      </c>
      <c r="Y470" s="9">
        <f t="shared" si="179"/>
        <v>2.2326643783769047</v>
      </c>
      <c r="Z470" s="9">
        <f t="shared" si="180"/>
        <v>23</v>
      </c>
      <c r="AA470" s="8">
        <f t="shared" si="191"/>
        <v>60</v>
      </c>
      <c r="AB470" s="8" t="b">
        <f t="shared" si="181"/>
        <v>0</v>
      </c>
      <c r="AC470" s="25" t="str">
        <f t="shared" si="182"/>
        <v>NO</v>
      </c>
      <c r="AD470" s="21" t="str">
        <f t="shared" si="192"/>
        <v>YES</v>
      </c>
      <c r="AE470" s="8" t="str">
        <f t="shared" si="193"/>
        <v>EXT. COARSE</v>
      </c>
      <c r="AF470" s="8">
        <f t="shared" si="194"/>
        <v>6</v>
      </c>
      <c r="AG470" s="8">
        <f t="shared" si="195"/>
        <v>6</v>
      </c>
      <c r="AH470" s="8">
        <f t="shared" si="196"/>
        <v>6</v>
      </c>
      <c r="AI470" s="25">
        <f t="shared" si="183"/>
        <v>300</v>
      </c>
      <c r="AJ470" s="25">
        <f t="shared" si="184"/>
        <v>629</v>
      </c>
      <c r="AK470" s="25">
        <f t="shared" si="185"/>
        <v>1319</v>
      </c>
      <c r="AL470" s="25">
        <f t="shared" si="186"/>
        <v>0</v>
      </c>
      <c r="AM470" s="21">
        <f t="shared" si="197"/>
        <v>300</v>
      </c>
      <c r="AN470" s="21">
        <f t="shared" si="198"/>
        <v>629</v>
      </c>
      <c r="AO470" s="21">
        <f t="shared" si="199"/>
        <v>1319</v>
      </c>
      <c r="AP470" s="21">
        <f t="shared" si="200"/>
        <v>-0.5</v>
      </c>
      <c r="AQ470" s="24">
        <f t="shared" si="187"/>
        <v>0.2</v>
      </c>
      <c r="AR470" s="24">
        <f t="shared" si="188"/>
        <v>-1</v>
      </c>
      <c r="AS470" s="24">
        <f t="shared" si="189"/>
        <v>0</v>
      </c>
      <c r="AT470" s="24">
        <f t="shared" si="190"/>
        <v>-1</v>
      </c>
      <c r="AU470" s="9">
        <v>7</v>
      </c>
      <c r="AV470" s="9">
        <v>5</v>
      </c>
      <c r="AW470" s="9">
        <v>150</v>
      </c>
      <c r="AX470" s="9">
        <v>30</v>
      </c>
      <c r="AY470" s="9">
        <v>60</v>
      </c>
      <c r="AZ470" s="9">
        <v>30</v>
      </c>
      <c r="BA470" s="9">
        <v>22.5</v>
      </c>
      <c r="BB470" s="9">
        <v>22.5</v>
      </c>
      <c r="BC470" s="13">
        <v>127.19018078000001</v>
      </c>
      <c r="BD470" s="9">
        <v>-13.25509259</v>
      </c>
      <c r="BE470" s="9">
        <v>-57.612962969999998</v>
      </c>
      <c r="BF470" s="9">
        <v>17.342740738</v>
      </c>
      <c r="BG470" s="9">
        <v>-56.943574069999997</v>
      </c>
      <c r="BH470" s="9">
        <v>6.3485624999999999</v>
      </c>
      <c r="BI470" s="9">
        <v>-3.402020834</v>
      </c>
      <c r="BJ470" s="9">
        <v>-9.1231875010000003</v>
      </c>
      <c r="BK470" s="9">
        <v>23.840479163000001</v>
      </c>
      <c r="BL470" s="9">
        <v>33.349645838000001</v>
      </c>
      <c r="BM470" s="9">
        <v>-16.267354170000001</v>
      </c>
      <c r="BN470" s="9">
        <v>-16.081821999999999</v>
      </c>
      <c r="BO470" s="9">
        <v>16.305011301</v>
      </c>
      <c r="BP470" s="9">
        <v>2.3866779510999998</v>
      </c>
      <c r="BQ470" s="9">
        <v>17.420177950999999</v>
      </c>
      <c r="BR470" s="13">
        <v>316.82802822999997</v>
      </c>
      <c r="BS470" s="9">
        <v>-18.516666669999999</v>
      </c>
      <c r="BT470" s="9">
        <v>-131.23861110000001</v>
      </c>
      <c r="BU470" s="9">
        <v>46.8677037</v>
      </c>
      <c r="BV470" s="9">
        <v>-123.7915556</v>
      </c>
      <c r="BW470" s="9">
        <v>11.724083338</v>
      </c>
      <c r="BX470" s="9">
        <v>-9.7309999999999999</v>
      </c>
      <c r="BY470" s="9">
        <v>-26.868291679999999</v>
      </c>
      <c r="BZ470" s="9">
        <v>39.621541663000002</v>
      </c>
      <c r="CA470" s="9">
        <v>68.337416662999999</v>
      </c>
      <c r="CB470" s="9">
        <v>-39.459083329999999</v>
      </c>
      <c r="CC470" s="9">
        <v>-34.770310719999998</v>
      </c>
      <c r="CD470" s="9">
        <v>37.875855928999997</v>
      </c>
      <c r="CE470" s="9">
        <v>1.0886892791</v>
      </c>
      <c r="CF470" s="9">
        <v>34.036355929000003</v>
      </c>
      <c r="CG470" s="13">
        <v>635.75337287000002</v>
      </c>
      <c r="CH470" s="9">
        <v>12.314722232999999</v>
      </c>
      <c r="CI470" s="9">
        <v>-246.1202778</v>
      </c>
      <c r="CJ470" s="9">
        <v>112.56466668</v>
      </c>
      <c r="CK470" s="9">
        <v>-228.9845741</v>
      </c>
      <c r="CL470" s="9">
        <v>12.034854144000001</v>
      </c>
      <c r="CM470" s="9">
        <v>-10.61564581</v>
      </c>
      <c r="CN470" s="9">
        <v>-76.512770840000002</v>
      </c>
      <c r="CO470" s="9">
        <v>44.084854143999998</v>
      </c>
      <c r="CP470" s="9">
        <v>127.35414586</v>
      </c>
      <c r="CQ470" s="9">
        <v>-102.1506042</v>
      </c>
      <c r="CR470" s="9">
        <v>-69.100601690000005</v>
      </c>
      <c r="CS470" s="9">
        <v>72.282398306000005</v>
      </c>
      <c r="CT470" s="9">
        <v>13.526564956</v>
      </c>
      <c r="CU470" s="9">
        <v>19.039398356</v>
      </c>
      <c r="CV470" s="13">
        <v>6.1290797512999999</v>
      </c>
      <c r="CW470" s="9">
        <v>-0.28723136999999999</v>
      </c>
      <c r="CX470" s="9">
        <v>5.4576151483000004</v>
      </c>
      <c r="CY470" s="9">
        <v>-0.88636483300000002</v>
      </c>
      <c r="CZ470" s="9">
        <v>4.8854923521</v>
      </c>
      <c r="DA470" s="9">
        <v>0.32406393779999998</v>
      </c>
      <c r="DB470" s="9">
        <v>0.25428647900000001</v>
      </c>
      <c r="DC470" s="9">
        <v>-0.33018006300000002</v>
      </c>
      <c r="DD470" s="9">
        <v>-2.000596646</v>
      </c>
      <c r="DE470" s="9">
        <v>1.5152539794</v>
      </c>
      <c r="DF470" s="9">
        <v>0.44851977059999998</v>
      </c>
      <c r="DG470" s="9">
        <v>2.0752819565</v>
      </c>
      <c r="DH470" s="9">
        <v>0.77546795700000004</v>
      </c>
      <c r="DI470" s="9">
        <v>-1.5708759999999999E-3</v>
      </c>
      <c r="DJ470" s="9">
        <v>1.0791677900000001</v>
      </c>
    </row>
    <row r="471" spans="19:114" x14ac:dyDescent="0.15">
      <c r="S471" s="11" t="s">
        <v>39</v>
      </c>
      <c r="T471" s="9" t="s">
        <v>92</v>
      </c>
      <c r="U471" s="11">
        <v>8</v>
      </c>
      <c r="V471" s="9">
        <v>15</v>
      </c>
      <c r="W471" s="9">
        <v>0.35376000000000002</v>
      </c>
      <c r="X471" s="9">
        <v>0.44996999999999998</v>
      </c>
      <c r="Y471" s="9">
        <f t="shared" si="179"/>
        <v>2.2326643783769047</v>
      </c>
      <c r="Z471" s="9">
        <f t="shared" si="180"/>
        <v>23</v>
      </c>
      <c r="AA471" s="8">
        <f t="shared" si="191"/>
        <v>60</v>
      </c>
      <c r="AB471" s="8" t="b">
        <f t="shared" si="181"/>
        <v>0</v>
      </c>
      <c r="AC471" s="25" t="str">
        <f t="shared" si="182"/>
        <v>NO</v>
      </c>
      <c r="AD471" s="21" t="str">
        <f t="shared" si="192"/>
        <v>YES</v>
      </c>
      <c r="AE471" s="8" t="str">
        <f t="shared" si="193"/>
        <v>EXT. COARSE</v>
      </c>
      <c r="AF471" s="8">
        <f t="shared" si="194"/>
        <v>6</v>
      </c>
      <c r="AG471" s="8">
        <f t="shared" si="195"/>
        <v>6</v>
      </c>
      <c r="AH471" s="8">
        <f t="shared" si="196"/>
        <v>6</v>
      </c>
      <c r="AI471" s="25">
        <f t="shared" si="183"/>
        <v>227</v>
      </c>
      <c r="AJ471" s="25">
        <f t="shared" si="184"/>
        <v>521</v>
      </c>
      <c r="AK471" s="25">
        <f t="shared" si="185"/>
        <v>1070</v>
      </c>
      <c r="AL471" s="25">
        <f t="shared" si="186"/>
        <v>0.6</v>
      </c>
      <c r="AM471" s="21">
        <f t="shared" si="197"/>
        <v>227</v>
      </c>
      <c r="AN471" s="21">
        <f t="shared" si="198"/>
        <v>521</v>
      </c>
      <c r="AO471" s="21">
        <f t="shared" si="199"/>
        <v>1070</v>
      </c>
      <c r="AP471" s="21">
        <f t="shared" si="200"/>
        <v>0.6</v>
      </c>
      <c r="AQ471" s="24">
        <f t="shared" si="187"/>
        <v>0.2</v>
      </c>
      <c r="AR471" s="24">
        <f t="shared" si="188"/>
        <v>-1</v>
      </c>
      <c r="AS471" s="24">
        <f t="shared" si="189"/>
        <v>0</v>
      </c>
      <c r="AT471" s="24">
        <f t="shared" si="190"/>
        <v>-0.33333333333333331</v>
      </c>
      <c r="AU471" s="9">
        <v>7</v>
      </c>
      <c r="AV471" s="9">
        <v>5</v>
      </c>
      <c r="AW471" s="9">
        <v>150</v>
      </c>
      <c r="AX471" s="9">
        <v>30</v>
      </c>
      <c r="AY471" s="9">
        <v>60</v>
      </c>
      <c r="AZ471" s="9">
        <v>30</v>
      </c>
      <c r="BA471" s="9">
        <v>22.5</v>
      </c>
      <c r="BB471" s="9">
        <v>22.5</v>
      </c>
      <c r="BC471" s="13">
        <v>127.19018078000001</v>
      </c>
      <c r="BD471" s="9">
        <v>-13.25509259</v>
      </c>
      <c r="BE471" s="9">
        <v>-57.612962969999998</v>
      </c>
      <c r="BF471" s="9">
        <v>17.342740738</v>
      </c>
      <c r="BG471" s="9">
        <v>-56.943574069999997</v>
      </c>
      <c r="BH471" s="9">
        <v>6.3485624999999999</v>
      </c>
      <c r="BI471" s="9">
        <v>-3.402020834</v>
      </c>
      <c r="BJ471" s="9">
        <v>-9.1231875010000003</v>
      </c>
      <c r="BK471" s="9">
        <v>23.840479163000001</v>
      </c>
      <c r="BL471" s="9">
        <v>33.349645838000001</v>
      </c>
      <c r="BM471" s="9">
        <v>-16.267354170000001</v>
      </c>
      <c r="BN471" s="9">
        <v>-16.081821999999999</v>
      </c>
      <c r="BO471" s="9">
        <v>16.305011301</v>
      </c>
      <c r="BP471" s="9">
        <v>2.3866779510999998</v>
      </c>
      <c r="BQ471" s="9">
        <v>17.420177950999999</v>
      </c>
      <c r="BR471" s="13">
        <v>316.82802822999997</v>
      </c>
      <c r="BS471" s="9">
        <v>-18.516666669999999</v>
      </c>
      <c r="BT471" s="9">
        <v>-131.23861110000001</v>
      </c>
      <c r="BU471" s="9">
        <v>46.8677037</v>
      </c>
      <c r="BV471" s="9">
        <v>-123.7915556</v>
      </c>
      <c r="BW471" s="9">
        <v>11.724083338</v>
      </c>
      <c r="BX471" s="9">
        <v>-9.7309999999999999</v>
      </c>
      <c r="BY471" s="9">
        <v>-26.868291679999999</v>
      </c>
      <c r="BZ471" s="9">
        <v>39.621541663000002</v>
      </c>
      <c r="CA471" s="9">
        <v>68.337416662999999</v>
      </c>
      <c r="CB471" s="9">
        <v>-39.459083329999999</v>
      </c>
      <c r="CC471" s="9">
        <v>-34.770310719999998</v>
      </c>
      <c r="CD471" s="9">
        <v>37.875855928999997</v>
      </c>
      <c r="CE471" s="9">
        <v>1.0886892791</v>
      </c>
      <c r="CF471" s="9">
        <v>34.036355929000003</v>
      </c>
      <c r="CG471" s="13">
        <v>635.75337287000002</v>
      </c>
      <c r="CH471" s="9">
        <v>12.314722232999999</v>
      </c>
      <c r="CI471" s="9">
        <v>-246.1202778</v>
      </c>
      <c r="CJ471" s="9">
        <v>112.56466668</v>
      </c>
      <c r="CK471" s="9">
        <v>-228.9845741</v>
      </c>
      <c r="CL471" s="9">
        <v>12.034854144000001</v>
      </c>
      <c r="CM471" s="9">
        <v>-10.61564581</v>
      </c>
      <c r="CN471" s="9">
        <v>-76.512770840000002</v>
      </c>
      <c r="CO471" s="9">
        <v>44.084854143999998</v>
      </c>
      <c r="CP471" s="9">
        <v>127.35414586</v>
      </c>
      <c r="CQ471" s="9">
        <v>-102.1506042</v>
      </c>
      <c r="CR471" s="9">
        <v>-69.100601690000005</v>
      </c>
      <c r="CS471" s="9">
        <v>72.282398306000005</v>
      </c>
      <c r="CT471" s="9">
        <v>13.526564956</v>
      </c>
      <c r="CU471" s="9">
        <v>19.039398356</v>
      </c>
      <c r="CV471" s="13">
        <v>6.1290797512999999</v>
      </c>
      <c r="CW471" s="9">
        <v>-0.28723136999999999</v>
      </c>
      <c r="CX471" s="9">
        <v>5.4576151483000004</v>
      </c>
      <c r="CY471" s="9">
        <v>-0.88636483300000002</v>
      </c>
      <c r="CZ471" s="9">
        <v>4.8854923521</v>
      </c>
      <c r="DA471" s="9">
        <v>0.32406393779999998</v>
      </c>
      <c r="DB471" s="9">
        <v>0.25428647900000001</v>
      </c>
      <c r="DC471" s="9">
        <v>-0.33018006300000002</v>
      </c>
      <c r="DD471" s="9">
        <v>-2.000596646</v>
      </c>
      <c r="DE471" s="9">
        <v>1.5152539794</v>
      </c>
      <c r="DF471" s="9">
        <v>0.44851977059999998</v>
      </c>
      <c r="DG471" s="9">
        <v>2.0752819565</v>
      </c>
      <c r="DH471" s="9">
        <v>0.77546795700000004</v>
      </c>
      <c r="DI471" s="9">
        <v>-1.5708759999999999E-3</v>
      </c>
      <c r="DJ471" s="9">
        <v>1.0791677900000001</v>
      </c>
    </row>
    <row r="472" spans="19:114" x14ac:dyDescent="0.15">
      <c r="S472" s="11" t="s">
        <v>39</v>
      </c>
      <c r="T472" s="9" t="s">
        <v>92</v>
      </c>
      <c r="U472" s="11">
        <v>8</v>
      </c>
      <c r="V472" s="9">
        <v>30</v>
      </c>
      <c r="W472" s="9">
        <v>0.35376000000000002</v>
      </c>
      <c r="X472" s="9">
        <v>0.44996999999999998</v>
      </c>
      <c r="Y472" s="9">
        <f t="shared" si="179"/>
        <v>2.2326643783769047</v>
      </c>
      <c r="Z472" s="9">
        <f t="shared" si="180"/>
        <v>23</v>
      </c>
      <c r="AA472" s="8">
        <f t="shared" si="191"/>
        <v>60</v>
      </c>
      <c r="AB472" s="8" t="b">
        <f t="shared" si="181"/>
        <v>1</v>
      </c>
      <c r="AC472" s="25" t="str">
        <f t="shared" si="182"/>
        <v>YES</v>
      </c>
      <c r="AD472" s="21" t="str">
        <f t="shared" si="192"/>
        <v>YES</v>
      </c>
      <c r="AE472" s="8" t="str">
        <f t="shared" si="193"/>
        <v>COARSE</v>
      </c>
      <c r="AF472" s="8">
        <f t="shared" si="194"/>
        <v>4</v>
      </c>
      <c r="AG472" s="8">
        <f t="shared" si="195"/>
        <v>4</v>
      </c>
      <c r="AH472" s="8">
        <f t="shared" si="196"/>
        <v>5</v>
      </c>
      <c r="AI472" s="25">
        <f t="shared" si="183"/>
        <v>170</v>
      </c>
      <c r="AJ472" s="25">
        <f t="shared" si="184"/>
        <v>444</v>
      </c>
      <c r="AK472" s="25">
        <f t="shared" si="185"/>
        <v>838</v>
      </c>
      <c r="AL472" s="25">
        <f t="shared" si="186"/>
        <v>2.6</v>
      </c>
      <c r="AM472" s="21">
        <f t="shared" si="197"/>
        <v>170</v>
      </c>
      <c r="AN472" s="21">
        <f t="shared" si="198"/>
        <v>444</v>
      </c>
      <c r="AO472" s="21">
        <f t="shared" si="199"/>
        <v>838</v>
      </c>
      <c r="AP472" s="21">
        <f t="shared" si="200"/>
        <v>2.6</v>
      </c>
      <c r="AQ472" s="24">
        <f t="shared" si="187"/>
        <v>0.2</v>
      </c>
      <c r="AR472" s="24">
        <f t="shared" si="188"/>
        <v>-1</v>
      </c>
      <c r="AS472" s="24">
        <f t="shared" si="189"/>
        <v>0</v>
      </c>
      <c r="AT472" s="24">
        <f t="shared" si="190"/>
        <v>0.33333333333333331</v>
      </c>
      <c r="AU472" s="9">
        <v>7</v>
      </c>
      <c r="AV472" s="9">
        <v>5</v>
      </c>
      <c r="AW472" s="9">
        <v>150</v>
      </c>
      <c r="AX472" s="9">
        <v>30</v>
      </c>
      <c r="AY472" s="9">
        <v>60</v>
      </c>
      <c r="AZ472" s="9">
        <v>30</v>
      </c>
      <c r="BA472" s="9">
        <v>22.5</v>
      </c>
      <c r="BB472" s="9">
        <v>22.5</v>
      </c>
      <c r="BC472" s="13">
        <v>127.19018078000001</v>
      </c>
      <c r="BD472" s="9">
        <v>-13.25509259</v>
      </c>
      <c r="BE472" s="9">
        <v>-57.612962969999998</v>
      </c>
      <c r="BF472" s="9">
        <v>17.342740738</v>
      </c>
      <c r="BG472" s="9">
        <v>-56.943574069999997</v>
      </c>
      <c r="BH472" s="9">
        <v>6.3485624999999999</v>
      </c>
      <c r="BI472" s="9">
        <v>-3.402020834</v>
      </c>
      <c r="BJ472" s="9">
        <v>-9.1231875010000003</v>
      </c>
      <c r="BK472" s="9">
        <v>23.840479163000001</v>
      </c>
      <c r="BL472" s="9">
        <v>33.349645838000001</v>
      </c>
      <c r="BM472" s="9">
        <v>-16.267354170000001</v>
      </c>
      <c r="BN472" s="9">
        <v>-16.081821999999999</v>
      </c>
      <c r="BO472" s="9">
        <v>16.305011301</v>
      </c>
      <c r="BP472" s="9">
        <v>2.3866779510999998</v>
      </c>
      <c r="BQ472" s="9">
        <v>17.420177950999999</v>
      </c>
      <c r="BR472" s="13">
        <v>316.82802822999997</v>
      </c>
      <c r="BS472" s="9">
        <v>-18.516666669999999</v>
      </c>
      <c r="BT472" s="9">
        <v>-131.23861110000001</v>
      </c>
      <c r="BU472" s="9">
        <v>46.8677037</v>
      </c>
      <c r="BV472" s="9">
        <v>-123.7915556</v>
      </c>
      <c r="BW472" s="9">
        <v>11.724083338</v>
      </c>
      <c r="BX472" s="9">
        <v>-9.7309999999999999</v>
      </c>
      <c r="BY472" s="9">
        <v>-26.868291679999999</v>
      </c>
      <c r="BZ472" s="9">
        <v>39.621541663000002</v>
      </c>
      <c r="CA472" s="9">
        <v>68.337416662999999</v>
      </c>
      <c r="CB472" s="9">
        <v>-39.459083329999999</v>
      </c>
      <c r="CC472" s="9">
        <v>-34.770310719999998</v>
      </c>
      <c r="CD472" s="9">
        <v>37.875855928999997</v>
      </c>
      <c r="CE472" s="9">
        <v>1.0886892791</v>
      </c>
      <c r="CF472" s="9">
        <v>34.036355929000003</v>
      </c>
      <c r="CG472" s="13">
        <v>635.75337287000002</v>
      </c>
      <c r="CH472" s="9">
        <v>12.314722232999999</v>
      </c>
      <c r="CI472" s="9">
        <v>-246.1202778</v>
      </c>
      <c r="CJ472" s="9">
        <v>112.56466668</v>
      </c>
      <c r="CK472" s="9">
        <v>-228.9845741</v>
      </c>
      <c r="CL472" s="9">
        <v>12.034854144000001</v>
      </c>
      <c r="CM472" s="9">
        <v>-10.61564581</v>
      </c>
      <c r="CN472" s="9">
        <v>-76.512770840000002</v>
      </c>
      <c r="CO472" s="9">
        <v>44.084854143999998</v>
      </c>
      <c r="CP472" s="9">
        <v>127.35414586</v>
      </c>
      <c r="CQ472" s="9">
        <v>-102.1506042</v>
      </c>
      <c r="CR472" s="9">
        <v>-69.100601690000005</v>
      </c>
      <c r="CS472" s="9">
        <v>72.282398306000005</v>
      </c>
      <c r="CT472" s="9">
        <v>13.526564956</v>
      </c>
      <c r="CU472" s="9">
        <v>19.039398356</v>
      </c>
      <c r="CV472" s="13">
        <v>6.1290797512999999</v>
      </c>
      <c r="CW472" s="9">
        <v>-0.28723136999999999</v>
      </c>
      <c r="CX472" s="9">
        <v>5.4576151483000004</v>
      </c>
      <c r="CY472" s="9">
        <v>-0.88636483300000002</v>
      </c>
      <c r="CZ472" s="9">
        <v>4.8854923521</v>
      </c>
      <c r="DA472" s="9">
        <v>0.32406393779999998</v>
      </c>
      <c r="DB472" s="9">
        <v>0.25428647900000001</v>
      </c>
      <c r="DC472" s="9">
        <v>-0.33018006300000002</v>
      </c>
      <c r="DD472" s="9">
        <v>-2.000596646</v>
      </c>
      <c r="DE472" s="9">
        <v>1.5152539794</v>
      </c>
      <c r="DF472" s="9">
        <v>0.44851977059999998</v>
      </c>
      <c r="DG472" s="9">
        <v>2.0752819565</v>
      </c>
      <c r="DH472" s="9">
        <v>0.77546795700000004</v>
      </c>
      <c r="DI472" s="9">
        <v>-1.5708759999999999E-3</v>
      </c>
      <c r="DJ472" s="9">
        <v>1.0791677900000001</v>
      </c>
    </row>
    <row r="473" spans="19:114" x14ac:dyDescent="0.15">
      <c r="S473" s="11" t="s">
        <v>39</v>
      </c>
      <c r="T473" s="9" t="s">
        <v>92</v>
      </c>
      <c r="U473" s="11">
        <v>8</v>
      </c>
      <c r="V473" s="9">
        <v>45</v>
      </c>
      <c r="W473" s="9">
        <v>0.35376000000000002</v>
      </c>
      <c r="X473" s="9">
        <v>0.44996999999999998</v>
      </c>
      <c r="Y473" s="9">
        <f t="shared" si="179"/>
        <v>2.2326643783769047</v>
      </c>
      <c r="Z473" s="9">
        <f t="shared" si="180"/>
        <v>23</v>
      </c>
      <c r="AA473" s="8">
        <f t="shared" si="191"/>
        <v>60</v>
      </c>
      <c r="AB473" s="8" t="b">
        <f t="shared" si="181"/>
        <v>0</v>
      </c>
      <c r="AC473" s="25" t="str">
        <f t="shared" si="182"/>
        <v>NO</v>
      </c>
      <c r="AD473" s="21" t="str">
        <f t="shared" si="192"/>
        <v>YES</v>
      </c>
      <c r="AE473" s="8" t="str">
        <f t="shared" si="193"/>
        <v>MEDIUM</v>
      </c>
      <c r="AF473" s="8">
        <f t="shared" si="194"/>
        <v>3</v>
      </c>
      <c r="AG473" s="8">
        <f t="shared" si="195"/>
        <v>3</v>
      </c>
      <c r="AH473" s="8">
        <f t="shared" si="196"/>
        <v>4</v>
      </c>
      <c r="AI473" s="25">
        <f t="shared" si="183"/>
        <v>129</v>
      </c>
      <c r="AJ473" s="25">
        <f t="shared" si="184"/>
        <v>397</v>
      </c>
      <c r="AK473" s="25">
        <f t="shared" si="185"/>
        <v>623</v>
      </c>
      <c r="AL473" s="25">
        <f t="shared" si="186"/>
        <v>5.5</v>
      </c>
      <c r="AM473" s="21">
        <f t="shared" si="197"/>
        <v>129</v>
      </c>
      <c r="AN473" s="21">
        <f t="shared" si="198"/>
        <v>397</v>
      </c>
      <c r="AO473" s="21">
        <f t="shared" si="199"/>
        <v>623</v>
      </c>
      <c r="AP473" s="21">
        <f t="shared" si="200"/>
        <v>5.5</v>
      </c>
      <c r="AQ473" s="24">
        <f t="shared" si="187"/>
        <v>0.2</v>
      </c>
      <c r="AR473" s="24">
        <f t="shared" si="188"/>
        <v>-1</v>
      </c>
      <c r="AS473" s="24">
        <f t="shared" si="189"/>
        <v>0</v>
      </c>
      <c r="AT473" s="24">
        <f t="shared" si="190"/>
        <v>1</v>
      </c>
      <c r="AU473" s="9">
        <v>7</v>
      </c>
      <c r="AV473" s="9">
        <v>5</v>
      </c>
      <c r="AW473" s="9">
        <v>150</v>
      </c>
      <c r="AX473" s="9">
        <v>30</v>
      </c>
      <c r="AY473" s="9">
        <v>60</v>
      </c>
      <c r="AZ473" s="9">
        <v>30</v>
      </c>
      <c r="BA473" s="9">
        <v>22.5</v>
      </c>
      <c r="BB473" s="9">
        <v>22.5</v>
      </c>
      <c r="BC473" s="13">
        <v>127.19018078000001</v>
      </c>
      <c r="BD473" s="9">
        <v>-13.25509259</v>
      </c>
      <c r="BE473" s="9">
        <v>-57.612962969999998</v>
      </c>
      <c r="BF473" s="9">
        <v>17.342740738</v>
      </c>
      <c r="BG473" s="9">
        <v>-56.943574069999997</v>
      </c>
      <c r="BH473" s="9">
        <v>6.3485624999999999</v>
      </c>
      <c r="BI473" s="9">
        <v>-3.402020834</v>
      </c>
      <c r="BJ473" s="9">
        <v>-9.1231875010000003</v>
      </c>
      <c r="BK473" s="9">
        <v>23.840479163000001</v>
      </c>
      <c r="BL473" s="9">
        <v>33.349645838000001</v>
      </c>
      <c r="BM473" s="9">
        <v>-16.267354170000001</v>
      </c>
      <c r="BN473" s="9">
        <v>-16.081821999999999</v>
      </c>
      <c r="BO473" s="9">
        <v>16.305011301</v>
      </c>
      <c r="BP473" s="9">
        <v>2.3866779510999998</v>
      </c>
      <c r="BQ473" s="9">
        <v>17.420177950999999</v>
      </c>
      <c r="BR473" s="13">
        <v>316.82802822999997</v>
      </c>
      <c r="BS473" s="9">
        <v>-18.516666669999999</v>
      </c>
      <c r="BT473" s="9">
        <v>-131.23861110000001</v>
      </c>
      <c r="BU473" s="9">
        <v>46.8677037</v>
      </c>
      <c r="BV473" s="9">
        <v>-123.7915556</v>
      </c>
      <c r="BW473" s="9">
        <v>11.724083338</v>
      </c>
      <c r="BX473" s="9">
        <v>-9.7309999999999999</v>
      </c>
      <c r="BY473" s="9">
        <v>-26.868291679999999</v>
      </c>
      <c r="BZ473" s="9">
        <v>39.621541663000002</v>
      </c>
      <c r="CA473" s="9">
        <v>68.337416662999999</v>
      </c>
      <c r="CB473" s="9">
        <v>-39.459083329999999</v>
      </c>
      <c r="CC473" s="9">
        <v>-34.770310719999998</v>
      </c>
      <c r="CD473" s="9">
        <v>37.875855928999997</v>
      </c>
      <c r="CE473" s="9">
        <v>1.0886892791</v>
      </c>
      <c r="CF473" s="9">
        <v>34.036355929000003</v>
      </c>
      <c r="CG473" s="13">
        <v>635.75337287000002</v>
      </c>
      <c r="CH473" s="9">
        <v>12.314722232999999</v>
      </c>
      <c r="CI473" s="9">
        <v>-246.1202778</v>
      </c>
      <c r="CJ473" s="9">
        <v>112.56466668</v>
      </c>
      <c r="CK473" s="9">
        <v>-228.9845741</v>
      </c>
      <c r="CL473" s="9">
        <v>12.034854144000001</v>
      </c>
      <c r="CM473" s="9">
        <v>-10.61564581</v>
      </c>
      <c r="CN473" s="9">
        <v>-76.512770840000002</v>
      </c>
      <c r="CO473" s="9">
        <v>44.084854143999998</v>
      </c>
      <c r="CP473" s="9">
        <v>127.35414586</v>
      </c>
      <c r="CQ473" s="9">
        <v>-102.1506042</v>
      </c>
      <c r="CR473" s="9">
        <v>-69.100601690000005</v>
      </c>
      <c r="CS473" s="9">
        <v>72.282398306000005</v>
      </c>
      <c r="CT473" s="9">
        <v>13.526564956</v>
      </c>
      <c r="CU473" s="9">
        <v>19.039398356</v>
      </c>
      <c r="CV473" s="13">
        <v>6.1290797512999999</v>
      </c>
      <c r="CW473" s="9">
        <v>-0.28723136999999999</v>
      </c>
      <c r="CX473" s="9">
        <v>5.4576151483000004</v>
      </c>
      <c r="CY473" s="9">
        <v>-0.88636483300000002</v>
      </c>
      <c r="CZ473" s="9">
        <v>4.8854923521</v>
      </c>
      <c r="DA473" s="9">
        <v>0.32406393779999998</v>
      </c>
      <c r="DB473" s="9">
        <v>0.25428647900000001</v>
      </c>
      <c r="DC473" s="9">
        <v>-0.33018006300000002</v>
      </c>
      <c r="DD473" s="9">
        <v>-2.000596646</v>
      </c>
      <c r="DE473" s="9">
        <v>1.5152539794</v>
      </c>
      <c r="DF473" s="9">
        <v>0.44851977059999998</v>
      </c>
      <c r="DG473" s="9">
        <v>2.0752819565</v>
      </c>
      <c r="DH473" s="9">
        <v>0.77546795700000004</v>
      </c>
      <c r="DI473" s="9">
        <v>-1.5708759999999999E-3</v>
      </c>
      <c r="DJ473" s="9">
        <v>1.0791677900000001</v>
      </c>
    </row>
    <row r="474" spans="19:114" x14ac:dyDescent="0.15">
      <c r="S474" s="11" t="s">
        <v>39</v>
      </c>
      <c r="T474" s="9" t="s">
        <v>92</v>
      </c>
      <c r="U474" s="11">
        <v>10</v>
      </c>
      <c r="V474" s="9">
        <v>0</v>
      </c>
      <c r="W474" s="9">
        <v>0.47805999999999998</v>
      </c>
      <c r="X474" s="9">
        <v>0.47081000000000001</v>
      </c>
      <c r="Y474" s="9">
        <f t="shared" si="179"/>
        <v>3.2858958760950112</v>
      </c>
      <c r="Z474" s="9">
        <f t="shared" si="180"/>
        <v>16</v>
      </c>
      <c r="AA474" s="8">
        <f t="shared" si="191"/>
        <v>60</v>
      </c>
      <c r="AB474" s="8" t="b">
        <f t="shared" si="181"/>
        <v>0</v>
      </c>
      <c r="AC474" s="25" t="str">
        <f t="shared" si="182"/>
        <v>NO</v>
      </c>
      <c r="AD474" s="21" t="str">
        <f t="shared" si="192"/>
        <v>NO</v>
      </c>
      <c r="AE474" s="8" t="str">
        <f t="shared" si="193"/>
        <v>EXT. COARSE</v>
      </c>
      <c r="AF474" s="8">
        <f t="shared" si="194"/>
        <v>6</v>
      </c>
      <c r="AG474" s="8">
        <f t="shared" si="195"/>
        <v>6</v>
      </c>
      <c r="AH474" s="8">
        <f t="shared" si="196"/>
        <v>6</v>
      </c>
      <c r="AI474" s="25">
        <f t="shared" si="183"/>
        <v>277</v>
      </c>
      <c r="AJ474" s="25">
        <f t="shared" si="184"/>
        <v>590</v>
      </c>
      <c r="AK474" s="25">
        <f t="shared" si="185"/>
        <v>1279</v>
      </c>
      <c r="AL474" s="25">
        <f t="shared" si="186"/>
        <v>0.79999999999999993</v>
      </c>
      <c r="AM474" s="21">
        <f t="shared" si="197"/>
        <v>277</v>
      </c>
      <c r="AN474" s="21">
        <f t="shared" si="198"/>
        <v>590</v>
      </c>
      <c r="AO474" s="21">
        <f t="shared" si="199"/>
        <v>1279</v>
      </c>
      <c r="AP474" s="21">
        <f t="shared" si="200"/>
        <v>0.79999999999999993</v>
      </c>
      <c r="AQ474" s="24">
        <f t="shared" si="187"/>
        <v>0.6</v>
      </c>
      <c r="AR474" s="24">
        <f t="shared" si="188"/>
        <v>-1</v>
      </c>
      <c r="AS474" s="24">
        <f t="shared" si="189"/>
        <v>0</v>
      </c>
      <c r="AT474" s="24">
        <f t="shared" si="190"/>
        <v>-1</v>
      </c>
      <c r="AU474" s="9">
        <v>7</v>
      </c>
      <c r="AV474" s="9">
        <v>5</v>
      </c>
      <c r="AW474" s="9">
        <v>150</v>
      </c>
      <c r="AX474" s="9">
        <v>30</v>
      </c>
      <c r="AY474" s="9">
        <v>60</v>
      </c>
      <c r="AZ474" s="9">
        <v>30</v>
      </c>
      <c r="BA474" s="9">
        <v>22.5</v>
      </c>
      <c r="BB474" s="9">
        <v>22.5</v>
      </c>
      <c r="BC474" s="13">
        <v>127.19018078000001</v>
      </c>
      <c r="BD474" s="9">
        <v>-13.25509259</v>
      </c>
      <c r="BE474" s="9">
        <v>-57.612962969999998</v>
      </c>
      <c r="BF474" s="9">
        <v>17.342740738</v>
      </c>
      <c r="BG474" s="9">
        <v>-56.943574069999997</v>
      </c>
      <c r="BH474" s="9">
        <v>6.3485624999999999</v>
      </c>
      <c r="BI474" s="9">
        <v>-3.402020834</v>
      </c>
      <c r="BJ474" s="9">
        <v>-9.1231875010000003</v>
      </c>
      <c r="BK474" s="9">
        <v>23.840479163000001</v>
      </c>
      <c r="BL474" s="9">
        <v>33.349645838000001</v>
      </c>
      <c r="BM474" s="9">
        <v>-16.267354170000001</v>
      </c>
      <c r="BN474" s="9">
        <v>-16.081821999999999</v>
      </c>
      <c r="BO474" s="9">
        <v>16.305011301</v>
      </c>
      <c r="BP474" s="9">
        <v>2.3866779510999998</v>
      </c>
      <c r="BQ474" s="9">
        <v>17.420177950999999</v>
      </c>
      <c r="BR474" s="13">
        <v>316.82802822999997</v>
      </c>
      <c r="BS474" s="9">
        <v>-18.516666669999999</v>
      </c>
      <c r="BT474" s="9">
        <v>-131.23861110000001</v>
      </c>
      <c r="BU474" s="9">
        <v>46.8677037</v>
      </c>
      <c r="BV474" s="9">
        <v>-123.7915556</v>
      </c>
      <c r="BW474" s="9">
        <v>11.724083338</v>
      </c>
      <c r="BX474" s="9">
        <v>-9.7309999999999999</v>
      </c>
      <c r="BY474" s="9">
        <v>-26.868291679999999</v>
      </c>
      <c r="BZ474" s="9">
        <v>39.621541663000002</v>
      </c>
      <c r="CA474" s="9">
        <v>68.337416662999999</v>
      </c>
      <c r="CB474" s="9">
        <v>-39.459083329999999</v>
      </c>
      <c r="CC474" s="9">
        <v>-34.770310719999998</v>
      </c>
      <c r="CD474" s="9">
        <v>37.875855928999997</v>
      </c>
      <c r="CE474" s="9">
        <v>1.0886892791</v>
      </c>
      <c r="CF474" s="9">
        <v>34.036355929000003</v>
      </c>
      <c r="CG474" s="13">
        <v>635.75337287000002</v>
      </c>
      <c r="CH474" s="9">
        <v>12.314722232999999</v>
      </c>
      <c r="CI474" s="9">
        <v>-246.1202778</v>
      </c>
      <c r="CJ474" s="9">
        <v>112.56466668</v>
      </c>
      <c r="CK474" s="9">
        <v>-228.9845741</v>
      </c>
      <c r="CL474" s="9">
        <v>12.034854144000001</v>
      </c>
      <c r="CM474" s="9">
        <v>-10.61564581</v>
      </c>
      <c r="CN474" s="9">
        <v>-76.512770840000002</v>
      </c>
      <c r="CO474" s="9">
        <v>44.084854143999998</v>
      </c>
      <c r="CP474" s="9">
        <v>127.35414586</v>
      </c>
      <c r="CQ474" s="9">
        <v>-102.1506042</v>
      </c>
      <c r="CR474" s="9">
        <v>-69.100601690000005</v>
      </c>
      <c r="CS474" s="9">
        <v>72.282398306000005</v>
      </c>
      <c r="CT474" s="9">
        <v>13.526564956</v>
      </c>
      <c r="CU474" s="9">
        <v>19.039398356</v>
      </c>
      <c r="CV474" s="13">
        <v>6.1290797512999999</v>
      </c>
      <c r="CW474" s="9">
        <v>-0.28723136999999999</v>
      </c>
      <c r="CX474" s="9">
        <v>5.4576151483000004</v>
      </c>
      <c r="CY474" s="9">
        <v>-0.88636483300000002</v>
      </c>
      <c r="CZ474" s="9">
        <v>4.8854923521</v>
      </c>
      <c r="DA474" s="9">
        <v>0.32406393779999998</v>
      </c>
      <c r="DB474" s="9">
        <v>0.25428647900000001</v>
      </c>
      <c r="DC474" s="9">
        <v>-0.33018006300000002</v>
      </c>
      <c r="DD474" s="9">
        <v>-2.000596646</v>
      </c>
      <c r="DE474" s="9">
        <v>1.5152539794</v>
      </c>
      <c r="DF474" s="9">
        <v>0.44851977059999998</v>
      </c>
      <c r="DG474" s="9">
        <v>2.0752819565</v>
      </c>
      <c r="DH474" s="9">
        <v>0.77546795700000004</v>
      </c>
      <c r="DI474" s="9">
        <v>-1.5708759999999999E-3</v>
      </c>
      <c r="DJ474" s="9">
        <v>1.0791677900000001</v>
      </c>
    </row>
    <row r="475" spans="19:114" x14ac:dyDescent="0.15">
      <c r="S475" s="11" t="s">
        <v>39</v>
      </c>
      <c r="T475" s="9" t="s">
        <v>92</v>
      </c>
      <c r="U475" s="11">
        <v>10</v>
      </c>
      <c r="V475" s="9">
        <v>15</v>
      </c>
      <c r="W475" s="9">
        <v>0.47805999999999998</v>
      </c>
      <c r="X475" s="9">
        <v>0.47081000000000001</v>
      </c>
      <c r="Y475" s="9">
        <f t="shared" si="179"/>
        <v>3.2858958760950112</v>
      </c>
      <c r="Z475" s="9">
        <f t="shared" si="180"/>
        <v>16</v>
      </c>
      <c r="AA475" s="8">
        <f t="shared" si="191"/>
        <v>60</v>
      </c>
      <c r="AB475" s="8" t="b">
        <f t="shared" si="181"/>
        <v>0</v>
      </c>
      <c r="AC475" s="25" t="str">
        <f t="shared" si="182"/>
        <v>NO</v>
      </c>
      <c r="AD475" s="21" t="str">
        <f t="shared" si="192"/>
        <v>NO</v>
      </c>
      <c r="AE475" s="8" t="str">
        <f t="shared" si="193"/>
        <v>VERY COARSE</v>
      </c>
      <c r="AF475" s="8">
        <f t="shared" si="194"/>
        <v>5</v>
      </c>
      <c r="AG475" s="8">
        <f t="shared" si="195"/>
        <v>5</v>
      </c>
      <c r="AH475" s="8">
        <f t="shared" si="196"/>
        <v>5</v>
      </c>
      <c r="AI475" s="25">
        <f t="shared" si="183"/>
        <v>211</v>
      </c>
      <c r="AJ475" s="25">
        <f t="shared" si="184"/>
        <v>493</v>
      </c>
      <c r="AK475" s="25">
        <f t="shared" si="185"/>
        <v>1042</v>
      </c>
      <c r="AL475" s="25">
        <f t="shared" si="186"/>
        <v>1.3</v>
      </c>
      <c r="AM475" s="21">
        <f t="shared" si="197"/>
        <v>211</v>
      </c>
      <c r="AN475" s="21">
        <f t="shared" si="198"/>
        <v>493</v>
      </c>
      <c r="AO475" s="21">
        <f t="shared" si="199"/>
        <v>1042</v>
      </c>
      <c r="AP475" s="21">
        <f t="shared" si="200"/>
        <v>1.3</v>
      </c>
      <c r="AQ475" s="24">
        <f t="shared" si="187"/>
        <v>0.6</v>
      </c>
      <c r="AR475" s="24">
        <f t="shared" si="188"/>
        <v>-1</v>
      </c>
      <c r="AS475" s="24">
        <f t="shared" si="189"/>
        <v>0</v>
      </c>
      <c r="AT475" s="24">
        <f t="shared" si="190"/>
        <v>-0.33333333333333331</v>
      </c>
      <c r="AU475" s="9">
        <v>7</v>
      </c>
      <c r="AV475" s="9">
        <v>5</v>
      </c>
      <c r="AW475" s="9">
        <v>150</v>
      </c>
      <c r="AX475" s="9">
        <v>30</v>
      </c>
      <c r="AY475" s="9">
        <v>60</v>
      </c>
      <c r="AZ475" s="9">
        <v>30</v>
      </c>
      <c r="BA475" s="9">
        <v>22.5</v>
      </c>
      <c r="BB475" s="9">
        <v>22.5</v>
      </c>
      <c r="BC475" s="13">
        <v>127.19018078000001</v>
      </c>
      <c r="BD475" s="9">
        <v>-13.25509259</v>
      </c>
      <c r="BE475" s="9">
        <v>-57.612962969999998</v>
      </c>
      <c r="BF475" s="9">
        <v>17.342740738</v>
      </c>
      <c r="BG475" s="9">
        <v>-56.943574069999997</v>
      </c>
      <c r="BH475" s="9">
        <v>6.3485624999999999</v>
      </c>
      <c r="BI475" s="9">
        <v>-3.402020834</v>
      </c>
      <c r="BJ475" s="9">
        <v>-9.1231875010000003</v>
      </c>
      <c r="BK475" s="9">
        <v>23.840479163000001</v>
      </c>
      <c r="BL475" s="9">
        <v>33.349645838000001</v>
      </c>
      <c r="BM475" s="9">
        <v>-16.267354170000001</v>
      </c>
      <c r="BN475" s="9">
        <v>-16.081821999999999</v>
      </c>
      <c r="BO475" s="9">
        <v>16.305011301</v>
      </c>
      <c r="BP475" s="9">
        <v>2.3866779510999998</v>
      </c>
      <c r="BQ475" s="9">
        <v>17.420177950999999</v>
      </c>
      <c r="BR475" s="13">
        <v>316.82802822999997</v>
      </c>
      <c r="BS475" s="9">
        <v>-18.516666669999999</v>
      </c>
      <c r="BT475" s="9">
        <v>-131.23861110000001</v>
      </c>
      <c r="BU475" s="9">
        <v>46.8677037</v>
      </c>
      <c r="BV475" s="9">
        <v>-123.7915556</v>
      </c>
      <c r="BW475" s="9">
        <v>11.724083338</v>
      </c>
      <c r="BX475" s="9">
        <v>-9.7309999999999999</v>
      </c>
      <c r="BY475" s="9">
        <v>-26.868291679999999</v>
      </c>
      <c r="BZ475" s="9">
        <v>39.621541663000002</v>
      </c>
      <c r="CA475" s="9">
        <v>68.337416662999999</v>
      </c>
      <c r="CB475" s="9">
        <v>-39.459083329999999</v>
      </c>
      <c r="CC475" s="9">
        <v>-34.770310719999998</v>
      </c>
      <c r="CD475" s="9">
        <v>37.875855928999997</v>
      </c>
      <c r="CE475" s="9">
        <v>1.0886892791</v>
      </c>
      <c r="CF475" s="9">
        <v>34.036355929000003</v>
      </c>
      <c r="CG475" s="13">
        <v>635.75337287000002</v>
      </c>
      <c r="CH475" s="9">
        <v>12.314722232999999</v>
      </c>
      <c r="CI475" s="9">
        <v>-246.1202778</v>
      </c>
      <c r="CJ475" s="9">
        <v>112.56466668</v>
      </c>
      <c r="CK475" s="9">
        <v>-228.9845741</v>
      </c>
      <c r="CL475" s="9">
        <v>12.034854144000001</v>
      </c>
      <c r="CM475" s="9">
        <v>-10.61564581</v>
      </c>
      <c r="CN475" s="9">
        <v>-76.512770840000002</v>
      </c>
      <c r="CO475" s="9">
        <v>44.084854143999998</v>
      </c>
      <c r="CP475" s="9">
        <v>127.35414586</v>
      </c>
      <c r="CQ475" s="9">
        <v>-102.1506042</v>
      </c>
      <c r="CR475" s="9">
        <v>-69.100601690000005</v>
      </c>
      <c r="CS475" s="9">
        <v>72.282398306000005</v>
      </c>
      <c r="CT475" s="9">
        <v>13.526564956</v>
      </c>
      <c r="CU475" s="9">
        <v>19.039398356</v>
      </c>
      <c r="CV475" s="13">
        <v>6.1290797512999999</v>
      </c>
      <c r="CW475" s="9">
        <v>-0.28723136999999999</v>
      </c>
      <c r="CX475" s="9">
        <v>5.4576151483000004</v>
      </c>
      <c r="CY475" s="9">
        <v>-0.88636483300000002</v>
      </c>
      <c r="CZ475" s="9">
        <v>4.8854923521</v>
      </c>
      <c r="DA475" s="9">
        <v>0.32406393779999998</v>
      </c>
      <c r="DB475" s="9">
        <v>0.25428647900000001</v>
      </c>
      <c r="DC475" s="9">
        <v>-0.33018006300000002</v>
      </c>
      <c r="DD475" s="9">
        <v>-2.000596646</v>
      </c>
      <c r="DE475" s="9">
        <v>1.5152539794</v>
      </c>
      <c r="DF475" s="9">
        <v>0.44851977059999998</v>
      </c>
      <c r="DG475" s="9">
        <v>2.0752819565</v>
      </c>
      <c r="DH475" s="9">
        <v>0.77546795700000004</v>
      </c>
      <c r="DI475" s="9">
        <v>-1.5708759999999999E-3</v>
      </c>
      <c r="DJ475" s="9">
        <v>1.0791677900000001</v>
      </c>
    </row>
    <row r="476" spans="19:114" x14ac:dyDescent="0.15">
      <c r="S476" s="11" t="s">
        <v>39</v>
      </c>
      <c r="T476" s="9" t="s">
        <v>92</v>
      </c>
      <c r="U476" s="11">
        <v>10</v>
      </c>
      <c r="V476" s="9">
        <v>30</v>
      </c>
      <c r="W476" s="9">
        <v>0.47805999999999998</v>
      </c>
      <c r="X476" s="9">
        <v>0.47081000000000001</v>
      </c>
      <c r="Y476" s="9">
        <f t="shared" si="179"/>
        <v>3.2858958760950112</v>
      </c>
      <c r="Z476" s="9">
        <f t="shared" si="180"/>
        <v>16</v>
      </c>
      <c r="AA476" s="8">
        <f t="shared" si="191"/>
        <v>60</v>
      </c>
      <c r="AB476" s="8" t="b">
        <f t="shared" si="181"/>
        <v>0</v>
      </c>
      <c r="AC476" s="25" t="str">
        <f t="shared" si="182"/>
        <v>NO</v>
      </c>
      <c r="AD476" s="21" t="str">
        <f t="shared" si="192"/>
        <v>NO</v>
      </c>
      <c r="AE476" s="8" t="str">
        <f t="shared" si="193"/>
        <v>MEDIUM</v>
      </c>
      <c r="AF476" s="8">
        <f t="shared" si="194"/>
        <v>3</v>
      </c>
      <c r="AG476" s="8">
        <f t="shared" si="195"/>
        <v>3</v>
      </c>
      <c r="AH476" s="8">
        <f t="shared" si="196"/>
        <v>4</v>
      </c>
      <c r="AI476" s="25">
        <f t="shared" si="183"/>
        <v>161</v>
      </c>
      <c r="AJ476" s="25">
        <f t="shared" si="184"/>
        <v>426</v>
      </c>
      <c r="AK476" s="25">
        <f t="shared" si="185"/>
        <v>822</v>
      </c>
      <c r="AL476" s="25">
        <f t="shared" si="186"/>
        <v>2.7</v>
      </c>
      <c r="AM476" s="21">
        <f t="shared" si="197"/>
        <v>161</v>
      </c>
      <c r="AN476" s="21">
        <f t="shared" si="198"/>
        <v>426</v>
      </c>
      <c r="AO476" s="21">
        <f t="shared" si="199"/>
        <v>822</v>
      </c>
      <c r="AP476" s="21">
        <f t="shared" si="200"/>
        <v>2.7</v>
      </c>
      <c r="AQ476" s="24">
        <f t="shared" si="187"/>
        <v>0.6</v>
      </c>
      <c r="AR476" s="24">
        <f t="shared" si="188"/>
        <v>-1</v>
      </c>
      <c r="AS476" s="24">
        <f t="shared" si="189"/>
        <v>0</v>
      </c>
      <c r="AT476" s="24">
        <f t="shared" si="190"/>
        <v>0.33333333333333331</v>
      </c>
      <c r="AU476" s="9">
        <v>7</v>
      </c>
      <c r="AV476" s="9">
        <v>5</v>
      </c>
      <c r="AW476" s="9">
        <v>150</v>
      </c>
      <c r="AX476" s="9">
        <v>30</v>
      </c>
      <c r="AY476" s="9">
        <v>60</v>
      </c>
      <c r="AZ476" s="9">
        <v>30</v>
      </c>
      <c r="BA476" s="9">
        <v>22.5</v>
      </c>
      <c r="BB476" s="9">
        <v>22.5</v>
      </c>
      <c r="BC476" s="13">
        <v>127.19018078000001</v>
      </c>
      <c r="BD476" s="9">
        <v>-13.25509259</v>
      </c>
      <c r="BE476" s="9">
        <v>-57.612962969999998</v>
      </c>
      <c r="BF476" s="9">
        <v>17.342740738</v>
      </c>
      <c r="BG476" s="9">
        <v>-56.943574069999997</v>
      </c>
      <c r="BH476" s="9">
        <v>6.3485624999999999</v>
      </c>
      <c r="BI476" s="9">
        <v>-3.402020834</v>
      </c>
      <c r="BJ476" s="9">
        <v>-9.1231875010000003</v>
      </c>
      <c r="BK476" s="9">
        <v>23.840479163000001</v>
      </c>
      <c r="BL476" s="9">
        <v>33.349645838000001</v>
      </c>
      <c r="BM476" s="9">
        <v>-16.267354170000001</v>
      </c>
      <c r="BN476" s="9">
        <v>-16.081821999999999</v>
      </c>
      <c r="BO476" s="9">
        <v>16.305011301</v>
      </c>
      <c r="BP476" s="9">
        <v>2.3866779510999998</v>
      </c>
      <c r="BQ476" s="9">
        <v>17.420177950999999</v>
      </c>
      <c r="BR476" s="13">
        <v>316.82802822999997</v>
      </c>
      <c r="BS476" s="9">
        <v>-18.516666669999999</v>
      </c>
      <c r="BT476" s="9">
        <v>-131.23861110000001</v>
      </c>
      <c r="BU476" s="9">
        <v>46.8677037</v>
      </c>
      <c r="BV476" s="9">
        <v>-123.7915556</v>
      </c>
      <c r="BW476" s="9">
        <v>11.724083338</v>
      </c>
      <c r="BX476" s="9">
        <v>-9.7309999999999999</v>
      </c>
      <c r="BY476" s="9">
        <v>-26.868291679999999</v>
      </c>
      <c r="BZ476" s="9">
        <v>39.621541663000002</v>
      </c>
      <c r="CA476" s="9">
        <v>68.337416662999999</v>
      </c>
      <c r="CB476" s="9">
        <v>-39.459083329999999</v>
      </c>
      <c r="CC476" s="9">
        <v>-34.770310719999998</v>
      </c>
      <c r="CD476" s="9">
        <v>37.875855928999997</v>
      </c>
      <c r="CE476" s="9">
        <v>1.0886892791</v>
      </c>
      <c r="CF476" s="9">
        <v>34.036355929000003</v>
      </c>
      <c r="CG476" s="13">
        <v>635.75337287000002</v>
      </c>
      <c r="CH476" s="9">
        <v>12.314722232999999</v>
      </c>
      <c r="CI476" s="9">
        <v>-246.1202778</v>
      </c>
      <c r="CJ476" s="9">
        <v>112.56466668</v>
      </c>
      <c r="CK476" s="9">
        <v>-228.9845741</v>
      </c>
      <c r="CL476" s="9">
        <v>12.034854144000001</v>
      </c>
      <c r="CM476" s="9">
        <v>-10.61564581</v>
      </c>
      <c r="CN476" s="9">
        <v>-76.512770840000002</v>
      </c>
      <c r="CO476" s="9">
        <v>44.084854143999998</v>
      </c>
      <c r="CP476" s="9">
        <v>127.35414586</v>
      </c>
      <c r="CQ476" s="9">
        <v>-102.1506042</v>
      </c>
      <c r="CR476" s="9">
        <v>-69.100601690000005</v>
      </c>
      <c r="CS476" s="9">
        <v>72.282398306000005</v>
      </c>
      <c r="CT476" s="9">
        <v>13.526564956</v>
      </c>
      <c r="CU476" s="9">
        <v>19.039398356</v>
      </c>
      <c r="CV476" s="13">
        <v>6.1290797512999999</v>
      </c>
      <c r="CW476" s="9">
        <v>-0.28723136999999999</v>
      </c>
      <c r="CX476" s="9">
        <v>5.4576151483000004</v>
      </c>
      <c r="CY476" s="9">
        <v>-0.88636483300000002</v>
      </c>
      <c r="CZ476" s="9">
        <v>4.8854923521</v>
      </c>
      <c r="DA476" s="9">
        <v>0.32406393779999998</v>
      </c>
      <c r="DB476" s="9">
        <v>0.25428647900000001</v>
      </c>
      <c r="DC476" s="9">
        <v>-0.33018006300000002</v>
      </c>
      <c r="DD476" s="9">
        <v>-2.000596646</v>
      </c>
      <c r="DE476" s="9">
        <v>1.5152539794</v>
      </c>
      <c r="DF476" s="9">
        <v>0.44851977059999998</v>
      </c>
      <c r="DG476" s="9">
        <v>2.0752819565</v>
      </c>
      <c r="DH476" s="9">
        <v>0.77546795700000004</v>
      </c>
      <c r="DI476" s="9">
        <v>-1.5708759999999999E-3</v>
      </c>
      <c r="DJ476" s="9">
        <v>1.0791677900000001</v>
      </c>
    </row>
    <row r="477" spans="19:114" x14ac:dyDescent="0.15">
      <c r="S477" s="11" t="s">
        <v>39</v>
      </c>
      <c r="T477" s="9" t="s">
        <v>92</v>
      </c>
      <c r="U477" s="11">
        <v>10</v>
      </c>
      <c r="V477" s="9">
        <v>45</v>
      </c>
      <c r="W477" s="9">
        <v>0.47805999999999998</v>
      </c>
      <c r="X477" s="9">
        <v>0.47081000000000001</v>
      </c>
      <c r="Y477" s="9">
        <f t="shared" si="179"/>
        <v>3.2858958760950112</v>
      </c>
      <c r="Z477" s="9">
        <f t="shared" si="180"/>
        <v>16</v>
      </c>
      <c r="AA477" s="8">
        <f t="shared" si="191"/>
        <v>60</v>
      </c>
      <c r="AB477" s="8" t="b">
        <f t="shared" si="181"/>
        <v>0</v>
      </c>
      <c r="AC477" s="25" t="str">
        <f t="shared" si="182"/>
        <v>NO</v>
      </c>
      <c r="AD477" s="21" t="str">
        <f t="shared" si="192"/>
        <v>NO</v>
      </c>
      <c r="AE477" s="8" t="str">
        <f t="shared" si="193"/>
        <v>MEDIUM</v>
      </c>
      <c r="AF477" s="8">
        <f t="shared" si="194"/>
        <v>3</v>
      </c>
      <c r="AG477" s="8">
        <f t="shared" si="195"/>
        <v>3</v>
      </c>
      <c r="AH477" s="8">
        <f t="shared" si="196"/>
        <v>4</v>
      </c>
      <c r="AI477" s="25">
        <f t="shared" si="183"/>
        <v>125</v>
      </c>
      <c r="AJ477" s="25">
        <f t="shared" si="184"/>
        <v>390</v>
      </c>
      <c r="AK477" s="25">
        <f t="shared" si="185"/>
        <v>619</v>
      </c>
      <c r="AL477" s="25">
        <f t="shared" si="186"/>
        <v>5.0999999999999996</v>
      </c>
      <c r="AM477" s="21">
        <f t="shared" si="197"/>
        <v>125</v>
      </c>
      <c r="AN477" s="21">
        <f t="shared" si="198"/>
        <v>390</v>
      </c>
      <c r="AO477" s="21">
        <f t="shared" si="199"/>
        <v>619</v>
      </c>
      <c r="AP477" s="21">
        <f t="shared" si="200"/>
        <v>5.0999999999999996</v>
      </c>
      <c r="AQ477" s="24">
        <f t="shared" si="187"/>
        <v>0.6</v>
      </c>
      <c r="AR477" s="24">
        <f t="shared" si="188"/>
        <v>-1</v>
      </c>
      <c r="AS477" s="24">
        <f t="shared" si="189"/>
        <v>0</v>
      </c>
      <c r="AT477" s="24">
        <f t="shared" si="190"/>
        <v>1</v>
      </c>
      <c r="AU477" s="9">
        <v>7</v>
      </c>
      <c r="AV477" s="9">
        <v>5</v>
      </c>
      <c r="AW477" s="9">
        <v>150</v>
      </c>
      <c r="AX477" s="9">
        <v>30</v>
      </c>
      <c r="AY477" s="9">
        <v>60</v>
      </c>
      <c r="AZ477" s="9">
        <v>30</v>
      </c>
      <c r="BA477" s="9">
        <v>22.5</v>
      </c>
      <c r="BB477" s="9">
        <v>22.5</v>
      </c>
      <c r="BC477" s="13">
        <v>127.19018078000001</v>
      </c>
      <c r="BD477" s="9">
        <v>-13.25509259</v>
      </c>
      <c r="BE477" s="9">
        <v>-57.612962969999998</v>
      </c>
      <c r="BF477" s="9">
        <v>17.342740738</v>
      </c>
      <c r="BG477" s="9">
        <v>-56.943574069999997</v>
      </c>
      <c r="BH477" s="9">
        <v>6.3485624999999999</v>
      </c>
      <c r="BI477" s="9">
        <v>-3.402020834</v>
      </c>
      <c r="BJ477" s="9">
        <v>-9.1231875010000003</v>
      </c>
      <c r="BK477" s="9">
        <v>23.840479163000001</v>
      </c>
      <c r="BL477" s="9">
        <v>33.349645838000001</v>
      </c>
      <c r="BM477" s="9">
        <v>-16.267354170000001</v>
      </c>
      <c r="BN477" s="9">
        <v>-16.081821999999999</v>
      </c>
      <c r="BO477" s="9">
        <v>16.305011301</v>
      </c>
      <c r="BP477" s="9">
        <v>2.3866779510999998</v>
      </c>
      <c r="BQ477" s="9">
        <v>17.420177950999999</v>
      </c>
      <c r="BR477" s="13">
        <v>316.82802822999997</v>
      </c>
      <c r="BS477" s="9">
        <v>-18.516666669999999</v>
      </c>
      <c r="BT477" s="9">
        <v>-131.23861110000001</v>
      </c>
      <c r="BU477" s="9">
        <v>46.8677037</v>
      </c>
      <c r="BV477" s="9">
        <v>-123.7915556</v>
      </c>
      <c r="BW477" s="9">
        <v>11.724083338</v>
      </c>
      <c r="BX477" s="9">
        <v>-9.7309999999999999</v>
      </c>
      <c r="BY477" s="9">
        <v>-26.868291679999999</v>
      </c>
      <c r="BZ477" s="9">
        <v>39.621541663000002</v>
      </c>
      <c r="CA477" s="9">
        <v>68.337416662999999</v>
      </c>
      <c r="CB477" s="9">
        <v>-39.459083329999999</v>
      </c>
      <c r="CC477" s="9">
        <v>-34.770310719999998</v>
      </c>
      <c r="CD477" s="9">
        <v>37.875855928999997</v>
      </c>
      <c r="CE477" s="9">
        <v>1.0886892791</v>
      </c>
      <c r="CF477" s="9">
        <v>34.036355929000003</v>
      </c>
      <c r="CG477" s="13">
        <v>635.75337287000002</v>
      </c>
      <c r="CH477" s="9">
        <v>12.314722232999999</v>
      </c>
      <c r="CI477" s="9">
        <v>-246.1202778</v>
      </c>
      <c r="CJ477" s="9">
        <v>112.56466668</v>
      </c>
      <c r="CK477" s="9">
        <v>-228.9845741</v>
      </c>
      <c r="CL477" s="9">
        <v>12.034854144000001</v>
      </c>
      <c r="CM477" s="9">
        <v>-10.61564581</v>
      </c>
      <c r="CN477" s="9">
        <v>-76.512770840000002</v>
      </c>
      <c r="CO477" s="9">
        <v>44.084854143999998</v>
      </c>
      <c r="CP477" s="9">
        <v>127.35414586</v>
      </c>
      <c r="CQ477" s="9">
        <v>-102.1506042</v>
      </c>
      <c r="CR477" s="9">
        <v>-69.100601690000005</v>
      </c>
      <c r="CS477" s="9">
        <v>72.282398306000005</v>
      </c>
      <c r="CT477" s="9">
        <v>13.526564956</v>
      </c>
      <c r="CU477" s="9">
        <v>19.039398356</v>
      </c>
      <c r="CV477" s="13">
        <v>6.1290797512999999</v>
      </c>
      <c r="CW477" s="9">
        <v>-0.28723136999999999</v>
      </c>
      <c r="CX477" s="9">
        <v>5.4576151483000004</v>
      </c>
      <c r="CY477" s="9">
        <v>-0.88636483300000002</v>
      </c>
      <c r="CZ477" s="9">
        <v>4.8854923521</v>
      </c>
      <c r="DA477" s="9">
        <v>0.32406393779999998</v>
      </c>
      <c r="DB477" s="9">
        <v>0.25428647900000001</v>
      </c>
      <c r="DC477" s="9">
        <v>-0.33018006300000002</v>
      </c>
      <c r="DD477" s="9">
        <v>-2.000596646</v>
      </c>
      <c r="DE477" s="9">
        <v>1.5152539794</v>
      </c>
      <c r="DF477" s="9">
        <v>0.44851977059999998</v>
      </c>
      <c r="DG477" s="9">
        <v>2.0752819565</v>
      </c>
      <c r="DH477" s="9">
        <v>0.77546795700000004</v>
      </c>
      <c r="DI477" s="9">
        <v>-1.5708759999999999E-3</v>
      </c>
      <c r="DJ477" s="9">
        <v>1.0791677900000001</v>
      </c>
    </row>
    <row r="478" spans="19:114" x14ac:dyDescent="0.15">
      <c r="S478" s="11" t="s">
        <v>39</v>
      </c>
      <c r="T478" s="9" t="s">
        <v>92</v>
      </c>
      <c r="U478" s="11">
        <v>12</v>
      </c>
      <c r="V478" s="9">
        <v>0</v>
      </c>
      <c r="W478" s="9">
        <v>0.56108000000000002</v>
      </c>
      <c r="X478" s="9">
        <v>0.49034</v>
      </c>
      <c r="Y478" s="9">
        <f t="shared" si="179"/>
        <v>4.1775674672613121</v>
      </c>
      <c r="Z478" s="9">
        <f t="shared" si="180"/>
        <v>13</v>
      </c>
      <c r="AA478" s="8">
        <f t="shared" si="191"/>
        <v>60</v>
      </c>
      <c r="AB478" s="8" t="b">
        <f t="shared" si="181"/>
        <v>0</v>
      </c>
      <c r="AC478" s="25" t="str">
        <f t="shared" si="182"/>
        <v>NO</v>
      </c>
      <c r="AD478" s="21" t="str">
        <f t="shared" si="192"/>
        <v>NO</v>
      </c>
      <c r="AE478" s="8" t="str">
        <f t="shared" si="193"/>
        <v>EXT. COARSE</v>
      </c>
      <c r="AF478" s="8">
        <f t="shared" si="194"/>
        <v>6</v>
      </c>
      <c r="AG478" s="8">
        <f t="shared" si="195"/>
        <v>6</v>
      </c>
      <c r="AH478" s="8">
        <f t="shared" si="196"/>
        <v>6</v>
      </c>
      <c r="AI478" s="25">
        <f t="shared" si="183"/>
        <v>250</v>
      </c>
      <c r="AJ478" s="25">
        <f t="shared" si="184"/>
        <v>540</v>
      </c>
      <c r="AK478" s="25">
        <f t="shared" si="185"/>
        <v>1217</v>
      </c>
      <c r="AL478" s="25">
        <f t="shared" si="186"/>
        <v>2.7</v>
      </c>
      <c r="AM478" s="21">
        <f t="shared" si="197"/>
        <v>250</v>
      </c>
      <c r="AN478" s="21">
        <f t="shared" si="198"/>
        <v>540</v>
      </c>
      <c r="AO478" s="21">
        <f t="shared" si="199"/>
        <v>1217</v>
      </c>
      <c r="AP478" s="21">
        <f t="shared" si="200"/>
        <v>2.7</v>
      </c>
      <c r="AQ478" s="24">
        <f t="shared" si="187"/>
        <v>1</v>
      </c>
      <c r="AR478" s="24">
        <f t="shared" si="188"/>
        <v>-1</v>
      </c>
      <c r="AS478" s="24">
        <f t="shared" si="189"/>
        <v>0</v>
      </c>
      <c r="AT478" s="24">
        <f t="shared" si="190"/>
        <v>-1</v>
      </c>
      <c r="AU478" s="9">
        <v>7</v>
      </c>
      <c r="AV478" s="9">
        <v>5</v>
      </c>
      <c r="AW478" s="9">
        <v>150</v>
      </c>
      <c r="AX478" s="9">
        <v>30</v>
      </c>
      <c r="AY478" s="9">
        <v>60</v>
      </c>
      <c r="AZ478" s="9">
        <v>30</v>
      </c>
      <c r="BA478" s="9">
        <v>22.5</v>
      </c>
      <c r="BB478" s="9">
        <v>22.5</v>
      </c>
      <c r="BC478" s="13">
        <v>127.19018078000001</v>
      </c>
      <c r="BD478" s="9">
        <v>-13.25509259</v>
      </c>
      <c r="BE478" s="9">
        <v>-57.612962969999998</v>
      </c>
      <c r="BF478" s="9">
        <v>17.342740738</v>
      </c>
      <c r="BG478" s="9">
        <v>-56.943574069999997</v>
      </c>
      <c r="BH478" s="9">
        <v>6.3485624999999999</v>
      </c>
      <c r="BI478" s="9">
        <v>-3.402020834</v>
      </c>
      <c r="BJ478" s="9">
        <v>-9.1231875010000003</v>
      </c>
      <c r="BK478" s="9">
        <v>23.840479163000001</v>
      </c>
      <c r="BL478" s="9">
        <v>33.349645838000001</v>
      </c>
      <c r="BM478" s="9">
        <v>-16.267354170000001</v>
      </c>
      <c r="BN478" s="9">
        <v>-16.081821999999999</v>
      </c>
      <c r="BO478" s="9">
        <v>16.305011301</v>
      </c>
      <c r="BP478" s="9">
        <v>2.3866779510999998</v>
      </c>
      <c r="BQ478" s="9">
        <v>17.420177950999999</v>
      </c>
      <c r="BR478" s="13">
        <v>316.82802822999997</v>
      </c>
      <c r="BS478" s="9">
        <v>-18.516666669999999</v>
      </c>
      <c r="BT478" s="9">
        <v>-131.23861110000001</v>
      </c>
      <c r="BU478" s="9">
        <v>46.8677037</v>
      </c>
      <c r="BV478" s="9">
        <v>-123.7915556</v>
      </c>
      <c r="BW478" s="9">
        <v>11.724083338</v>
      </c>
      <c r="BX478" s="9">
        <v>-9.7309999999999999</v>
      </c>
      <c r="BY478" s="9">
        <v>-26.868291679999999</v>
      </c>
      <c r="BZ478" s="9">
        <v>39.621541663000002</v>
      </c>
      <c r="CA478" s="9">
        <v>68.337416662999999</v>
      </c>
      <c r="CB478" s="9">
        <v>-39.459083329999999</v>
      </c>
      <c r="CC478" s="9">
        <v>-34.770310719999998</v>
      </c>
      <c r="CD478" s="9">
        <v>37.875855928999997</v>
      </c>
      <c r="CE478" s="9">
        <v>1.0886892791</v>
      </c>
      <c r="CF478" s="9">
        <v>34.036355929000003</v>
      </c>
      <c r="CG478" s="13">
        <v>635.75337287000002</v>
      </c>
      <c r="CH478" s="9">
        <v>12.314722232999999</v>
      </c>
      <c r="CI478" s="9">
        <v>-246.1202778</v>
      </c>
      <c r="CJ478" s="9">
        <v>112.56466668</v>
      </c>
      <c r="CK478" s="9">
        <v>-228.9845741</v>
      </c>
      <c r="CL478" s="9">
        <v>12.034854144000001</v>
      </c>
      <c r="CM478" s="9">
        <v>-10.61564581</v>
      </c>
      <c r="CN478" s="9">
        <v>-76.512770840000002</v>
      </c>
      <c r="CO478" s="9">
        <v>44.084854143999998</v>
      </c>
      <c r="CP478" s="9">
        <v>127.35414586</v>
      </c>
      <c r="CQ478" s="9">
        <v>-102.1506042</v>
      </c>
      <c r="CR478" s="9">
        <v>-69.100601690000005</v>
      </c>
      <c r="CS478" s="9">
        <v>72.282398306000005</v>
      </c>
      <c r="CT478" s="9">
        <v>13.526564956</v>
      </c>
      <c r="CU478" s="9">
        <v>19.039398356</v>
      </c>
      <c r="CV478" s="13">
        <v>6.1290797512999999</v>
      </c>
      <c r="CW478" s="9">
        <v>-0.28723136999999999</v>
      </c>
      <c r="CX478" s="9">
        <v>5.4576151483000004</v>
      </c>
      <c r="CY478" s="9">
        <v>-0.88636483300000002</v>
      </c>
      <c r="CZ478" s="9">
        <v>4.8854923521</v>
      </c>
      <c r="DA478" s="9">
        <v>0.32406393779999998</v>
      </c>
      <c r="DB478" s="9">
        <v>0.25428647900000001</v>
      </c>
      <c r="DC478" s="9">
        <v>-0.33018006300000002</v>
      </c>
      <c r="DD478" s="9">
        <v>-2.000596646</v>
      </c>
      <c r="DE478" s="9">
        <v>1.5152539794</v>
      </c>
      <c r="DF478" s="9">
        <v>0.44851977059999998</v>
      </c>
      <c r="DG478" s="9">
        <v>2.0752819565</v>
      </c>
      <c r="DH478" s="9">
        <v>0.77546795700000004</v>
      </c>
      <c r="DI478" s="9">
        <v>-1.5708759999999999E-3</v>
      </c>
      <c r="DJ478" s="9">
        <v>1.0791677900000001</v>
      </c>
    </row>
    <row r="479" spans="19:114" x14ac:dyDescent="0.15">
      <c r="S479" s="11" t="s">
        <v>39</v>
      </c>
      <c r="T479" s="9" t="s">
        <v>92</v>
      </c>
      <c r="U479" s="11">
        <v>12</v>
      </c>
      <c r="V479" s="9">
        <v>15</v>
      </c>
      <c r="W479" s="9">
        <v>0.56108000000000002</v>
      </c>
      <c r="X479" s="9">
        <v>0.49034</v>
      </c>
      <c r="Y479" s="9">
        <f t="shared" si="179"/>
        <v>4.1775674672613121</v>
      </c>
      <c r="Z479" s="9">
        <f t="shared" si="180"/>
        <v>13</v>
      </c>
      <c r="AA479" s="8">
        <f t="shared" si="191"/>
        <v>60</v>
      </c>
      <c r="AB479" s="8" t="b">
        <f t="shared" si="181"/>
        <v>0</v>
      </c>
      <c r="AC479" s="25" t="str">
        <f t="shared" si="182"/>
        <v>YES</v>
      </c>
      <c r="AD479" s="21" t="str">
        <f t="shared" si="192"/>
        <v>NO</v>
      </c>
      <c r="AE479" s="8" t="str">
        <f t="shared" si="193"/>
        <v>COARSE</v>
      </c>
      <c r="AF479" s="8">
        <f t="shared" si="194"/>
        <v>4</v>
      </c>
      <c r="AG479" s="8">
        <f t="shared" si="195"/>
        <v>4</v>
      </c>
      <c r="AH479" s="8">
        <f t="shared" si="196"/>
        <v>5</v>
      </c>
      <c r="AI479" s="25">
        <f t="shared" si="183"/>
        <v>190</v>
      </c>
      <c r="AJ479" s="25">
        <f t="shared" si="184"/>
        <v>453</v>
      </c>
      <c r="AK479" s="25">
        <f t="shared" si="185"/>
        <v>992</v>
      </c>
      <c r="AL479" s="25">
        <f t="shared" si="186"/>
        <v>2.6</v>
      </c>
      <c r="AM479" s="21">
        <f t="shared" si="197"/>
        <v>190</v>
      </c>
      <c r="AN479" s="21">
        <f t="shared" si="198"/>
        <v>453</v>
      </c>
      <c r="AO479" s="21">
        <f t="shared" si="199"/>
        <v>992</v>
      </c>
      <c r="AP479" s="21">
        <f t="shared" si="200"/>
        <v>2.6</v>
      </c>
      <c r="AQ479" s="24">
        <f t="shared" si="187"/>
        <v>1</v>
      </c>
      <c r="AR479" s="24">
        <f t="shared" si="188"/>
        <v>-1</v>
      </c>
      <c r="AS479" s="24">
        <f t="shared" si="189"/>
        <v>0</v>
      </c>
      <c r="AT479" s="24">
        <f t="shared" si="190"/>
        <v>-0.33333333333333331</v>
      </c>
      <c r="AU479" s="9">
        <v>7</v>
      </c>
      <c r="AV479" s="9">
        <v>5</v>
      </c>
      <c r="AW479" s="9">
        <v>150</v>
      </c>
      <c r="AX479" s="9">
        <v>30</v>
      </c>
      <c r="AY479" s="9">
        <v>60</v>
      </c>
      <c r="AZ479" s="9">
        <v>30</v>
      </c>
      <c r="BA479" s="9">
        <v>22.5</v>
      </c>
      <c r="BB479" s="9">
        <v>22.5</v>
      </c>
      <c r="BC479" s="13">
        <v>127.19018078000001</v>
      </c>
      <c r="BD479" s="9">
        <v>-13.25509259</v>
      </c>
      <c r="BE479" s="9">
        <v>-57.612962969999998</v>
      </c>
      <c r="BF479" s="9">
        <v>17.342740738</v>
      </c>
      <c r="BG479" s="9">
        <v>-56.943574069999997</v>
      </c>
      <c r="BH479" s="9">
        <v>6.3485624999999999</v>
      </c>
      <c r="BI479" s="9">
        <v>-3.402020834</v>
      </c>
      <c r="BJ479" s="9">
        <v>-9.1231875010000003</v>
      </c>
      <c r="BK479" s="9">
        <v>23.840479163000001</v>
      </c>
      <c r="BL479" s="9">
        <v>33.349645838000001</v>
      </c>
      <c r="BM479" s="9">
        <v>-16.267354170000001</v>
      </c>
      <c r="BN479" s="9">
        <v>-16.081821999999999</v>
      </c>
      <c r="BO479" s="9">
        <v>16.305011301</v>
      </c>
      <c r="BP479" s="9">
        <v>2.3866779510999998</v>
      </c>
      <c r="BQ479" s="9">
        <v>17.420177950999999</v>
      </c>
      <c r="BR479" s="13">
        <v>316.82802822999997</v>
      </c>
      <c r="BS479" s="9">
        <v>-18.516666669999999</v>
      </c>
      <c r="BT479" s="9">
        <v>-131.23861110000001</v>
      </c>
      <c r="BU479" s="9">
        <v>46.8677037</v>
      </c>
      <c r="BV479" s="9">
        <v>-123.7915556</v>
      </c>
      <c r="BW479" s="9">
        <v>11.724083338</v>
      </c>
      <c r="BX479" s="9">
        <v>-9.7309999999999999</v>
      </c>
      <c r="BY479" s="9">
        <v>-26.868291679999999</v>
      </c>
      <c r="BZ479" s="9">
        <v>39.621541663000002</v>
      </c>
      <c r="CA479" s="9">
        <v>68.337416662999999</v>
      </c>
      <c r="CB479" s="9">
        <v>-39.459083329999999</v>
      </c>
      <c r="CC479" s="9">
        <v>-34.770310719999998</v>
      </c>
      <c r="CD479" s="9">
        <v>37.875855928999997</v>
      </c>
      <c r="CE479" s="9">
        <v>1.0886892791</v>
      </c>
      <c r="CF479" s="9">
        <v>34.036355929000003</v>
      </c>
      <c r="CG479" s="13">
        <v>635.75337287000002</v>
      </c>
      <c r="CH479" s="9">
        <v>12.314722232999999</v>
      </c>
      <c r="CI479" s="9">
        <v>-246.1202778</v>
      </c>
      <c r="CJ479" s="9">
        <v>112.56466668</v>
      </c>
      <c r="CK479" s="9">
        <v>-228.9845741</v>
      </c>
      <c r="CL479" s="9">
        <v>12.034854144000001</v>
      </c>
      <c r="CM479" s="9">
        <v>-10.61564581</v>
      </c>
      <c r="CN479" s="9">
        <v>-76.512770840000002</v>
      </c>
      <c r="CO479" s="9">
        <v>44.084854143999998</v>
      </c>
      <c r="CP479" s="9">
        <v>127.35414586</v>
      </c>
      <c r="CQ479" s="9">
        <v>-102.1506042</v>
      </c>
      <c r="CR479" s="9">
        <v>-69.100601690000005</v>
      </c>
      <c r="CS479" s="9">
        <v>72.282398306000005</v>
      </c>
      <c r="CT479" s="9">
        <v>13.526564956</v>
      </c>
      <c r="CU479" s="9">
        <v>19.039398356</v>
      </c>
      <c r="CV479" s="13">
        <v>6.1290797512999999</v>
      </c>
      <c r="CW479" s="9">
        <v>-0.28723136999999999</v>
      </c>
      <c r="CX479" s="9">
        <v>5.4576151483000004</v>
      </c>
      <c r="CY479" s="9">
        <v>-0.88636483300000002</v>
      </c>
      <c r="CZ479" s="9">
        <v>4.8854923521</v>
      </c>
      <c r="DA479" s="9">
        <v>0.32406393779999998</v>
      </c>
      <c r="DB479" s="9">
        <v>0.25428647900000001</v>
      </c>
      <c r="DC479" s="9">
        <v>-0.33018006300000002</v>
      </c>
      <c r="DD479" s="9">
        <v>-2.000596646</v>
      </c>
      <c r="DE479" s="9">
        <v>1.5152539794</v>
      </c>
      <c r="DF479" s="9">
        <v>0.44851977059999998</v>
      </c>
      <c r="DG479" s="9">
        <v>2.0752819565</v>
      </c>
      <c r="DH479" s="9">
        <v>0.77546795700000004</v>
      </c>
      <c r="DI479" s="9">
        <v>-1.5708759999999999E-3</v>
      </c>
      <c r="DJ479" s="9">
        <v>1.0791677900000001</v>
      </c>
    </row>
    <row r="480" spans="19:114" x14ac:dyDescent="0.15">
      <c r="S480" s="11" t="s">
        <v>39</v>
      </c>
      <c r="T480" s="9" t="s">
        <v>92</v>
      </c>
      <c r="U480" s="11">
        <v>12</v>
      </c>
      <c r="V480" s="9">
        <v>30</v>
      </c>
      <c r="W480" s="9">
        <v>0.56108000000000002</v>
      </c>
      <c r="X480" s="9">
        <v>0.49034</v>
      </c>
      <c r="Y480" s="9">
        <f t="shared" si="179"/>
        <v>4.1775674672613121</v>
      </c>
      <c r="Z480" s="9">
        <f t="shared" si="180"/>
        <v>13</v>
      </c>
      <c r="AA480" s="8">
        <f t="shared" si="191"/>
        <v>60</v>
      </c>
      <c r="AB480" s="8" t="b">
        <f t="shared" si="181"/>
        <v>0</v>
      </c>
      <c r="AC480" s="25" t="str">
        <f t="shared" si="182"/>
        <v>NO</v>
      </c>
      <c r="AD480" s="21" t="str">
        <f t="shared" si="192"/>
        <v>NO</v>
      </c>
      <c r="AE480" s="8" t="str">
        <f t="shared" si="193"/>
        <v>MEDIUM</v>
      </c>
      <c r="AF480" s="8">
        <f t="shared" si="194"/>
        <v>3</v>
      </c>
      <c r="AG480" s="8">
        <f t="shared" si="195"/>
        <v>3</v>
      </c>
      <c r="AH480" s="8">
        <f t="shared" si="196"/>
        <v>4</v>
      </c>
      <c r="AI480" s="25">
        <f t="shared" si="183"/>
        <v>146</v>
      </c>
      <c r="AJ480" s="25">
        <f t="shared" si="184"/>
        <v>397</v>
      </c>
      <c r="AK480" s="25">
        <f t="shared" si="185"/>
        <v>784</v>
      </c>
      <c r="AL480" s="25">
        <f t="shared" si="186"/>
        <v>3.5</v>
      </c>
      <c r="AM480" s="21">
        <f t="shared" si="197"/>
        <v>146</v>
      </c>
      <c r="AN480" s="21">
        <f t="shared" si="198"/>
        <v>397</v>
      </c>
      <c r="AO480" s="21">
        <f t="shared" si="199"/>
        <v>784</v>
      </c>
      <c r="AP480" s="21">
        <f t="shared" si="200"/>
        <v>3.5</v>
      </c>
      <c r="AQ480" s="24">
        <f t="shared" si="187"/>
        <v>1</v>
      </c>
      <c r="AR480" s="24">
        <f t="shared" si="188"/>
        <v>-1</v>
      </c>
      <c r="AS480" s="24">
        <f t="shared" si="189"/>
        <v>0</v>
      </c>
      <c r="AT480" s="24">
        <f t="shared" si="190"/>
        <v>0.33333333333333331</v>
      </c>
      <c r="AU480" s="9">
        <v>7</v>
      </c>
      <c r="AV480" s="9">
        <v>5</v>
      </c>
      <c r="AW480" s="9">
        <v>150</v>
      </c>
      <c r="AX480" s="9">
        <v>30</v>
      </c>
      <c r="AY480" s="9">
        <v>60</v>
      </c>
      <c r="AZ480" s="9">
        <v>30</v>
      </c>
      <c r="BA480" s="9">
        <v>22.5</v>
      </c>
      <c r="BB480" s="9">
        <v>22.5</v>
      </c>
      <c r="BC480" s="13">
        <v>127.19018078000001</v>
      </c>
      <c r="BD480" s="9">
        <v>-13.25509259</v>
      </c>
      <c r="BE480" s="9">
        <v>-57.612962969999998</v>
      </c>
      <c r="BF480" s="9">
        <v>17.342740738</v>
      </c>
      <c r="BG480" s="9">
        <v>-56.943574069999997</v>
      </c>
      <c r="BH480" s="9">
        <v>6.3485624999999999</v>
      </c>
      <c r="BI480" s="9">
        <v>-3.402020834</v>
      </c>
      <c r="BJ480" s="9">
        <v>-9.1231875010000003</v>
      </c>
      <c r="BK480" s="9">
        <v>23.840479163000001</v>
      </c>
      <c r="BL480" s="9">
        <v>33.349645838000001</v>
      </c>
      <c r="BM480" s="9">
        <v>-16.267354170000001</v>
      </c>
      <c r="BN480" s="9">
        <v>-16.081821999999999</v>
      </c>
      <c r="BO480" s="9">
        <v>16.305011301</v>
      </c>
      <c r="BP480" s="9">
        <v>2.3866779510999998</v>
      </c>
      <c r="BQ480" s="9">
        <v>17.420177950999999</v>
      </c>
      <c r="BR480" s="13">
        <v>316.82802822999997</v>
      </c>
      <c r="BS480" s="9">
        <v>-18.516666669999999</v>
      </c>
      <c r="BT480" s="9">
        <v>-131.23861110000001</v>
      </c>
      <c r="BU480" s="9">
        <v>46.8677037</v>
      </c>
      <c r="BV480" s="9">
        <v>-123.7915556</v>
      </c>
      <c r="BW480" s="9">
        <v>11.724083338</v>
      </c>
      <c r="BX480" s="9">
        <v>-9.7309999999999999</v>
      </c>
      <c r="BY480" s="9">
        <v>-26.868291679999999</v>
      </c>
      <c r="BZ480" s="9">
        <v>39.621541663000002</v>
      </c>
      <c r="CA480" s="9">
        <v>68.337416662999999</v>
      </c>
      <c r="CB480" s="9">
        <v>-39.459083329999999</v>
      </c>
      <c r="CC480" s="9">
        <v>-34.770310719999998</v>
      </c>
      <c r="CD480" s="9">
        <v>37.875855928999997</v>
      </c>
      <c r="CE480" s="9">
        <v>1.0886892791</v>
      </c>
      <c r="CF480" s="9">
        <v>34.036355929000003</v>
      </c>
      <c r="CG480" s="13">
        <v>635.75337287000002</v>
      </c>
      <c r="CH480" s="9">
        <v>12.314722232999999</v>
      </c>
      <c r="CI480" s="9">
        <v>-246.1202778</v>
      </c>
      <c r="CJ480" s="9">
        <v>112.56466668</v>
      </c>
      <c r="CK480" s="9">
        <v>-228.9845741</v>
      </c>
      <c r="CL480" s="9">
        <v>12.034854144000001</v>
      </c>
      <c r="CM480" s="9">
        <v>-10.61564581</v>
      </c>
      <c r="CN480" s="9">
        <v>-76.512770840000002</v>
      </c>
      <c r="CO480" s="9">
        <v>44.084854143999998</v>
      </c>
      <c r="CP480" s="9">
        <v>127.35414586</v>
      </c>
      <c r="CQ480" s="9">
        <v>-102.1506042</v>
      </c>
      <c r="CR480" s="9">
        <v>-69.100601690000005</v>
      </c>
      <c r="CS480" s="9">
        <v>72.282398306000005</v>
      </c>
      <c r="CT480" s="9">
        <v>13.526564956</v>
      </c>
      <c r="CU480" s="9">
        <v>19.039398356</v>
      </c>
      <c r="CV480" s="13">
        <v>6.1290797512999999</v>
      </c>
      <c r="CW480" s="9">
        <v>-0.28723136999999999</v>
      </c>
      <c r="CX480" s="9">
        <v>5.4576151483000004</v>
      </c>
      <c r="CY480" s="9">
        <v>-0.88636483300000002</v>
      </c>
      <c r="CZ480" s="9">
        <v>4.8854923521</v>
      </c>
      <c r="DA480" s="9">
        <v>0.32406393779999998</v>
      </c>
      <c r="DB480" s="9">
        <v>0.25428647900000001</v>
      </c>
      <c r="DC480" s="9">
        <v>-0.33018006300000002</v>
      </c>
      <c r="DD480" s="9">
        <v>-2.000596646</v>
      </c>
      <c r="DE480" s="9">
        <v>1.5152539794</v>
      </c>
      <c r="DF480" s="9">
        <v>0.44851977059999998</v>
      </c>
      <c r="DG480" s="9">
        <v>2.0752819565</v>
      </c>
      <c r="DH480" s="9">
        <v>0.77546795700000004</v>
      </c>
      <c r="DI480" s="9">
        <v>-1.5708759999999999E-3</v>
      </c>
      <c r="DJ480" s="9">
        <v>1.0791677900000001</v>
      </c>
    </row>
    <row r="481" spans="17:114" s="15" customFormat="1" x14ac:dyDescent="0.15">
      <c r="Q481" s="17"/>
      <c r="R481" s="17"/>
      <c r="S481" s="17" t="s">
        <v>39</v>
      </c>
      <c r="T481" s="9" t="s">
        <v>92</v>
      </c>
      <c r="U481" s="17">
        <v>12</v>
      </c>
      <c r="V481" s="15">
        <v>45</v>
      </c>
      <c r="W481" s="9">
        <v>0.56108000000000002</v>
      </c>
      <c r="X481" s="9">
        <v>0.49034</v>
      </c>
      <c r="Y481" s="9">
        <f t="shared" si="179"/>
        <v>4.1775674672613121</v>
      </c>
      <c r="Z481" s="9">
        <f t="shared" si="180"/>
        <v>13</v>
      </c>
      <c r="AA481" s="8">
        <f t="shared" si="191"/>
        <v>60</v>
      </c>
      <c r="AB481" s="8" t="b">
        <f t="shared" si="181"/>
        <v>0</v>
      </c>
      <c r="AC481" s="25" t="str">
        <f t="shared" si="182"/>
        <v>NO</v>
      </c>
      <c r="AD481" s="21" t="str">
        <f t="shared" si="192"/>
        <v>NO</v>
      </c>
      <c r="AE481" s="8" t="str">
        <f t="shared" si="193"/>
        <v>MEDIUM</v>
      </c>
      <c r="AF481" s="8">
        <f t="shared" si="194"/>
        <v>3</v>
      </c>
      <c r="AG481" s="8">
        <f t="shared" si="195"/>
        <v>3</v>
      </c>
      <c r="AH481" s="8">
        <f t="shared" si="196"/>
        <v>4</v>
      </c>
      <c r="AI481" s="25">
        <f t="shared" si="183"/>
        <v>117</v>
      </c>
      <c r="AJ481" s="25">
        <f t="shared" si="184"/>
        <v>371</v>
      </c>
      <c r="AK481" s="25">
        <f t="shared" si="185"/>
        <v>593</v>
      </c>
      <c r="AL481" s="25">
        <f t="shared" si="186"/>
        <v>5.3999999999999995</v>
      </c>
      <c r="AM481" s="21">
        <f t="shared" si="197"/>
        <v>117</v>
      </c>
      <c r="AN481" s="21">
        <f t="shared" si="198"/>
        <v>371</v>
      </c>
      <c r="AO481" s="21">
        <f t="shared" si="199"/>
        <v>593</v>
      </c>
      <c r="AP481" s="21">
        <f t="shared" si="200"/>
        <v>5.3999999999999995</v>
      </c>
      <c r="AQ481" s="24">
        <f t="shared" si="187"/>
        <v>1</v>
      </c>
      <c r="AR481" s="24">
        <f t="shared" si="188"/>
        <v>-1</v>
      </c>
      <c r="AS481" s="24">
        <f t="shared" si="189"/>
        <v>0</v>
      </c>
      <c r="AT481" s="24">
        <f t="shared" si="190"/>
        <v>1</v>
      </c>
      <c r="AU481" s="9">
        <v>7</v>
      </c>
      <c r="AV481" s="9">
        <v>5</v>
      </c>
      <c r="AW481" s="9">
        <v>150</v>
      </c>
      <c r="AX481" s="9">
        <v>30</v>
      </c>
      <c r="AY481" s="9">
        <v>60</v>
      </c>
      <c r="AZ481" s="9">
        <v>30</v>
      </c>
      <c r="BA481" s="9">
        <v>22.5</v>
      </c>
      <c r="BB481" s="9">
        <v>22.5</v>
      </c>
      <c r="BC481" s="13">
        <v>127.19018078000001</v>
      </c>
      <c r="BD481" s="9">
        <v>-13.25509259</v>
      </c>
      <c r="BE481" s="9">
        <v>-57.612962969999998</v>
      </c>
      <c r="BF481" s="9">
        <v>17.342740738</v>
      </c>
      <c r="BG481" s="9">
        <v>-56.943574069999997</v>
      </c>
      <c r="BH481" s="9">
        <v>6.3485624999999999</v>
      </c>
      <c r="BI481" s="9">
        <v>-3.402020834</v>
      </c>
      <c r="BJ481" s="9">
        <v>-9.1231875010000003</v>
      </c>
      <c r="BK481" s="9">
        <v>23.840479163000001</v>
      </c>
      <c r="BL481" s="9">
        <v>33.349645838000001</v>
      </c>
      <c r="BM481" s="9">
        <v>-16.267354170000001</v>
      </c>
      <c r="BN481" s="9">
        <v>-16.081821999999999</v>
      </c>
      <c r="BO481" s="9">
        <v>16.305011301</v>
      </c>
      <c r="BP481" s="9">
        <v>2.3866779510999998</v>
      </c>
      <c r="BQ481" s="9">
        <v>17.420177950999999</v>
      </c>
      <c r="BR481" s="13">
        <v>316.82802822999997</v>
      </c>
      <c r="BS481" s="9">
        <v>-18.516666669999999</v>
      </c>
      <c r="BT481" s="9">
        <v>-131.23861110000001</v>
      </c>
      <c r="BU481" s="9">
        <v>46.8677037</v>
      </c>
      <c r="BV481" s="9">
        <v>-123.7915556</v>
      </c>
      <c r="BW481" s="9">
        <v>11.724083338</v>
      </c>
      <c r="BX481" s="9">
        <v>-9.7309999999999999</v>
      </c>
      <c r="BY481" s="9">
        <v>-26.868291679999999</v>
      </c>
      <c r="BZ481" s="9">
        <v>39.621541663000002</v>
      </c>
      <c r="CA481" s="9">
        <v>68.337416662999999</v>
      </c>
      <c r="CB481" s="9">
        <v>-39.459083329999999</v>
      </c>
      <c r="CC481" s="9">
        <v>-34.770310719999998</v>
      </c>
      <c r="CD481" s="9">
        <v>37.875855928999997</v>
      </c>
      <c r="CE481" s="9">
        <v>1.0886892791</v>
      </c>
      <c r="CF481" s="9">
        <v>34.036355929000003</v>
      </c>
      <c r="CG481" s="13">
        <v>635.75337287000002</v>
      </c>
      <c r="CH481" s="9">
        <v>12.314722232999999</v>
      </c>
      <c r="CI481" s="9">
        <v>-246.1202778</v>
      </c>
      <c r="CJ481" s="9">
        <v>112.56466668</v>
      </c>
      <c r="CK481" s="9">
        <v>-228.9845741</v>
      </c>
      <c r="CL481" s="9">
        <v>12.034854144000001</v>
      </c>
      <c r="CM481" s="9">
        <v>-10.61564581</v>
      </c>
      <c r="CN481" s="9">
        <v>-76.512770840000002</v>
      </c>
      <c r="CO481" s="9">
        <v>44.084854143999998</v>
      </c>
      <c r="CP481" s="9">
        <v>127.35414586</v>
      </c>
      <c r="CQ481" s="9">
        <v>-102.1506042</v>
      </c>
      <c r="CR481" s="9">
        <v>-69.100601690000005</v>
      </c>
      <c r="CS481" s="9">
        <v>72.282398306000005</v>
      </c>
      <c r="CT481" s="9">
        <v>13.526564956</v>
      </c>
      <c r="CU481" s="9">
        <v>19.039398356</v>
      </c>
      <c r="CV481" s="13">
        <v>6.1290797512999999</v>
      </c>
      <c r="CW481" s="9">
        <v>-0.28723136999999999</v>
      </c>
      <c r="CX481" s="9">
        <v>5.4576151483000004</v>
      </c>
      <c r="CY481" s="9">
        <v>-0.88636483300000002</v>
      </c>
      <c r="CZ481" s="9">
        <v>4.8854923521</v>
      </c>
      <c r="DA481" s="9">
        <v>0.32406393779999998</v>
      </c>
      <c r="DB481" s="9">
        <v>0.25428647900000001</v>
      </c>
      <c r="DC481" s="9">
        <v>-0.33018006300000002</v>
      </c>
      <c r="DD481" s="9">
        <v>-2.000596646</v>
      </c>
      <c r="DE481" s="9">
        <v>1.5152539794</v>
      </c>
      <c r="DF481" s="9">
        <v>0.44851977059999998</v>
      </c>
      <c r="DG481" s="9">
        <v>2.0752819565</v>
      </c>
      <c r="DH481" s="9">
        <v>0.77546795700000004</v>
      </c>
      <c r="DI481" s="9">
        <v>-1.5708759999999999E-3</v>
      </c>
      <c r="DJ481" s="9">
        <v>1.0791677900000001</v>
      </c>
    </row>
    <row r="482" spans="17:114" x14ac:dyDescent="0.15">
      <c r="S482" s="11" t="s">
        <v>38</v>
      </c>
      <c r="T482" s="9" t="s">
        <v>92</v>
      </c>
      <c r="U482" s="11">
        <v>6.0999999999999999E-2</v>
      </c>
      <c r="V482" s="9">
        <v>0</v>
      </c>
      <c r="W482" s="9">
        <v>0.107668</v>
      </c>
      <c r="X482" s="9">
        <v>0.49492700000000001</v>
      </c>
      <c r="Y482" s="9">
        <f t="shared" ref="Y482:Y497" si="201">W482*AA482^X482</f>
        <v>0.81684886462272566</v>
      </c>
      <c r="Z482" s="9">
        <f t="shared" ref="Z482:Z497" si="202">ROUNDUP($E$3/Y482,0)</f>
        <v>63</v>
      </c>
      <c r="AA482" s="8">
        <f t="shared" si="191"/>
        <v>60</v>
      </c>
      <c r="AB482" s="8" t="b">
        <f t="shared" ref="AB482:AB497" si="203">AND(AC482="YES",AD482="YES",T482=$B$2)</f>
        <v>0</v>
      </c>
      <c r="AC482" s="25" t="str">
        <f t="shared" ref="AC482:AC497" si="204">IF($C$7=AF482,"YES","NO")</f>
        <v>NO</v>
      </c>
      <c r="AD482" s="21" t="str">
        <f t="shared" si="192"/>
        <v>NO</v>
      </c>
      <c r="AE482" s="8" t="str">
        <f t="shared" si="193"/>
        <v>ULT. COARSE</v>
      </c>
      <c r="AF482" s="8">
        <f t="shared" si="194"/>
        <v>7</v>
      </c>
      <c r="AG482" s="8">
        <f t="shared" si="195"/>
        <v>7</v>
      </c>
      <c r="AH482" s="8">
        <f t="shared" si="196"/>
        <v>7</v>
      </c>
      <c r="AI482" s="25">
        <f t="shared" ref="AI482:AI497" si="205">IF(AM482&lt;0,0,AM482)</f>
        <v>332</v>
      </c>
      <c r="AJ482" s="25">
        <f t="shared" ref="AJ482:AJ497" si="206">IF(AN482&lt;0,0,AN482)</f>
        <v>666</v>
      </c>
      <c r="AK482" s="25">
        <f t="shared" ref="AK482:AK497" si="207">IF(AO482&lt;0,0,AO482)</f>
        <v>1301</v>
      </c>
      <c r="AL482" s="25">
        <f t="shared" ref="AL482:AL497" si="208">IF(AP482&lt;0,0,AP482)</f>
        <v>0.30000000000000004</v>
      </c>
      <c r="AM482" s="21">
        <f t="shared" si="197"/>
        <v>332</v>
      </c>
      <c r="AN482" s="21">
        <f t="shared" si="198"/>
        <v>666</v>
      </c>
      <c r="AO482" s="21">
        <f t="shared" si="199"/>
        <v>1301</v>
      </c>
      <c r="AP482" s="21">
        <f t="shared" si="200"/>
        <v>0.30000000000000004</v>
      </c>
      <c r="AQ482" s="24">
        <f t="shared" ref="AQ482:AQ497" si="209">(U482-AU482)/AV482</f>
        <v>-1.0317460317460319</v>
      </c>
      <c r="AR482" s="24">
        <f t="shared" ref="AR482:AR497" si="210">($B$3-AW482)/AX482</f>
        <v>-1</v>
      </c>
      <c r="AS482" s="24">
        <f t="shared" ref="AS482:AS497" si="211">(AA482-AY482)/AZ482</f>
        <v>0</v>
      </c>
      <c r="AT482" s="24">
        <f t="shared" ref="AT482:AT497" si="212">(V482-BA482)/BB482</f>
        <v>-1</v>
      </c>
      <c r="AU482" s="9">
        <v>9.35E-2</v>
      </c>
      <c r="AV482" s="9">
        <v>3.15E-2</v>
      </c>
      <c r="AW482" s="9">
        <v>150</v>
      </c>
      <c r="AX482" s="9">
        <v>30</v>
      </c>
      <c r="AY482" s="9">
        <v>60</v>
      </c>
      <c r="AZ482" s="9">
        <v>30</v>
      </c>
      <c r="BA482" s="9">
        <v>22.5</v>
      </c>
      <c r="BB482" s="9">
        <v>22.5</v>
      </c>
      <c r="BC482" s="13">
        <v>102.54350049999999</v>
      </c>
      <c r="BD482" s="9">
        <v>-7.7112448870000003</v>
      </c>
      <c r="BE482" s="9">
        <v>-58.016041569999999</v>
      </c>
      <c r="BF482" s="9">
        <v>26.944618909999999</v>
      </c>
      <c r="BG482" s="9">
        <v>-67.510260869999996</v>
      </c>
      <c r="BH482" s="9">
        <v>-0.98601073900000002</v>
      </c>
      <c r="BI482" s="9">
        <v>20.201801033999999</v>
      </c>
      <c r="BJ482" s="9">
        <v>-18.1157006</v>
      </c>
      <c r="BK482" s="9">
        <v>4.3086751905999998</v>
      </c>
      <c r="BL482" s="9">
        <v>45.409260551000003</v>
      </c>
      <c r="BM482" s="9">
        <v>-30.80488274</v>
      </c>
      <c r="BN482" s="9">
        <v>2.7622827830999999</v>
      </c>
      <c r="BO482" s="9">
        <v>13.101688969</v>
      </c>
      <c r="BP482" s="9">
        <v>-0.32063936700000001</v>
      </c>
      <c r="BQ482" s="9">
        <v>30.567855634000001</v>
      </c>
      <c r="BR482" s="13">
        <v>242.74261408999999</v>
      </c>
      <c r="BS482" s="9">
        <v>-4.4282749490000004</v>
      </c>
      <c r="BT482" s="9">
        <v>-134.31287119999999</v>
      </c>
      <c r="BU482" s="9">
        <v>74.368059006999999</v>
      </c>
      <c r="BV482" s="9">
        <v>-167.4649469</v>
      </c>
      <c r="BW482" s="9">
        <v>-8.1496706789999998</v>
      </c>
      <c r="BX482" s="9">
        <v>55.851754954</v>
      </c>
      <c r="BY482" s="9">
        <v>-47.417694840000003</v>
      </c>
      <c r="BZ482" s="9">
        <v>5.6828734477999996</v>
      </c>
      <c r="CA482" s="9">
        <v>105.09984935999999</v>
      </c>
      <c r="CB482" s="9">
        <v>-82.379888589999993</v>
      </c>
      <c r="CC482" s="9">
        <v>-3.7091940189999999</v>
      </c>
      <c r="CD482" s="9">
        <v>30.620968771000001</v>
      </c>
      <c r="CE482" s="9">
        <v>2.6140818930999998</v>
      </c>
      <c r="CF482" s="9">
        <v>92.303635370999999</v>
      </c>
      <c r="CG482" s="13">
        <v>451.53927512000001</v>
      </c>
      <c r="CH482" s="9">
        <v>12.210556247</v>
      </c>
      <c r="CI482" s="9">
        <v>-216.95863159999999</v>
      </c>
      <c r="CJ482" s="9">
        <v>133.86712048999999</v>
      </c>
      <c r="CK482" s="9">
        <v>-307.6643335</v>
      </c>
      <c r="CL482" s="9">
        <v>-9.4468444950000006</v>
      </c>
      <c r="CM482" s="9">
        <v>90.737486613000002</v>
      </c>
      <c r="CN482" s="9">
        <v>-79.064890449999993</v>
      </c>
      <c r="CO482" s="9">
        <v>-3.3835439429999998</v>
      </c>
      <c r="CP482" s="9">
        <v>162.52478755999999</v>
      </c>
      <c r="CQ482" s="9">
        <v>-144.68344300000001</v>
      </c>
      <c r="CR482" s="9">
        <v>-16.096267619999999</v>
      </c>
      <c r="CS482" s="9">
        <v>53.057731558</v>
      </c>
      <c r="CT482" s="9">
        <v>-0.42915827699999998</v>
      </c>
      <c r="CU482" s="9">
        <v>151.83356491000001</v>
      </c>
      <c r="CV482" s="13">
        <v>8.9159307911999992</v>
      </c>
      <c r="CW482" s="9">
        <v>0.70683472800000002</v>
      </c>
      <c r="CX482" s="9">
        <v>5.2315287102000001</v>
      </c>
      <c r="CY482" s="9">
        <v>-0.839318067</v>
      </c>
      <c r="CZ482" s="9">
        <v>6.2734262703999999</v>
      </c>
      <c r="DA482" s="9">
        <v>0.22465055270000001</v>
      </c>
      <c r="DB482" s="9">
        <v>0.62768808149999999</v>
      </c>
      <c r="DC482" s="9">
        <v>-0.38842853999999999</v>
      </c>
      <c r="DD482" s="9">
        <v>-0.114724855</v>
      </c>
      <c r="DE482" s="9">
        <v>1.4306817072</v>
      </c>
      <c r="DF482" s="9">
        <v>0.94315120659999996</v>
      </c>
      <c r="DG482" s="9">
        <v>0.80165189530000003</v>
      </c>
      <c r="DH482" s="9">
        <v>0.57195695520000001</v>
      </c>
      <c r="DI482" s="9">
        <v>-0.28246270000000001</v>
      </c>
      <c r="DJ482" s="9">
        <v>0.6325026252</v>
      </c>
    </row>
    <row r="483" spans="17:114" x14ac:dyDescent="0.15">
      <c r="S483" s="11" t="s">
        <v>38</v>
      </c>
      <c r="T483" s="9" t="s">
        <v>92</v>
      </c>
      <c r="U483" s="11">
        <v>6.0999999999999999E-2</v>
      </c>
      <c r="V483" s="9">
        <v>22.5</v>
      </c>
      <c r="W483" s="9">
        <v>0.107668</v>
      </c>
      <c r="X483" s="9">
        <v>0.49492700000000001</v>
      </c>
      <c r="Y483" s="9">
        <f t="shared" si="201"/>
        <v>0.81684886462272566</v>
      </c>
      <c r="Z483" s="9">
        <f t="shared" si="202"/>
        <v>63</v>
      </c>
      <c r="AA483" s="8">
        <f t="shared" si="191"/>
        <v>60</v>
      </c>
      <c r="AB483" s="8" t="b">
        <f t="shared" si="203"/>
        <v>0</v>
      </c>
      <c r="AC483" s="25" t="str">
        <f t="shared" si="204"/>
        <v>YES</v>
      </c>
      <c r="AD483" s="21" t="str">
        <f t="shared" si="192"/>
        <v>NO</v>
      </c>
      <c r="AE483" s="8" t="str">
        <f t="shared" si="193"/>
        <v>COARSE</v>
      </c>
      <c r="AF483" s="8">
        <f t="shared" si="194"/>
        <v>4</v>
      </c>
      <c r="AG483" s="8">
        <f t="shared" si="195"/>
        <v>4</v>
      </c>
      <c r="AH483" s="8">
        <f t="shared" si="196"/>
        <v>4</v>
      </c>
      <c r="AI483" s="25">
        <f t="shared" si="205"/>
        <v>184</v>
      </c>
      <c r="AJ483" s="25">
        <f t="shared" si="206"/>
        <v>400</v>
      </c>
      <c r="AK483" s="25">
        <f t="shared" si="207"/>
        <v>683</v>
      </c>
      <c r="AL483" s="25">
        <f t="shared" si="208"/>
        <v>4.6999999999999993</v>
      </c>
      <c r="AM483" s="21">
        <f t="shared" si="197"/>
        <v>184</v>
      </c>
      <c r="AN483" s="21">
        <f t="shared" si="198"/>
        <v>400</v>
      </c>
      <c r="AO483" s="21">
        <f t="shared" si="199"/>
        <v>683</v>
      </c>
      <c r="AP483" s="21">
        <f t="shared" si="200"/>
        <v>4.6999999999999993</v>
      </c>
      <c r="AQ483" s="24">
        <f t="shared" si="209"/>
        <v>-1.0317460317460319</v>
      </c>
      <c r="AR483" s="24">
        <f t="shared" si="210"/>
        <v>-1</v>
      </c>
      <c r="AS483" s="24">
        <f t="shared" si="211"/>
        <v>0</v>
      </c>
      <c r="AT483" s="24">
        <f t="shared" si="212"/>
        <v>0</v>
      </c>
      <c r="AU483" s="9">
        <v>9.35E-2</v>
      </c>
      <c r="AV483" s="9">
        <v>3.15E-2</v>
      </c>
      <c r="AW483" s="9">
        <v>150</v>
      </c>
      <c r="AX483" s="9">
        <v>30</v>
      </c>
      <c r="AY483" s="9">
        <v>60</v>
      </c>
      <c r="AZ483" s="9">
        <v>30</v>
      </c>
      <c r="BA483" s="9">
        <v>22.5</v>
      </c>
      <c r="BB483" s="9">
        <v>22.5</v>
      </c>
      <c r="BC483" s="13">
        <v>102.54350049999999</v>
      </c>
      <c r="BD483" s="9">
        <v>-7.7112448870000003</v>
      </c>
      <c r="BE483" s="9">
        <v>-58.016041569999999</v>
      </c>
      <c r="BF483" s="9">
        <v>26.944618909999999</v>
      </c>
      <c r="BG483" s="9">
        <v>-67.510260869999996</v>
      </c>
      <c r="BH483" s="9">
        <v>-0.98601073900000002</v>
      </c>
      <c r="BI483" s="9">
        <v>20.201801033999999</v>
      </c>
      <c r="BJ483" s="9">
        <v>-18.1157006</v>
      </c>
      <c r="BK483" s="9">
        <v>4.3086751905999998</v>
      </c>
      <c r="BL483" s="9">
        <v>45.409260551000003</v>
      </c>
      <c r="BM483" s="9">
        <v>-30.80488274</v>
      </c>
      <c r="BN483" s="9">
        <v>2.7622827830999999</v>
      </c>
      <c r="BO483" s="9">
        <v>13.101688969</v>
      </c>
      <c r="BP483" s="9">
        <v>-0.32063936700000001</v>
      </c>
      <c r="BQ483" s="9">
        <v>30.567855634000001</v>
      </c>
      <c r="BR483" s="13">
        <v>242.74261408999999</v>
      </c>
      <c r="BS483" s="9">
        <v>-4.4282749490000004</v>
      </c>
      <c r="BT483" s="9">
        <v>-134.31287119999999</v>
      </c>
      <c r="BU483" s="9">
        <v>74.368059006999999</v>
      </c>
      <c r="BV483" s="9">
        <v>-167.4649469</v>
      </c>
      <c r="BW483" s="9">
        <v>-8.1496706789999998</v>
      </c>
      <c r="BX483" s="9">
        <v>55.851754954</v>
      </c>
      <c r="BY483" s="9">
        <v>-47.417694840000003</v>
      </c>
      <c r="BZ483" s="9">
        <v>5.6828734477999996</v>
      </c>
      <c r="CA483" s="9">
        <v>105.09984935999999</v>
      </c>
      <c r="CB483" s="9">
        <v>-82.379888589999993</v>
      </c>
      <c r="CC483" s="9">
        <v>-3.7091940189999999</v>
      </c>
      <c r="CD483" s="9">
        <v>30.620968771000001</v>
      </c>
      <c r="CE483" s="9">
        <v>2.6140818930999998</v>
      </c>
      <c r="CF483" s="9">
        <v>92.303635370999999</v>
      </c>
      <c r="CG483" s="13">
        <v>451.53927512000001</v>
      </c>
      <c r="CH483" s="9">
        <v>12.210556247</v>
      </c>
      <c r="CI483" s="9">
        <v>-216.95863159999999</v>
      </c>
      <c r="CJ483" s="9">
        <v>133.86712048999999</v>
      </c>
      <c r="CK483" s="9">
        <v>-307.6643335</v>
      </c>
      <c r="CL483" s="9">
        <v>-9.4468444950000006</v>
      </c>
      <c r="CM483" s="9">
        <v>90.737486613000002</v>
      </c>
      <c r="CN483" s="9">
        <v>-79.064890449999993</v>
      </c>
      <c r="CO483" s="9">
        <v>-3.3835439429999998</v>
      </c>
      <c r="CP483" s="9">
        <v>162.52478755999999</v>
      </c>
      <c r="CQ483" s="9">
        <v>-144.68344300000001</v>
      </c>
      <c r="CR483" s="9">
        <v>-16.096267619999999</v>
      </c>
      <c r="CS483" s="9">
        <v>53.057731558</v>
      </c>
      <c r="CT483" s="9">
        <v>-0.42915827699999998</v>
      </c>
      <c r="CU483" s="9">
        <v>151.83356491000001</v>
      </c>
      <c r="CV483" s="13">
        <v>8.9159307911999992</v>
      </c>
      <c r="CW483" s="9">
        <v>0.70683472800000002</v>
      </c>
      <c r="CX483" s="9">
        <v>5.2315287102000001</v>
      </c>
      <c r="CY483" s="9">
        <v>-0.839318067</v>
      </c>
      <c r="CZ483" s="9">
        <v>6.2734262703999999</v>
      </c>
      <c r="DA483" s="9">
        <v>0.22465055270000001</v>
      </c>
      <c r="DB483" s="9">
        <v>0.62768808149999999</v>
      </c>
      <c r="DC483" s="9">
        <v>-0.38842853999999999</v>
      </c>
      <c r="DD483" s="9">
        <v>-0.114724855</v>
      </c>
      <c r="DE483" s="9">
        <v>1.4306817072</v>
      </c>
      <c r="DF483" s="9">
        <v>0.94315120659999996</v>
      </c>
      <c r="DG483" s="9">
        <v>0.80165189530000003</v>
      </c>
      <c r="DH483" s="9">
        <v>0.57195695520000001</v>
      </c>
      <c r="DI483" s="9">
        <v>-0.28246270000000001</v>
      </c>
      <c r="DJ483" s="9">
        <v>0.6325026252</v>
      </c>
    </row>
    <row r="484" spans="17:114" x14ac:dyDescent="0.15">
      <c r="S484" s="11" t="s">
        <v>38</v>
      </c>
      <c r="T484" s="9" t="s">
        <v>92</v>
      </c>
      <c r="U484" s="11">
        <v>6.0999999999999999E-2</v>
      </c>
      <c r="V484" s="9">
        <v>45</v>
      </c>
      <c r="W484" s="9">
        <v>0.107668</v>
      </c>
      <c r="X484" s="9">
        <v>0.49492700000000001</v>
      </c>
      <c r="Y484" s="9">
        <f t="shared" si="201"/>
        <v>0.81684886462272566</v>
      </c>
      <c r="Z484" s="9">
        <f t="shared" si="202"/>
        <v>63</v>
      </c>
      <c r="AA484" s="8">
        <f t="shared" si="191"/>
        <v>60</v>
      </c>
      <c r="AB484" s="8" t="b">
        <f t="shared" si="203"/>
        <v>0</v>
      </c>
      <c r="AC484" s="25" t="str">
        <f t="shared" si="204"/>
        <v>NO</v>
      </c>
      <c r="AD484" s="21" t="str">
        <f t="shared" si="192"/>
        <v>NO</v>
      </c>
      <c r="AE484" s="8" t="str">
        <f t="shared" si="193"/>
        <v>FINE</v>
      </c>
      <c r="AF484" s="8">
        <f t="shared" si="194"/>
        <v>2</v>
      </c>
      <c r="AG484" s="8">
        <f t="shared" si="195"/>
        <v>2</v>
      </c>
      <c r="AH484" s="8">
        <f t="shared" si="196"/>
        <v>3</v>
      </c>
      <c r="AI484" s="25">
        <f t="shared" si="205"/>
        <v>97</v>
      </c>
      <c r="AJ484" s="25">
        <f t="shared" si="206"/>
        <v>319</v>
      </c>
      <c r="AK484" s="25">
        <f t="shared" si="207"/>
        <v>368</v>
      </c>
      <c r="AL484" s="25">
        <f t="shared" si="208"/>
        <v>10.299999999999999</v>
      </c>
      <c r="AM484" s="21">
        <f t="shared" si="197"/>
        <v>97</v>
      </c>
      <c r="AN484" s="21">
        <f t="shared" si="198"/>
        <v>319</v>
      </c>
      <c r="AO484" s="21">
        <f t="shared" si="199"/>
        <v>368</v>
      </c>
      <c r="AP484" s="21">
        <f t="shared" si="200"/>
        <v>10.299999999999999</v>
      </c>
      <c r="AQ484" s="24">
        <f t="shared" si="209"/>
        <v>-1.0317460317460319</v>
      </c>
      <c r="AR484" s="24">
        <f t="shared" si="210"/>
        <v>-1</v>
      </c>
      <c r="AS484" s="24">
        <f t="shared" si="211"/>
        <v>0</v>
      </c>
      <c r="AT484" s="24">
        <f t="shared" si="212"/>
        <v>1</v>
      </c>
      <c r="AU484" s="9">
        <v>9.35E-2</v>
      </c>
      <c r="AV484" s="9">
        <v>3.15E-2</v>
      </c>
      <c r="AW484" s="9">
        <v>150</v>
      </c>
      <c r="AX484" s="9">
        <v>30</v>
      </c>
      <c r="AY484" s="9">
        <v>60</v>
      </c>
      <c r="AZ484" s="9">
        <v>30</v>
      </c>
      <c r="BA484" s="9">
        <v>22.5</v>
      </c>
      <c r="BB484" s="9">
        <v>22.5</v>
      </c>
      <c r="BC484" s="13">
        <v>102.54350049999999</v>
      </c>
      <c r="BD484" s="9">
        <v>-7.7112448870000003</v>
      </c>
      <c r="BE484" s="9">
        <v>-58.016041569999999</v>
      </c>
      <c r="BF484" s="9">
        <v>26.944618909999999</v>
      </c>
      <c r="BG484" s="9">
        <v>-67.510260869999996</v>
      </c>
      <c r="BH484" s="9">
        <v>-0.98601073900000002</v>
      </c>
      <c r="BI484" s="9">
        <v>20.201801033999999</v>
      </c>
      <c r="BJ484" s="9">
        <v>-18.1157006</v>
      </c>
      <c r="BK484" s="9">
        <v>4.3086751905999998</v>
      </c>
      <c r="BL484" s="9">
        <v>45.409260551000003</v>
      </c>
      <c r="BM484" s="9">
        <v>-30.80488274</v>
      </c>
      <c r="BN484" s="9">
        <v>2.7622827830999999</v>
      </c>
      <c r="BO484" s="9">
        <v>13.101688969</v>
      </c>
      <c r="BP484" s="9">
        <v>-0.32063936700000001</v>
      </c>
      <c r="BQ484" s="9">
        <v>30.567855634000001</v>
      </c>
      <c r="BR484" s="13">
        <v>242.74261408999999</v>
      </c>
      <c r="BS484" s="9">
        <v>-4.4282749490000004</v>
      </c>
      <c r="BT484" s="9">
        <v>-134.31287119999999</v>
      </c>
      <c r="BU484" s="9">
        <v>74.368059006999999</v>
      </c>
      <c r="BV484" s="9">
        <v>-167.4649469</v>
      </c>
      <c r="BW484" s="9">
        <v>-8.1496706789999998</v>
      </c>
      <c r="BX484" s="9">
        <v>55.851754954</v>
      </c>
      <c r="BY484" s="9">
        <v>-47.417694840000003</v>
      </c>
      <c r="BZ484" s="9">
        <v>5.6828734477999996</v>
      </c>
      <c r="CA484" s="9">
        <v>105.09984935999999</v>
      </c>
      <c r="CB484" s="9">
        <v>-82.379888589999993</v>
      </c>
      <c r="CC484" s="9">
        <v>-3.7091940189999999</v>
      </c>
      <c r="CD484" s="9">
        <v>30.620968771000001</v>
      </c>
      <c r="CE484" s="9">
        <v>2.6140818930999998</v>
      </c>
      <c r="CF484" s="9">
        <v>92.303635370999999</v>
      </c>
      <c r="CG484" s="13">
        <v>451.53927512000001</v>
      </c>
      <c r="CH484" s="9">
        <v>12.210556247</v>
      </c>
      <c r="CI484" s="9">
        <v>-216.95863159999999</v>
      </c>
      <c r="CJ484" s="9">
        <v>133.86712048999999</v>
      </c>
      <c r="CK484" s="9">
        <v>-307.6643335</v>
      </c>
      <c r="CL484" s="9">
        <v>-9.4468444950000006</v>
      </c>
      <c r="CM484" s="9">
        <v>90.737486613000002</v>
      </c>
      <c r="CN484" s="9">
        <v>-79.064890449999993</v>
      </c>
      <c r="CO484" s="9">
        <v>-3.3835439429999998</v>
      </c>
      <c r="CP484" s="9">
        <v>162.52478755999999</v>
      </c>
      <c r="CQ484" s="9">
        <v>-144.68344300000001</v>
      </c>
      <c r="CR484" s="9">
        <v>-16.096267619999999</v>
      </c>
      <c r="CS484" s="9">
        <v>53.057731558</v>
      </c>
      <c r="CT484" s="9">
        <v>-0.42915827699999998</v>
      </c>
      <c r="CU484" s="9">
        <v>151.83356491000001</v>
      </c>
      <c r="CV484" s="13">
        <v>8.9159307911999992</v>
      </c>
      <c r="CW484" s="9">
        <v>0.70683472800000002</v>
      </c>
      <c r="CX484" s="9">
        <v>5.2315287102000001</v>
      </c>
      <c r="CY484" s="9">
        <v>-0.839318067</v>
      </c>
      <c r="CZ484" s="9">
        <v>6.2734262703999999</v>
      </c>
      <c r="DA484" s="9">
        <v>0.22465055270000001</v>
      </c>
      <c r="DB484" s="9">
        <v>0.62768808149999999</v>
      </c>
      <c r="DC484" s="9">
        <v>-0.38842853999999999</v>
      </c>
      <c r="DD484" s="9">
        <v>-0.114724855</v>
      </c>
      <c r="DE484" s="9">
        <v>1.4306817072</v>
      </c>
      <c r="DF484" s="9">
        <v>0.94315120659999996</v>
      </c>
      <c r="DG484" s="9">
        <v>0.80165189530000003</v>
      </c>
      <c r="DH484" s="9">
        <v>0.57195695520000001</v>
      </c>
      <c r="DI484" s="9">
        <v>-0.28246270000000001</v>
      </c>
      <c r="DJ484" s="9">
        <v>0.6325026252</v>
      </c>
    </row>
    <row r="485" spans="17:114" x14ac:dyDescent="0.15">
      <c r="S485" s="11" t="s">
        <v>38</v>
      </c>
      <c r="T485" s="9" t="s">
        <v>92</v>
      </c>
      <c r="U485" s="11">
        <v>7.8E-2</v>
      </c>
      <c r="V485" s="9">
        <v>0</v>
      </c>
      <c r="W485" s="9">
        <v>0.171653</v>
      </c>
      <c r="X485" s="9">
        <v>0.48879899999999998</v>
      </c>
      <c r="Y485" s="9">
        <f t="shared" si="201"/>
        <v>1.2700182187796969</v>
      </c>
      <c r="Z485" s="9">
        <f t="shared" si="202"/>
        <v>41</v>
      </c>
      <c r="AA485" s="8">
        <f t="shared" si="191"/>
        <v>60</v>
      </c>
      <c r="AB485" s="8" t="b">
        <f t="shared" si="203"/>
        <v>0</v>
      </c>
      <c r="AC485" s="25" t="str">
        <f t="shared" si="204"/>
        <v>NO</v>
      </c>
      <c r="AD485" s="21" t="str">
        <f t="shared" si="192"/>
        <v>YES</v>
      </c>
      <c r="AE485" s="8" t="str">
        <f t="shared" si="193"/>
        <v>ULT. COARSE</v>
      </c>
      <c r="AF485" s="8">
        <f t="shared" si="194"/>
        <v>7</v>
      </c>
      <c r="AG485" s="8">
        <f t="shared" si="195"/>
        <v>7</v>
      </c>
      <c r="AH485" s="8">
        <f t="shared" si="196"/>
        <v>7</v>
      </c>
      <c r="AI485" s="25">
        <f t="shared" si="205"/>
        <v>324</v>
      </c>
      <c r="AJ485" s="25">
        <f t="shared" si="206"/>
        <v>668</v>
      </c>
      <c r="AK485" s="25">
        <f t="shared" si="207"/>
        <v>1328</v>
      </c>
      <c r="AL485" s="25">
        <f t="shared" si="208"/>
        <v>0</v>
      </c>
      <c r="AM485" s="21">
        <f t="shared" si="197"/>
        <v>324</v>
      </c>
      <c r="AN485" s="21">
        <f t="shared" si="198"/>
        <v>668</v>
      </c>
      <c r="AO485" s="21">
        <f t="shared" si="199"/>
        <v>1328</v>
      </c>
      <c r="AP485" s="21">
        <f t="shared" si="200"/>
        <v>-0.1</v>
      </c>
      <c r="AQ485" s="24">
        <f t="shared" si="209"/>
        <v>-0.49206349206349204</v>
      </c>
      <c r="AR485" s="24">
        <f t="shared" si="210"/>
        <v>-1</v>
      </c>
      <c r="AS485" s="24">
        <f t="shared" si="211"/>
        <v>0</v>
      </c>
      <c r="AT485" s="24">
        <f t="shared" si="212"/>
        <v>-1</v>
      </c>
      <c r="AU485" s="9">
        <v>9.35E-2</v>
      </c>
      <c r="AV485" s="9">
        <v>3.15E-2</v>
      </c>
      <c r="AW485" s="9">
        <v>150</v>
      </c>
      <c r="AX485" s="9">
        <v>30</v>
      </c>
      <c r="AY485" s="9">
        <v>60</v>
      </c>
      <c r="AZ485" s="9">
        <v>30</v>
      </c>
      <c r="BA485" s="9">
        <v>22.5</v>
      </c>
      <c r="BB485" s="9">
        <v>22.5</v>
      </c>
      <c r="BC485" s="13">
        <v>102.54350049999999</v>
      </c>
      <c r="BD485" s="9">
        <v>-7.7112448870000003</v>
      </c>
      <c r="BE485" s="9">
        <v>-58.016041569999999</v>
      </c>
      <c r="BF485" s="9">
        <v>26.944618909999999</v>
      </c>
      <c r="BG485" s="9">
        <v>-67.510260869999996</v>
      </c>
      <c r="BH485" s="9">
        <v>-0.98601073900000002</v>
      </c>
      <c r="BI485" s="9">
        <v>20.201801033999999</v>
      </c>
      <c r="BJ485" s="9">
        <v>-18.1157006</v>
      </c>
      <c r="BK485" s="9">
        <v>4.3086751905999998</v>
      </c>
      <c r="BL485" s="9">
        <v>45.409260551000003</v>
      </c>
      <c r="BM485" s="9">
        <v>-30.80488274</v>
      </c>
      <c r="BN485" s="9">
        <v>2.7622827830999999</v>
      </c>
      <c r="BO485" s="9">
        <v>13.101688969</v>
      </c>
      <c r="BP485" s="9">
        <v>-0.32063936700000001</v>
      </c>
      <c r="BQ485" s="9">
        <v>30.567855634000001</v>
      </c>
      <c r="BR485" s="13">
        <v>242.74261408999999</v>
      </c>
      <c r="BS485" s="9">
        <v>-4.4282749490000004</v>
      </c>
      <c r="BT485" s="9">
        <v>-134.31287119999999</v>
      </c>
      <c r="BU485" s="9">
        <v>74.368059006999999</v>
      </c>
      <c r="BV485" s="9">
        <v>-167.4649469</v>
      </c>
      <c r="BW485" s="9">
        <v>-8.1496706789999998</v>
      </c>
      <c r="BX485" s="9">
        <v>55.851754954</v>
      </c>
      <c r="BY485" s="9">
        <v>-47.417694840000003</v>
      </c>
      <c r="BZ485" s="9">
        <v>5.6828734477999996</v>
      </c>
      <c r="CA485" s="9">
        <v>105.09984935999999</v>
      </c>
      <c r="CB485" s="9">
        <v>-82.379888589999993</v>
      </c>
      <c r="CC485" s="9">
        <v>-3.7091940189999999</v>
      </c>
      <c r="CD485" s="9">
        <v>30.620968771000001</v>
      </c>
      <c r="CE485" s="9">
        <v>2.6140818930999998</v>
      </c>
      <c r="CF485" s="9">
        <v>92.303635370999999</v>
      </c>
      <c r="CG485" s="13">
        <v>451.53927512000001</v>
      </c>
      <c r="CH485" s="9">
        <v>12.210556247</v>
      </c>
      <c r="CI485" s="9">
        <v>-216.95863159999999</v>
      </c>
      <c r="CJ485" s="9">
        <v>133.86712048999999</v>
      </c>
      <c r="CK485" s="9">
        <v>-307.6643335</v>
      </c>
      <c r="CL485" s="9">
        <v>-9.4468444950000006</v>
      </c>
      <c r="CM485" s="9">
        <v>90.737486613000002</v>
      </c>
      <c r="CN485" s="9">
        <v>-79.064890449999993</v>
      </c>
      <c r="CO485" s="9">
        <v>-3.3835439429999998</v>
      </c>
      <c r="CP485" s="9">
        <v>162.52478755999999</v>
      </c>
      <c r="CQ485" s="9">
        <v>-144.68344300000001</v>
      </c>
      <c r="CR485" s="9">
        <v>-16.096267619999999</v>
      </c>
      <c r="CS485" s="9">
        <v>53.057731558</v>
      </c>
      <c r="CT485" s="9">
        <v>-0.42915827699999998</v>
      </c>
      <c r="CU485" s="9">
        <v>151.83356491000001</v>
      </c>
      <c r="CV485" s="13">
        <v>8.9159307911999992</v>
      </c>
      <c r="CW485" s="9">
        <v>0.70683472800000002</v>
      </c>
      <c r="CX485" s="9">
        <v>5.2315287102000001</v>
      </c>
      <c r="CY485" s="9">
        <v>-0.839318067</v>
      </c>
      <c r="CZ485" s="9">
        <v>6.2734262703999999</v>
      </c>
      <c r="DA485" s="9">
        <v>0.22465055270000001</v>
      </c>
      <c r="DB485" s="9">
        <v>0.62768808149999999</v>
      </c>
      <c r="DC485" s="9">
        <v>-0.38842853999999999</v>
      </c>
      <c r="DD485" s="9">
        <v>-0.114724855</v>
      </c>
      <c r="DE485" s="9">
        <v>1.4306817072</v>
      </c>
      <c r="DF485" s="9">
        <v>0.94315120659999996</v>
      </c>
      <c r="DG485" s="9">
        <v>0.80165189530000003</v>
      </c>
      <c r="DH485" s="9">
        <v>0.57195695520000001</v>
      </c>
      <c r="DI485" s="9">
        <v>-0.28246270000000001</v>
      </c>
      <c r="DJ485" s="9">
        <v>0.6325026252</v>
      </c>
    </row>
    <row r="486" spans="17:114" x14ac:dyDescent="0.15">
      <c r="S486" s="11" t="s">
        <v>38</v>
      </c>
      <c r="T486" s="9" t="s">
        <v>92</v>
      </c>
      <c r="U486" s="11">
        <v>7.8E-2</v>
      </c>
      <c r="V486" s="9">
        <v>22.5</v>
      </c>
      <c r="W486" s="9">
        <v>0.171653</v>
      </c>
      <c r="X486" s="9">
        <v>0.48879899999999998</v>
      </c>
      <c r="Y486" s="9">
        <f t="shared" si="201"/>
        <v>1.2700182187796969</v>
      </c>
      <c r="Z486" s="9">
        <f t="shared" si="202"/>
        <v>41</v>
      </c>
      <c r="AA486" s="8">
        <f t="shared" si="191"/>
        <v>60</v>
      </c>
      <c r="AB486" s="8" t="b">
        <f t="shared" si="203"/>
        <v>1</v>
      </c>
      <c r="AC486" s="25" t="str">
        <f t="shared" si="204"/>
        <v>YES</v>
      </c>
      <c r="AD486" s="21" t="str">
        <f t="shared" si="192"/>
        <v>YES</v>
      </c>
      <c r="AE486" s="8" t="str">
        <f t="shared" si="193"/>
        <v>COARSE</v>
      </c>
      <c r="AF486" s="8">
        <f t="shared" si="194"/>
        <v>4</v>
      </c>
      <c r="AG486" s="8">
        <f t="shared" si="195"/>
        <v>4</v>
      </c>
      <c r="AH486" s="8">
        <f t="shared" si="196"/>
        <v>4</v>
      </c>
      <c r="AI486" s="25">
        <f t="shared" si="205"/>
        <v>178</v>
      </c>
      <c r="AJ486" s="25">
        <f t="shared" si="206"/>
        <v>405</v>
      </c>
      <c r="AK486" s="25">
        <f t="shared" si="207"/>
        <v>708</v>
      </c>
      <c r="AL486" s="25">
        <f t="shared" si="208"/>
        <v>4.3</v>
      </c>
      <c r="AM486" s="21">
        <f t="shared" si="197"/>
        <v>178</v>
      </c>
      <c r="AN486" s="21">
        <f t="shared" si="198"/>
        <v>405</v>
      </c>
      <c r="AO486" s="21">
        <f t="shared" si="199"/>
        <v>708</v>
      </c>
      <c r="AP486" s="21">
        <f t="shared" si="200"/>
        <v>4.3</v>
      </c>
      <c r="AQ486" s="24">
        <f t="shared" si="209"/>
        <v>-0.49206349206349204</v>
      </c>
      <c r="AR486" s="24">
        <f t="shared" si="210"/>
        <v>-1</v>
      </c>
      <c r="AS486" s="24">
        <f t="shared" si="211"/>
        <v>0</v>
      </c>
      <c r="AT486" s="24">
        <f t="shared" si="212"/>
        <v>0</v>
      </c>
      <c r="AU486" s="9">
        <v>9.35E-2</v>
      </c>
      <c r="AV486" s="9">
        <v>3.15E-2</v>
      </c>
      <c r="AW486" s="9">
        <v>150</v>
      </c>
      <c r="AX486" s="9">
        <v>30</v>
      </c>
      <c r="AY486" s="9">
        <v>60</v>
      </c>
      <c r="AZ486" s="9">
        <v>30</v>
      </c>
      <c r="BA486" s="9">
        <v>22.5</v>
      </c>
      <c r="BB486" s="9">
        <v>22.5</v>
      </c>
      <c r="BC486" s="13">
        <v>102.54350049999999</v>
      </c>
      <c r="BD486" s="9">
        <v>-7.7112448870000003</v>
      </c>
      <c r="BE486" s="9">
        <v>-58.016041569999999</v>
      </c>
      <c r="BF486" s="9">
        <v>26.944618909999999</v>
      </c>
      <c r="BG486" s="9">
        <v>-67.510260869999996</v>
      </c>
      <c r="BH486" s="9">
        <v>-0.98601073900000002</v>
      </c>
      <c r="BI486" s="9">
        <v>20.201801033999999</v>
      </c>
      <c r="BJ486" s="9">
        <v>-18.1157006</v>
      </c>
      <c r="BK486" s="9">
        <v>4.3086751905999998</v>
      </c>
      <c r="BL486" s="9">
        <v>45.409260551000003</v>
      </c>
      <c r="BM486" s="9">
        <v>-30.80488274</v>
      </c>
      <c r="BN486" s="9">
        <v>2.7622827830999999</v>
      </c>
      <c r="BO486" s="9">
        <v>13.101688969</v>
      </c>
      <c r="BP486" s="9">
        <v>-0.32063936700000001</v>
      </c>
      <c r="BQ486" s="9">
        <v>30.567855634000001</v>
      </c>
      <c r="BR486" s="13">
        <v>242.74261408999999</v>
      </c>
      <c r="BS486" s="9">
        <v>-4.4282749490000004</v>
      </c>
      <c r="BT486" s="9">
        <v>-134.31287119999999</v>
      </c>
      <c r="BU486" s="9">
        <v>74.368059006999999</v>
      </c>
      <c r="BV486" s="9">
        <v>-167.4649469</v>
      </c>
      <c r="BW486" s="9">
        <v>-8.1496706789999998</v>
      </c>
      <c r="BX486" s="9">
        <v>55.851754954</v>
      </c>
      <c r="BY486" s="9">
        <v>-47.417694840000003</v>
      </c>
      <c r="BZ486" s="9">
        <v>5.6828734477999996</v>
      </c>
      <c r="CA486" s="9">
        <v>105.09984935999999</v>
      </c>
      <c r="CB486" s="9">
        <v>-82.379888589999993</v>
      </c>
      <c r="CC486" s="9">
        <v>-3.7091940189999999</v>
      </c>
      <c r="CD486" s="9">
        <v>30.620968771000001</v>
      </c>
      <c r="CE486" s="9">
        <v>2.6140818930999998</v>
      </c>
      <c r="CF486" s="9">
        <v>92.303635370999999</v>
      </c>
      <c r="CG486" s="13">
        <v>451.53927512000001</v>
      </c>
      <c r="CH486" s="9">
        <v>12.210556247</v>
      </c>
      <c r="CI486" s="9">
        <v>-216.95863159999999</v>
      </c>
      <c r="CJ486" s="9">
        <v>133.86712048999999</v>
      </c>
      <c r="CK486" s="9">
        <v>-307.6643335</v>
      </c>
      <c r="CL486" s="9">
        <v>-9.4468444950000006</v>
      </c>
      <c r="CM486" s="9">
        <v>90.737486613000002</v>
      </c>
      <c r="CN486" s="9">
        <v>-79.064890449999993</v>
      </c>
      <c r="CO486" s="9">
        <v>-3.3835439429999998</v>
      </c>
      <c r="CP486" s="9">
        <v>162.52478755999999</v>
      </c>
      <c r="CQ486" s="9">
        <v>-144.68344300000001</v>
      </c>
      <c r="CR486" s="9">
        <v>-16.096267619999999</v>
      </c>
      <c r="CS486" s="9">
        <v>53.057731558</v>
      </c>
      <c r="CT486" s="9">
        <v>-0.42915827699999998</v>
      </c>
      <c r="CU486" s="9">
        <v>151.83356491000001</v>
      </c>
      <c r="CV486" s="13">
        <v>8.9159307911999992</v>
      </c>
      <c r="CW486" s="9">
        <v>0.70683472800000002</v>
      </c>
      <c r="CX486" s="9">
        <v>5.2315287102000001</v>
      </c>
      <c r="CY486" s="9">
        <v>-0.839318067</v>
      </c>
      <c r="CZ486" s="9">
        <v>6.2734262703999999</v>
      </c>
      <c r="DA486" s="9">
        <v>0.22465055270000001</v>
      </c>
      <c r="DB486" s="9">
        <v>0.62768808149999999</v>
      </c>
      <c r="DC486" s="9">
        <v>-0.38842853999999999</v>
      </c>
      <c r="DD486" s="9">
        <v>-0.114724855</v>
      </c>
      <c r="DE486" s="9">
        <v>1.4306817072</v>
      </c>
      <c r="DF486" s="9">
        <v>0.94315120659999996</v>
      </c>
      <c r="DG486" s="9">
        <v>0.80165189530000003</v>
      </c>
      <c r="DH486" s="9">
        <v>0.57195695520000001</v>
      </c>
      <c r="DI486" s="9">
        <v>-0.28246270000000001</v>
      </c>
      <c r="DJ486" s="9">
        <v>0.6325026252</v>
      </c>
    </row>
    <row r="487" spans="17:114" x14ac:dyDescent="0.15">
      <c r="S487" s="11" t="s">
        <v>38</v>
      </c>
      <c r="T487" s="9" t="s">
        <v>92</v>
      </c>
      <c r="U487" s="11">
        <v>7.8E-2</v>
      </c>
      <c r="V487" s="9">
        <v>45</v>
      </c>
      <c r="W487" s="9">
        <v>0.171653</v>
      </c>
      <c r="X487" s="9">
        <v>0.48879899999999998</v>
      </c>
      <c r="Y487" s="9">
        <f t="shared" si="201"/>
        <v>1.2700182187796969</v>
      </c>
      <c r="Z487" s="9">
        <f t="shared" si="202"/>
        <v>41</v>
      </c>
      <c r="AA487" s="8">
        <f t="shared" si="191"/>
        <v>60</v>
      </c>
      <c r="AB487" s="8" t="b">
        <f t="shared" si="203"/>
        <v>0</v>
      </c>
      <c r="AC487" s="25" t="str">
        <f t="shared" si="204"/>
        <v>NO</v>
      </c>
      <c r="AD487" s="21" t="str">
        <f t="shared" si="192"/>
        <v>YES</v>
      </c>
      <c r="AE487" s="8" t="str">
        <f t="shared" si="193"/>
        <v>FINE</v>
      </c>
      <c r="AF487" s="8">
        <f t="shared" si="194"/>
        <v>2</v>
      </c>
      <c r="AG487" s="8">
        <f t="shared" si="195"/>
        <v>2</v>
      </c>
      <c r="AH487" s="8">
        <f t="shared" si="196"/>
        <v>3</v>
      </c>
      <c r="AI487" s="25">
        <f t="shared" si="205"/>
        <v>94</v>
      </c>
      <c r="AJ487" s="25">
        <f t="shared" si="206"/>
        <v>327</v>
      </c>
      <c r="AK487" s="25">
        <f t="shared" si="207"/>
        <v>391</v>
      </c>
      <c r="AL487" s="25">
        <f t="shared" si="208"/>
        <v>9.7999999999999989</v>
      </c>
      <c r="AM487" s="21">
        <f t="shared" si="197"/>
        <v>94</v>
      </c>
      <c r="AN487" s="21">
        <f t="shared" si="198"/>
        <v>327</v>
      </c>
      <c r="AO487" s="21">
        <f t="shared" si="199"/>
        <v>391</v>
      </c>
      <c r="AP487" s="21">
        <f t="shared" si="200"/>
        <v>9.7999999999999989</v>
      </c>
      <c r="AQ487" s="24">
        <f t="shared" si="209"/>
        <v>-0.49206349206349204</v>
      </c>
      <c r="AR487" s="24">
        <f t="shared" si="210"/>
        <v>-1</v>
      </c>
      <c r="AS487" s="24">
        <f t="shared" si="211"/>
        <v>0</v>
      </c>
      <c r="AT487" s="24">
        <f t="shared" si="212"/>
        <v>1</v>
      </c>
      <c r="AU487" s="9">
        <v>9.35E-2</v>
      </c>
      <c r="AV487" s="9">
        <v>3.15E-2</v>
      </c>
      <c r="AW487" s="9">
        <v>150</v>
      </c>
      <c r="AX487" s="9">
        <v>30</v>
      </c>
      <c r="AY487" s="9">
        <v>60</v>
      </c>
      <c r="AZ487" s="9">
        <v>30</v>
      </c>
      <c r="BA487" s="9">
        <v>22.5</v>
      </c>
      <c r="BB487" s="9">
        <v>22.5</v>
      </c>
      <c r="BC487" s="13">
        <v>102.54350049999999</v>
      </c>
      <c r="BD487" s="9">
        <v>-7.7112448870000003</v>
      </c>
      <c r="BE487" s="9">
        <v>-58.016041569999999</v>
      </c>
      <c r="BF487" s="9">
        <v>26.944618909999999</v>
      </c>
      <c r="BG487" s="9">
        <v>-67.510260869999996</v>
      </c>
      <c r="BH487" s="9">
        <v>-0.98601073900000002</v>
      </c>
      <c r="BI487" s="9">
        <v>20.201801033999999</v>
      </c>
      <c r="BJ487" s="9">
        <v>-18.1157006</v>
      </c>
      <c r="BK487" s="9">
        <v>4.3086751905999998</v>
      </c>
      <c r="BL487" s="9">
        <v>45.409260551000003</v>
      </c>
      <c r="BM487" s="9">
        <v>-30.80488274</v>
      </c>
      <c r="BN487" s="9">
        <v>2.7622827830999999</v>
      </c>
      <c r="BO487" s="9">
        <v>13.101688969</v>
      </c>
      <c r="BP487" s="9">
        <v>-0.32063936700000001</v>
      </c>
      <c r="BQ487" s="9">
        <v>30.567855634000001</v>
      </c>
      <c r="BR487" s="13">
        <v>242.74261408999999</v>
      </c>
      <c r="BS487" s="9">
        <v>-4.4282749490000004</v>
      </c>
      <c r="BT487" s="9">
        <v>-134.31287119999999</v>
      </c>
      <c r="BU487" s="9">
        <v>74.368059006999999</v>
      </c>
      <c r="BV487" s="9">
        <v>-167.4649469</v>
      </c>
      <c r="BW487" s="9">
        <v>-8.1496706789999998</v>
      </c>
      <c r="BX487" s="9">
        <v>55.851754954</v>
      </c>
      <c r="BY487" s="9">
        <v>-47.417694840000003</v>
      </c>
      <c r="BZ487" s="9">
        <v>5.6828734477999996</v>
      </c>
      <c r="CA487" s="9">
        <v>105.09984935999999</v>
      </c>
      <c r="CB487" s="9">
        <v>-82.379888589999993</v>
      </c>
      <c r="CC487" s="9">
        <v>-3.7091940189999999</v>
      </c>
      <c r="CD487" s="9">
        <v>30.620968771000001</v>
      </c>
      <c r="CE487" s="9">
        <v>2.6140818930999998</v>
      </c>
      <c r="CF487" s="9">
        <v>92.303635370999999</v>
      </c>
      <c r="CG487" s="13">
        <v>451.53927512000001</v>
      </c>
      <c r="CH487" s="9">
        <v>12.210556247</v>
      </c>
      <c r="CI487" s="9">
        <v>-216.95863159999999</v>
      </c>
      <c r="CJ487" s="9">
        <v>133.86712048999999</v>
      </c>
      <c r="CK487" s="9">
        <v>-307.6643335</v>
      </c>
      <c r="CL487" s="9">
        <v>-9.4468444950000006</v>
      </c>
      <c r="CM487" s="9">
        <v>90.737486613000002</v>
      </c>
      <c r="CN487" s="9">
        <v>-79.064890449999993</v>
      </c>
      <c r="CO487" s="9">
        <v>-3.3835439429999998</v>
      </c>
      <c r="CP487" s="9">
        <v>162.52478755999999</v>
      </c>
      <c r="CQ487" s="9">
        <v>-144.68344300000001</v>
      </c>
      <c r="CR487" s="9">
        <v>-16.096267619999999</v>
      </c>
      <c r="CS487" s="9">
        <v>53.057731558</v>
      </c>
      <c r="CT487" s="9">
        <v>-0.42915827699999998</v>
      </c>
      <c r="CU487" s="9">
        <v>151.83356491000001</v>
      </c>
      <c r="CV487" s="13">
        <v>8.9159307911999992</v>
      </c>
      <c r="CW487" s="9">
        <v>0.70683472800000002</v>
      </c>
      <c r="CX487" s="9">
        <v>5.2315287102000001</v>
      </c>
      <c r="CY487" s="9">
        <v>-0.839318067</v>
      </c>
      <c r="CZ487" s="9">
        <v>6.2734262703999999</v>
      </c>
      <c r="DA487" s="9">
        <v>0.22465055270000001</v>
      </c>
      <c r="DB487" s="9">
        <v>0.62768808149999999</v>
      </c>
      <c r="DC487" s="9">
        <v>-0.38842853999999999</v>
      </c>
      <c r="DD487" s="9">
        <v>-0.114724855</v>
      </c>
      <c r="DE487" s="9">
        <v>1.4306817072</v>
      </c>
      <c r="DF487" s="9">
        <v>0.94315120659999996</v>
      </c>
      <c r="DG487" s="9">
        <v>0.80165189530000003</v>
      </c>
      <c r="DH487" s="9">
        <v>0.57195695520000001</v>
      </c>
      <c r="DI487" s="9">
        <v>-0.28246270000000001</v>
      </c>
      <c r="DJ487" s="9">
        <v>0.6325026252</v>
      </c>
    </row>
    <row r="488" spans="17:114" x14ac:dyDescent="0.15">
      <c r="S488" s="11" t="s">
        <v>38</v>
      </c>
      <c r="T488" s="9" t="s">
        <v>92</v>
      </c>
      <c r="U488" s="11">
        <v>0.125</v>
      </c>
      <c r="V488" s="9">
        <v>0</v>
      </c>
      <c r="W488" s="9">
        <v>0.38169900000000001</v>
      </c>
      <c r="X488" s="9">
        <v>0.50012299999999998</v>
      </c>
      <c r="Y488" s="9">
        <f t="shared" si="201"/>
        <v>2.9581170862006445</v>
      </c>
      <c r="Z488" s="9">
        <f t="shared" si="202"/>
        <v>18</v>
      </c>
      <c r="AA488" s="8">
        <f t="shared" si="191"/>
        <v>60</v>
      </c>
      <c r="AB488" s="8" t="b">
        <f t="shared" si="203"/>
        <v>0</v>
      </c>
      <c r="AC488" s="25" t="str">
        <f t="shared" si="204"/>
        <v>NO</v>
      </c>
      <c r="AD488" s="21" t="str">
        <f t="shared" si="192"/>
        <v>NO</v>
      </c>
      <c r="AE488" s="8" t="str">
        <f t="shared" si="193"/>
        <v>ULT. COARSE</v>
      </c>
      <c r="AF488" s="8">
        <f t="shared" si="194"/>
        <v>7</v>
      </c>
      <c r="AG488" s="8">
        <f t="shared" si="195"/>
        <v>7</v>
      </c>
      <c r="AH488" s="8">
        <f t="shared" si="196"/>
        <v>7</v>
      </c>
      <c r="AI488" s="25">
        <f t="shared" si="205"/>
        <v>309</v>
      </c>
      <c r="AJ488" s="25">
        <f t="shared" si="206"/>
        <v>662</v>
      </c>
      <c r="AK488" s="25">
        <f t="shared" si="207"/>
        <v>1353</v>
      </c>
      <c r="AL488" s="25">
        <f t="shared" si="208"/>
        <v>1.5</v>
      </c>
      <c r="AM488" s="21">
        <f t="shared" si="197"/>
        <v>309</v>
      </c>
      <c r="AN488" s="21">
        <f t="shared" si="198"/>
        <v>662</v>
      </c>
      <c r="AO488" s="21">
        <f t="shared" si="199"/>
        <v>1353</v>
      </c>
      <c r="AP488" s="21">
        <f t="shared" si="200"/>
        <v>1.5</v>
      </c>
      <c r="AQ488" s="24">
        <f t="shared" si="209"/>
        <v>1</v>
      </c>
      <c r="AR488" s="24">
        <f t="shared" si="210"/>
        <v>-1</v>
      </c>
      <c r="AS488" s="24">
        <f t="shared" si="211"/>
        <v>0</v>
      </c>
      <c r="AT488" s="24">
        <f t="shared" si="212"/>
        <v>-1</v>
      </c>
      <c r="AU488" s="9">
        <v>9.35E-2</v>
      </c>
      <c r="AV488" s="9">
        <v>3.15E-2</v>
      </c>
      <c r="AW488" s="9">
        <v>150</v>
      </c>
      <c r="AX488" s="9">
        <v>30</v>
      </c>
      <c r="AY488" s="9">
        <v>60</v>
      </c>
      <c r="AZ488" s="9">
        <v>30</v>
      </c>
      <c r="BA488" s="9">
        <v>22.5</v>
      </c>
      <c r="BB488" s="9">
        <v>22.5</v>
      </c>
      <c r="BC488" s="13">
        <v>102.54350049999999</v>
      </c>
      <c r="BD488" s="9">
        <v>-7.7112448870000003</v>
      </c>
      <c r="BE488" s="9">
        <v>-58.016041569999999</v>
      </c>
      <c r="BF488" s="9">
        <v>26.944618909999999</v>
      </c>
      <c r="BG488" s="9">
        <v>-67.510260869999996</v>
      </c>
      <c r="BH488" s="9">
        <v>-0.98601073900000002</v>
      </c>
      <c r="BI488" s="9">
        <v>20.201801033999999</v>
      </c>
      <c r="BJ488" s="9">
        <v>-18.1157006</v>
      </c>
      <c r="BK488" s="9">
        <v>4.3086751905999998</v>
      </c>
      <c r="BL488" s="9">
        <v>45.409260551000003</v>
      </c>
      <c r="BM488" s="9">
        <v>-30.80488274</v>
      </c>
      <c r="BN488" s="9">
        <v>2.7622827830999999</v>
      </c>
      <c r="BO488" s="9">
        <v>13.101688969</v>
      </c>
      <c r="BP488" s="9">
        <v>-0.32063936700000001</v>
      </c>
      <c r="BQ488" s="9">
        <v>30.567855634000001</v>
      </c>
      <c r="BR488" s="13">
        <v>242.74261408999999</v>
      </c>
      <c r="BS488" s="9">
        <v>-4.4282749490000004</v>
      </c>
      <c r="BT488" s="9">
        <v>-134.31287119999999</v>
      </c>
      <c r="BU488" s="9">
        <v>74.368059006999999</v>
      </c>
      <c r="BV488" s="9">
        <v>-167.4649469</v>
      </c>
      <c r="BW488" s="9">
        <v>-8.1496706789999998</v>
      </c>
      <c r="BX488" s="9">
        <v>55.851754954</v>
      </c>
      <c r="BY488" s="9">
        <v>-47.417694840000003</v>
      </c>
      <c r="BZ488" s="9">
        <v>5.6828734477999996</v>
      </c>
      <c r="CA488" s="9">
        <v>105.09984935999999</v>
      </c>
      <c r="CB488" s="9">
        <v>-82.379888589999993</v>
      </c>
      <c r="CC488" s="9">
        <v>-3.7091940189999999</v>
      </c>
      <c r="CD488" s="9">
        <v>30.620968771000001</v>
      </c>
      <c r="CE488" s="9">
        <v>2.6140818930999998</v>
      </c>
      <c r="CF488" s="9">
        <v>92.303635370999999</v>
      </c>
      <c r="CG488" s="13">
        <v>451.53927512000001</v>
      </c>
      <c r="CH488" s="9">
        <v>12.210556247</v>
      </c>
      <c r="CI488" s="9">
        <v>-216.95863159999999</v>
      </c>
      <c r="CJ488" s="9">
        <v>133.86712048999999</v>
      </c>
      <c r="CK488" s="9">
        <v>-307.6643335</v>
      </c>
      <c r="CL488" s="9">
        <v>-9.4468444950000006</v>
      </c>
      <c r="CM488" s="9">
        <v>90.737486613000002</v>
      </c>
      <c r="CN488" s="9">
        <v>-79.064890449999993</v>
      </c>
      <c r="CO488" s="9">
        <v>-3.3835439429999998</v>
      </c>
      <c r="CP488" s="9">
        <v>162.52478755999999</v>
      </c>
      <c r="CQ488" s="9">
        <v>-144.68344300000001</v>
      </c>
      <c r="CR488" s="9">
        <v>-16.096267619999999</v>
      </c>
      <c r="CS488" s="9">
        <v>53.057731558</v>
      </c>
      <c r="CT488" s="9">
        <v>-0.42915827699999998</v>
      </c>
      <c r="CU488" s="9">
        <v>151.83356491000001</v>
      </c>
      <c r="CV488" s="13">
        <v>8.9159307911999992</v>
      </c>
      <c r="CW488" s="9">
        <v>0.70683472800000002</v>
      </c>
      <c r="CX488" s="9">
        <v>5.2315287102000001</v>
      </c>
      <c r="CY488" s="9">
        <v>-0.839318067</v>
      </c>
      <c r="CZ488" s="9">
        <v>6.2734262703999999</v>
      </c>
      <c r="DA488" s="9">
        <v>0.22465055270000001</v>
      </c>
      <c r="DB488" s="9">
        <v>0.62768808149999999</v>
      </c>
      <c r="DC488" s="9">
        <v>-0.38842853999999999</v>
      </c>
      <c r="DD488" s="9">
        <v>-0.114724855</v>
      </c>
      <c r="DE488" s="9">
        <v>1.4306817072</v>
      </c>
      <c r="DF488" s="9">
        <v>0.94315120659999996</v>
      </c>
      <c r="DG488" s="9">
        <v>0.80165189530000003</v>
      </c>
      <c r="DH488" s="9">
        <v>0.57195695520000001</v>
      </c>
      <c r="DI488" s="9">
        <v>-0.28246270000000001</v>
      </c>
      <c r="DJ488" s="9">
        <v>0.6325026252</v>
      </c>
    </row>
    <row r="489" spans="17:114" x14ac:dyDescent="0.15">
      <c r="S489" s="11" t="s">
        <v>38</v>
      </c>
      <c r="T489" s="9" t="s">
        <v>92</v>
      </c>
      <c r="U489" s="11">
        <v>0.125</v>
      </c>
      <c r="V489" s="9">
        <v>22.5</v>
      </c>
      <c r="W489" s="9">
        <v>0.38169900000000001</v>
      </c>
      <c r="X489" s="9">
        <v>0.50012299999999998</v>
      </c>
      <c r="Y489" s="9">
        <f t="shared" si="201"/>
        <v>2.9581170862006445</v>
      </c>
      <c r="Z489" s="9">
        <f t="shared" si="202"/>
        <v>18</v>
      </c>
      <c r="AA489" s="8">
        <f t="shared" si="191"/>
        <v>60</v>
      </c>
      <c r="AB489" s="8" t="b">
        <f t="shared" si="203"/>
        <v>0</v>
      </c>
      <c r="AC489" s="25" t="str">
        <f t="shared" si="204"/>
        <v>YES</v>
      </c>
      <c r="AD489" s="21" t="str">
        <f t="shared" si="192"/>
        <v>NO</v>
      </c>
      <c r="AE489" s="8" t="str">
        <f t="shared" si="193"/>
        <v>COARSE</v>
      </c>
      <c r="AF489" s="8">
        <f t="shared" si="194"/>
        <v>4</v>
      </c>
      <c r="AG489" s="8">
        <f t="shared" si="195"/>
        <v>4</v>
      </c>
      <c r="AH489" s="8">
        <f t="shared" si="196"/>
        <v>4</v>
      </c>
      <c r="AI489" s="25">
        <f t="shared" si="205"/>
        <v>170</v>
      </c>
      <c r="AJ489" s="25">
        <f t="shared" si="206"/>
        <v>408</v>
      </c>
      <c r="AK489" s="25">
        <f t="shared" si="207"/>
        <v>728</v>
      </c>
      <c r="AL489" s="25">
        <f t="shared" si="208"/>
        <v>5.6</v>
      </c>
      <c r="AM489" s="21">
        <f t="shared" si="197"/>
        <v>170</v>
      </c>
      <c r="AN489" s="21">
        <f t="shared" si="198"/>
        <v>408</v>
      </c>
      <c r="AO489" s="21">
        <f t="shared" si="199"/>
        <v>728</v>
      </c>
      <c r="AP489" s="21">
        <f t="shared" si="200"/>
        <v>5.6</v>
      </c>
      <c r="AQ489" s="24">
        <f t="shared" si="209"/>
        <v>1</v>
      </c>
      <c r="AR489" s="24">
        <f t="shared" si="210"/>
        <v>-1</v>
      </c>
      <c r="AS489" s="24">
        <f t="shared" si="211"/>
        <v>0</v>
      </c>
      <c r="AT489" s="24">
        <f t="shared" si="212"/>
        <v>0</v>
      </c>
      <c r="AU489" s="9">
        <v>9.35E-2</v>
      </c>
      <c r="AV489" s="9">
        <v>3.15E-2</v>
      </c>
      <c r="AW489" s="9">
        <v>150</v>
      </c>
      <c r="AX489" s="9">
        <v>30</v>
      </c>
      <c r="AY489" s="9">
        <v>60</v>
      </c>
      <c r="AZ489" s="9">
        <v>30</v>
      </c>
      <c r="BA489" s="9">
        <v>22.5</v>
      </c>
      <c r="BB489" s="9">
        <v>22.5</v>
      </c>
      <c r="BC489" s="13">
        <v>102.54350049999999</v>
      </c>
      <c r="BD489" s="9">
        <v>-7.7112448870000003</v>
      </c>
      <c r="BE489" s="9">
        <v>-58.016041569999999</v>
      </c>
      <c r="BF489" s="9">
        <v>26.944618909999999</v>
      </c>
      <c r="BG489" s="9">
        <v>-67.510260869999996</v>
      </c>
      <c r="BH489" s="9">
        <v>-0.98601073900000002</v>
      </c>
      <c r="BI489" s="9">
        <v>20.201801033999999</v>
      </c>
      <c r="BJ489" s="9">
        <v>-18.1157006</v>
      </c>
      <c r="BK489" s="9">
        <v>4.3086751905999998</v>
      </c>
      <c r="BL489" s="9">
        <v>45.409260551000003</v>
      </c>
      <c r="BM489" s="9">
        <v>-30.80488274</v>
      </c>
      <c r="BN489" s="9">
        <v>2.7622827830999999</v>
      </c>
      <c r="BO489" s="9">
        <v>13.101688969</v>
      </c>
      <c r="BP489" s="9">
        <v>-0.32063936700000001</v>
      </c>
      <c r="BQ489" s="9">
        <v>30.567855634000001</v>
      </c>
      <c r="BR489" s="13">
        <v>242.74261408999999</v>
      </c>
      <c r="BS489" s="9">
        <v>-4.4282749490000004</v>
      </c>
      <c r="BT489" s="9">
        <v>-134.31287119999999</v>
      </c>
      <c r="BU489" s="9">
        <v>74.368059006999999</v>
      </c>
      <c r="BV489" s="9">
        <v>-167.4649469</v>
      </c>
      <c r="BW489" s="9">
        <v>-8.1496706789999998</v>
      </c>
      <c r="BX489" s="9">
        <v>55.851754954</v>
      </c>
      <c r="BY489" s="9">
        <v>-47.417694840000003</v>
      </c>
      <c r="BZ489" s="9">
        <v>5.6828734477999996</v>
      </c>
      <c r="CA489" s="9">
        <v>105.09984935999999</v>
      </c>
      <c r="CB489" s="9">
        <v>-82.379888589999993</v>
      </c>
      <c r="CC489" s="9">
        <v>-3.7091940189999999</v>
      </c>
      <c r="CD489" s="9">
        <v>30.620968771000001</v>
      </c>
      <c r="CE489" s="9">
        <v>2.6140818930999998</v>
      </c>
      <c r="CF489" s="9">
        <v>92.303635370999999</v>
      </c>
      <c r="CG489" s="13">
        <v>451.53927512000001</v>
      </c>
      <c r="CH489" s="9">
        <v>12.210556247</v>
      </c>
      <c r="CI489" s="9">
        <v>-216.95863159999999</v>
      </c>
      <c r="CJ489" s="9">
        <v>133.86712048999999</v>
      </c>
      <c r="CK489" s="9">
        <v>-307.6643335</v>
      </c>
      <c r="CL489" s="9">
        <v>-9.4468444950000006</v>
      </c>
      <c r="CM489" s="9">
        <v>90.737486613000002</v>
      </c>
      <c r="CN489" s="9">
        <v>-79.064890449999993</v>
      </c>
      <c r="CO489" s="9">
        <v>-3.3835439429999998</v>
      </c>
      <c r="CP489" s="9">
        <v>162.52478755999999</v>
      </c>
      <c r="CQ489" s="9">
        <v>-144.68344300000001</v>
      </c>
      <c r="CR489" s="9">
        <v>-16.096267619999999</v>
      </c>
      <c r="CS489" s="9">
        <v>53.057731558</v>
      </c>
      <c r="CT489" s="9">
        <v>-0.42915827699999998</v>
      </c>
      <c r="CU489" s="9">
        <v>151.83356491000001</v>
      </c>
      <c r="CV489" s="13">
        <v>8.9159307911999992</v>
      </c>
      <c r="CW489" s="9">
        <v>0.70683472800000002</v>
      </c>
      <c r="CX489" s="9">
        <v>5.2315287102000001</v>
      </c>
      <c r="CY489" s="9">
        <v>-0.839318067</v>
      </c>
      <c r="CZ489" s="9">
        <v>6.2734262703999999</v>
      </c>
      <c r="DA489" s="9">
        <v>0.22465055270000001</v>
      </c>
      <c r="DB489" s="9">
        <v>0.62768808149999999</v>
      </c>
      <c r="DC489" s="9">
        <v>-0.38842853999999999</v>
      </c>
      <c r="DD489" s="9">
        <v>-0.114724855</v>
      </c>
      <c r="DE489" s="9">
        <v>1.4306817072</v>
      </c>
      <c r="DF489" s="9">
        <v>0.94315120659999996</v>
      </c>
      <c r="DG489" s="9">
        <v>0.80165189530000003</v>
      </c>
      <c r="DH489" s="9">
        <v>0.57195695520000001</v>
      </c>
      <c r="DI489" s="9">
        <v>-0.28246270000000001</v>
      </c>
      <c r="DJ489" s="9">
        <v>0.6325026252</v>
      </c>
    </row>
    <row r="490" spans="17:114" x14ac:dyDescent="0.15">
      <c r="S490" s="11" t="s">
        <v>38</v>
      </c>
      <c r="T490" s="9" t="s">
        <v>92</v>
      </c>
      <c r="U490" s="11">
        <v>0.125</v>
      </c>
      <c r="V490" s="9">
        <v>45</v>
      </c>
      <c r="W490" s="9">
        <v>0.38169900000000001</v>
      </c>
      <c r="X490" s="9">
        <v>0.50012299999999998</v>
      </c>
      <c r="Y490" s="9">
        <f t="shared" si="201"/>
        <v>2.9581170862006445</v>
      </c>
      <c r="Z490" s="9">
        <f t="shared" si="202"/>
        <v>18</v>
      </c>
      <c r="AA490" s="8">
        <f t="shared" si="191"/>
        <v>60</v>
      </c>
      <c r="AB490" s="8" t="b">
        <f t="shared" si="203"/>
        <v>0</v>
      </c>
      <c r="AC490" s="25" t="str">
        <f t="shared" si="204"/>
        <v>NO</v>
      </c>
      <c r="AD490" s="21" t="str">
        <f t="shared" si="192"/>
        <v>NO</v>
      </c>
      <c r="AE490" s="8" t="str">
        <f t="shared" si="193"/>
        <v>FINE</v>
      </c>
      <c r="AF490" s="8">
        <f t="shared" si="194"/>
        <v>2</v>
      </c>
      <c r="AG490" s="8">
        <f t="shared" si="195"/>
        <v>2</v>
      </c>
      <c r="AH490" s="8">
        <f t="shared" si="196"/>
        <v>3</v>
      </c>
      <c r="AI490" s="25">
        <f t="shared" si="205"/>
        <v>92</v>
      </c>
      <c r="AJ490" s="25">
        <f t="shared" si="206"/>
        <v>339</v>
      </c>
      <c r="AK490" s="25">
        <f t="shared" si="207"/>
        <v>406</v>
      </c>
      <c r="AL490" s="25">
        <f t="shared" si="208"/>
        <v>11</v>
      </c>
      <c r="AM490" s="21">
        <f t="shared" si="197"/>
        <v>92</v>
      </c>
      <c r="AN490" s="21">
        <f t="shared" si="198"/>
        <v>339</v>
      </c>
      <c r="AO490" s="21">
        <f t="shared" si="199"/>
        <v>406</v>
      </c>
      <c r="AP490" s="21">
        <f t="shared" si="200"/>
        <v>11</v>
      </c>
      <c r="AQ490" s="24">
        <f t="shared" si="209"/>
        <v>1</v>
      </c>
      <c r="AR490" s="24">
        <f t="shared" si="210"/>
        <v>-1</v>
      </c>
      <c r="AS490" s="24">
        <f t="shared" si="211"/>
        <v>0</v>
      </c>
      <c r="AT490" s="24">
        <f t="shared" si="212"/>
        <v>1</v>
      </c>
      <c r="AU490" s="9">
        <v>9.35E-2</v>
      </c>
      <c r="AV490" s="9">
        <v>3.15E-2</v>
      </c>
      <c r="AW490" s="9">
        <v>150</v>
      </c>
      <c r="AX490" s="9">
        <v>30</v>
      </c>
      <c r="AY490" s="9">
        <v>60</v>
      </c>
      <c r="AZ490" s="9">
        <v>30</v>
      </c>
      <c r="BA490" s="9">
        <v>22.5</v>
      </c>
      <c r="BB490" s="9">
        <v>22.5</v>
      </c>
      <c r="BC490" s="13">
        <v>102.54350049999999</v>
      </c>
      <c r="BD490" s="9">
        <v>-7.7112448870000003</v>
      </c>
      <c r="BE490" s="9">
        <v>-58.016041569999999</v>
      </c>
      <c r="BF490" s="9">
        <v>26.944618909999999</v>
      </c>
      <c r="BG490" s="9">
        <v>-67.510260869999996</v>
      </c>
      <c r="BH490" s="9">
        <v>-0.98601073900000002</v>
      </c>
      <c r="BI490" s="9">
        <v>20.201801033999999</v>
      </c>
      <c r="BJ490" s="9">
        <v>-18.1157006</v>
      </c>
      <c r="BK490" s="9">
        <v>4.3086751905999998</v>
      </c>
      <c r="BL490" s="9">
        <v>45.409260551000003</v>
      </c>
      <c r="BM490" s="9">
        <v>-30.80488274</v>
      </c>
      <c r="BN490" s="9">
        <v>2.7622827830999999</v>
      </c>
      <c r="BO490" s="9">
        <v>13.101688969</v>
      </c>
      <c r="BP490" s="9">
        <v>-0.32063936700000001</v>
      </c>
      <c r="BQ490" s="9">
        <v>30.567855634000001</v>
      </c>
      <c r="BR490" s="13">
        <v>242.74261408999999</v>
      </c>
      <c r="BS490" s="9">
        <v>-4.4282749490000004</v>
      </c>
      <c r="BT490" s="9">
        <v>-134.31287119999999</v>
      </c>
      <c r="BU490" s="9">
        <v>74.368059006999999</v>
      </c>
      <c r="BV490" s="9">
        <v>-167.4649469</v>
      </c>
      <c r="BW490" s="9">
        <v>-8.1496706789999998</v>
      </c>
      <c r="BX490" s="9">
        <v>55.851754954</v>
      </c>
      <c r="BY490" s="9">
        <v>-47.417694840000003</v>
      </c>
      <c r="BZ490" s="9">
        <v>5.6828734477999996</v>
      </c>
      <c r="CA490" s="9">
        <v>105.09984935999999</v>
      </c>
      <c r="CB490" s="9">
        <v>-82.379888589999993</v>
      </c>
      <c r="CC490" s="9">
        <v>-3.7091940189999999</v>
      </c>
      <c r="CD490" s="9">
        <v>30.620968771000001</v>
      </c>
      <c r="CE490" s="9">
        <v>2.6140818930999998</v>
      </c>
      <c r="CF490" s="9">
        <v>92.303635370999999</v>
      </c>
      <c r="CG490" s="13">
        <v>451.53927512000001</v>
      </c>
      <c r="CH490" s="9">
        <v>12.210556247</v>
      </c>
      <c r="CI490" s="9">
        <v>-216.95863159999999</v>
      </c>
      <c r="CJ490" s="9">
        <v>133.86712048999999</v>
      </c>
      <c r="CK490" s="9">
        <v>-307.6643335</v>
      </c>
      <c r="CL490" s="9">
        <v>-9.4468444950000006</v>
      </c>
      <c r="CM490" s="9">
        <v>90.737486613000002</v>
      </c>
      <c r="CN490" s="9">
        <v>-79.064890449999993</v>
      </c>
      <c r="CO490" s="9">
        <v>-3.3835439429999998</v>
      </c>
      <c r="CP490" s="9">
        <v>162.52478755999999</v>
      </c>
      <c r="CQ490" s="9">
        <v>-144.68344300000001</v>
      </c>
      <c r="CR490" s="9">
        <v>-16.096267619999999</v>
      </c>
      <c r="CS490" s="9">
        <v>53.057731558</v>
      </c>
      <c r="CT490" s="9">
        <v>-0.42915827699999998</v>
      </c>
      <c r="CU490" s="9">
        <v>151.83356491000001</v>
      </c>
      <c r="CV490" s="13">
        <v>8.9159307911999992</v>
      </c>
      <c r="CW490" s="9">
        <v>0.70683472800000002</v>
      </c>
      <c r="CX490" s="9">
        <v>5.2315287102000001</v>
      </c>
      <c r="CY490" s="9">
        <v>-0.839318067</v>
      </c>
      <c r="CZ490" s="9">
        <v>6.2734262703999999</v>
      </c>
      <c r="DA490" s="9">
        <v>0.22465055270000001</v>
      </c>
      <c r="DB490" s="9">
        <v>0.62768808149999999</v>
      </c>
      <c r="DC490" s="9">
        <v>-0.38842853999999999</v>
      </c>
      <c r="DD490" s="9">
        <v>-0.114724855</v>
      </c>
      <c r="DE490" s="9">
        <v>1.4306817072</v>
      </c>
      <c r="DF490" s="9">
        <v>0.94315120659999996</v>
      </c>
      <c r="DG490" s="9">
        <v>0.80165189530000003</v>
      </c>
      <c r="DH490" s="9">
        <v>0.57195695520000001</v>
      </c>
      <c r="DI490" s="9">
        <v>-0.28246270000000001</v>
      </c>
      <c r="DJ490" s="9">
        <v>0.6325026252</v>
      </c>
    </row>
    <row r="491" spans="17:114" x14ac:dyDescent="0.15">
      <c r="S491" s="11" t="s">
        <v>85</v>
      </c>
      <c r="T491" s="9" t="s">
        <v>92</v>
      </c>
      <c r="U491" s="11">
        <v>40</v>
      </c>
      <c r="V491" s="9">
        <v>0</v>
      </c>
      <c r="W491" s="9">
        <v>0.94152000000000002</v>
      </c>
      <c r="X491" s="9">
        <v>0.35891000000000001</v>
      </c>
      <c r="Y491" s="9">
        <f t="shared" si="201"/>
        <v>4.092849875213874</v>
      </c>
      <c r="Z491" s="9">
        <f t="shared" si="202"/>
        <v>13</v>
      </c>
      <c r="AA491" s="8">
        <f t="shared" si="191"/>
        <v>60</v>
      </c>
      <c r="AB491" s="8" t="b">
        <f t="shared" si="203"/>
        <v>0</v>
      </c>
      <c r="AC491" s="25" t="str">
        <f t="shared" si="204"/>
        <v>NO</v>
      </c>
      <c r="AD491" s="21" t="str">
        <f t="shared" si="192"/>
        <v>NO</v>
      </c>
      <c r="AE491" s="8" t="str">
        <f t="shared" si="193"/>
        <v>MEDIUM</v>
      </c>
      <c r="AF491" s="8">
        <f t="shared" si="194"/>
        <v>3</v>
      </c>
      <c r="AG491" s="8">
        <f t="shared" si="195"/>
        <v>3</v>
      </c>
      <c r="AH491" s="8">
        <f t="shared" si="196"/>
        <v>3</v>
      </c>
      <c r="AI491" s="25">
        <f t="shared" si="205"/>
        <v>161</v>
      </c>
      <c r="AJ491" s="25">
        <f t="shared" si="206"/>
        <v>331</v>
      </c>
      <c r="AK491" s="25">
        <f t="shared" si="207"/>
        <v>773</v>
      </c>
      <c r="AL491" s="25">
        <f t="shared" si="208"/>
        <v>3.2</v>
      </c>
      <c r="AM491" s="21">
        <f t="shared" si="197"/>
        <v>161</v>
      </c>
      <c r="AN491" s="21">
        <f t="shared" si="198"/>
        <v>331</v>
      </c>
      <c r="AO491" s="21">
        <f t="shared" si="199"/>
        <v>773</v>
      </c>
      <c r="AP491" s="21">
        <f t="shared" si="200"/>
        <v>3.2</v>
      </c>
      <c r="AQ491" s="24">
        <f t="shared" si="209"/>
        <v>40</v>
      </c>
      <c r="AR491" s="24">
        <f t="shared" si="210"/>
        <v>-1</v>
      </c>
      <c r="AS491" s="24">
        <f t="shared" si="211"/>
        <v>1</v>
      </c>
      <c r="AT491" s="24">
        <f t="shared" si="212"/>
        <v>-1</v>
      </c>
      <c r="AU491">
        <v>0</v>
      </c>
      <c r="AV491">
        <v>1</v>
      </c>
      <c r="AW491">
        <v>150</v>
      </c>
      <c r="AX491">
        <v>30</v>
      </c>
      <c r="AY491">
        <v>45</v>
      </c>
      <c r="AZ491">
        <v>15</v>
      </c>
      <c r="BA491">
        <v>45</v>
      </c>
      <c r="BB491">
        <v>45</v>
      </c>
      <c r="BC491" s="13">
        <v>75.652333333000001</v>
      </c>
      <c r="BD491" s="9">
        <v>0</v>
      </c>
      <c r="BE491" s="9">
        <v>-28.418858329999999</v>
      </c>
      <c r="BF491" s="9">
        <v>1.0641750000000001</v>
      </c>
      <c r="BG491" s="9">
        <v>-26.52804167</v>
      </c>
      <c r="BH491" s="9">
        <v>0</v>
      </c>
      <c r="BI491" s="9">
        <v>0</v>
      </c>
      <c r="BJ491" s="9">
        <v>-1.3158624999999999</v>
      </c>
      <c r="BK491" s="9">
        <v>0</v>
      </c>
      <c r="BL491" s="9">
        <v>11.885574999999999</v>
      </c>
      <c r="BM491" s="9">
        <v>-1.856304167</v>
      </c>
      <c r="BN491" s="9">
        <v>0</v>
      </c>
      <c r="BO491" s="9">
        <v>2.3082875</v>
      </c>
      <c r="BP491" s="9">
        <v>-6.9483332999999994E-2</v>
      </c>
      <c r="BQ491" s="9">
        <v>11.743287499999999</v>
      </c>
      <c r="BR491" s="13">
        <v>187.66</v>
      </c>
      <c r="BS491" s="9">
        <v>0</v>
      </c>
      <c r="BT491" s="9">
        <v>-62.628900000000002</v>
      </c>
      <c r="BU491" s="9">
        <v>2.7915000000000001</v>
      </c>
      <c r="BV491" s="9">
        <v>-61.240900000000003</v>
      </c>
      <c r="BW491" s="9">
        <v>0</v>
      </c>
      <c r="BX491" s="9">
        <v>0</v>
      </c>
      <c r="BY491" s="9">
        <v>-2.6969833329999999</v>
      </c>
      <c r="BZ491" s="9">
        <v>0</v>
      </c>
      <c r="CA491" s="9">
        <v>26.700933332999998</v>
      </c>
      <c r="CB491" s="9">
        <v>-5.9061833330000004</v>
      </c>
      <c r="CC491" s="9">
        <v>0</v>
      </c>
      <c r="CD491" s="9">
        <v>5.3273833333000002</v>
      </c>
      <c r="CE491" s="9">
        <v>1.3803000000000001</v>
      </c>
      <c r="CF491" s="9">
        <v>27.344216667000001</v>
      </c>
      <c r="CG491" s="13">
        <v>343.03366667</v>
      </c>
      <c r="CH491" s="9">
        <v>0</v>
      </c>
      <c r="CI491" s="9">
        <v>-105.21796670000001</v>
      </c>
      <c r="CJ491" s="9">
        <v>4.9952333332999999</v>
      </c>
      <c r="CK491" s="9">
        <v>-154.47416670000001</v>
      </c>
      <c r="CL491" s="9">
        <v>0</v>
      </c>
      <c r="CM491" s="9">
        <v>0</v>
      </c>
      <c r="CN491" s="9">
        <v>-11.940633330000001</v>
      </c>
      <c r="CO491" s="9">
        <v>0</v>
      </c>
      <c r="CP491" s="9">
        <v>42.475949999999997</v>
      </c>
      <c r="CQ491" s="9">
        <v>-13.19711667</v>
      </c>
      <c r="CR491" s="9">
        <v>0</v>
      </c>
      <c r="CS491" s="9">
        <v>5.9071833332999999</v>
      </c>
      <c r="CT491" s="9">
        <v>7.0720166666999997</v>
      </c>
      <c r="CU491" s="9">
        <v>83.746933333000001</v>
      </c>
      <c r="CV491" s="13">
        <v>16.579871000000001</v>
      </c>
      <c r="CW491" s="9">
        <v>0</v>
      </c>
      <c r="CX491" s="9">
        <v>8.9428461749999997</v>
      </c>
      <c r="CY491" s="9">
        <v>-0.31586095800000002</v>
      </c>
      <c r="CZ491" s="9">
        <v>7.8103552916999996</v>
      </c>
      <c r="DA491" s="9">
        <v>0</v>
      </c>
      <c r="DB491" s="9">
        <v>0</v>
      </c>
      <c r="DC491" s="9">
        <v>0.1164904542</v>
      </c>
      <c r="DD491" s="9">
        <v>0</v>
      </c>
      <c r="DE491" s="9">
        <v>2.4433754749999999</v>
      </c>
      <c r="DF491" s="9">
        <v>0.21253121250000001</v>
      </c>
      <c r="DG491" s="9">
        <v>0</v>
      </c>
      <c r="DH491" s="9">
        <v>2.5193659041999998</v>
      </c>
      <c r="DI491" s="9">
        <v>-0.28125244999999999</v>
      </c>
      <c r="DJ491" s="9">
        <v>-0.68641609599999998</v>
      </c>
    </row>
    <row r="492" spans="17:114" x14ac:dyDescent="0.15">
      <c r="S492" s="11" t="s">
        <v>85</v>
      </c>
      <c r="T492" s="9" t="s">
        <v>92</v>
      </c>
      <c r="U492" s="11">
        <v>40</v>
      </c>
      <c r="V492" s="9">
        <v>15</v>
      </c>
      <c r="W492" s="9">
        <v>0.94152000000000002</v>
      </c>
      <c r="X492" s="9">
        <v>0.35891000000000001</v>
      </c>
      <c r="Y492" s="9">
        <f t="shared" si="201"/>
        <v>4.092849875213874</v>
      </c>
      <c r="Z492" s="9">
        <f t="shared" si="202"/>
        <v>13</v>
      </c>
      <c r="AA492" s="8">
        <f t="shared" si="191"/>
        <v>60</v>
      </c>
      <c r="AB492" s="8" t="b">
        <f t="shared" si="203"/>
        <v>0</v>
      </c>
      <c r="AC492" s="25" t="str">
        <f t="shared" si="204"/>
        <v>NO</v>
      </c>
      <c r="AD492" s="21" t="str">
        <f t="shared" si="192"/>
        <v>NO</v>
      </c>
      <c r="AE492" s="8" t="str">
        <f t="shared" si="193"/>
        <v>MEDIUM</v>
      </c>
      <c r="AF492" s="8">
        <f t="shared" si="194"/>
        <v>3</v>
      </c>
      <c r="AG492" s="8">
        <f t="shared" si="195"/>
        <v>3</v>
      </c>
      <c r="AH492" s="8">
        <f t="shared" si="196"/>
        <v>3</v>
      </c>
      <c r="AI492" s="25">
        <f t="shared" si="205"/>
        <v>141</v>
      </c>
      <c r="AJ492" s="25">
        <f t="shared" si="206"/>
        <v>302</v>
      </c>
      <c r="AK492" s="25">
        <f t="shared" si="207"/>
        <v>656</v>
      </c>
      <c r="AL492" s="25">
        <f t="shared" si="208"/>
        <v>5.5</v>
      </c>
      <c r="AM492" s="21">
        <f t="shared" si="197"/>
        <v>141</v>
      </c>
      <c r="AN492" s="21">
        <f t="shared" si="198"/>
        <v>302</v>
      </c>
      <c r="AO492" s="21">
        <f t="shared" si="199"/>
        <v>656</v>
      </c>
      <c r="AP492" s="21">
        <f t="shared" si="200"/>
        <v>5.5</v>
      </c>
      <c r="AQ492" s="24">
        <f t="shared" si="209"/>
        <v>40</v>
      </c>
      <c r="AR492" s="24">
        <f t="shared" si="210"/>
        <v>-1</v>
      </c>
      <c r="AS492" s="24">
        <f t="shared" si="211"/>
        <v>1</v>
      </c>
      <c r="AT492" s="24">
        <f t="shared" si="212"/>
        <v>-0.66666666666666663</v>
      </c>
      <c r="AU492">
        <v>0</v>
      </c>
      <c r="AV492">
        <v>1</v>
      </c>
      <c r="AW492">
        <v>150</v>
      </c>
      <c r="AX492">
        <v>30</v>
      </c>
      <c r="AY492">
        <v>45</v>
      </c>
      <c r="AZ492">
        <v>15</v>
      </c>
      <c r="BA492">
        <v>45</v>
      </c>
      <c r="BB492">
        <v>45</v>
      </c>
      <c r="BC492" s="13">
        <v>75.652333333000001</v>
      </c>
      <c r="BD492" s="9">
        <v>0</v>
      </c>
      <c r="BE492" s="9">
        <v>-28.418858329999999</v>
      </c>
      <c r="BF492" s="9">
        <v>1.0641750000000001</v>
      </c>
      <c r="BG492" s="9">
        <v>-26.52804167</v>
      </c>
      <c r="BH492" s="9">
        <v>0</v>
      </c>
      <c r="BI492" s="9">
        <v>0</v>
      </c>
      <c r="BJ492" s="9">
        <v>-1.3158624999999999</v>
      </c>
      <c r="BK492" s="9">
        <v>0</v>
      </c>
      <c r="BL492" s="9">
        <v>11.885574999999999</v>
      </c>
      <c r="BM492" s="9">
        <v>-1.856304167</v>
      </c>
      <c r="BN492" s="9">
        <v>0</v>
      </c>
      <c r="BO492" s="9">
        <v>2.3082875</v>
      </c>
      <c r="BP492" s="9">
        <v>-6.9483332999999994E-2</v>
      </c>
      <c r="BQ492" s="9">
        <v>11.743287499999999</v>
      </c>
      <c r="BR492" s="13">
        <v>187.66</v>
      </c>
      <c r="BS492" s="9">
        <v>0</v>
      </c>
      <c r="BT492" s="9">
        <v>-62.628900000000002</v>
      </c>
      <c r="BU492" s="9">
        <v>2.7915000000000001</v>
      </c>
      <c r="BV492" s="9">
        <v>-61.240900000000003</v>
      </c>
      <c r="BW492" s="9">
        <v>0</v>
      </c>
      <c r="BX492" s="9">
        <v>0</v>
      </c>
      <c r="BY492" s="9">
        <v>-2.6969833329999999</v>
      </c>
      <c r="BZ492" s="9">
        <v>0</v>
      </c>
      <c r="CA492" s="9">
        <v>26.700933332999998</v>
      </c>
      <c r="CB492" s="9">
        <v>-5.9061833330000004</v>
      </c>
      <c r="CC492" s="9">
        <v>0</v>
      </c>
      <c r="CD492" s="9">
        <v>5.3273833333000002</v>
      </c>
      <c r="CE492" s="9">
        <v>1.3803000000000001</v>
      </c>
      <c r="CF492" s="9">
        <v>27.344216667000001</v>
      </c>
      <c r="CG492" s="13">
        <v>343.03366667</v>
      </c>
      <c r="CH492" s="9">
        <v>0</v>
      </c>
      <c r="CI492" s="9">
        <v>-105.21796670000001</v>
      </c>
      <c r="CJ492" s="9">
        <v>4.9952333332999999</v>
      </c>
      <c r="CK492" s="9">
        <v>-154.47416670000001</v>
      </c>
      <c r="CL492" s="9">
        <v>0</v>
      </c>
      <c r="CM492" s="9">
        <v>0</v>
      </c>
      <c r="CN492" s="9">
        <v>-11.940633330000001</v>
      </c>
      <c r="CO492" s="9">
        <v>0</v>
      </c>
      <c r="CP492" s="9">
        <v>42.475949999999997</v>
      </c>
      <c r="CQ492" s="9">
        <v>-13.19711667</v>
      </c>
      <c r="CR492" s="9">
        <v>0</v>
      </c>
      <c r="CS492" s="9">
        <v>5.9071833332999999</v>
      </c>
      <c r="CT492" s="9">
        <v>7.0720166666999997</v>
      </c>
      <c r="CU492" s="9">
        <v>83.746933333000001</v>
      </c>
      <c r="CV492" s="13">
        <v>16.579871000000001</v>
      </c>
      <c r="CW492" s="9">
        <v>0</v>
      </c>
      <c r="CX492" s="9">
        <v>8.9428461749999997</v>
      </c>
      <c r="CY492" s="9">
        <v>-0.31586095800000002</v>
      </c>
      <c r="CZ492" s="9">
        <v>7.8103552916999996</v>
      </c>
      <c r="DA492" s="9">
        <v>0</v>
      </c>
      <c r="DB492" s="9">
        <v>0</v>
      </c>
      <c r="DC492" s="9">
        <v>0.1164904542</v>
      </c>
      <c r="DD492" s="9">
        <v>0</v>
      </c>
      <c r="DE492" s="9">
        <v>2.4433754749999999</v>
      </c>
      <c r="DF492" s="9">
        <v>0.21253121250000001</v>
      </c>
      <c r="DG492" s="9">
        <v>0</v>
      </c>
      <c r="DH492" s="9">
        <v>2.5193659041999998</v>
      </c>
      <c r="DI492" s="9">
        <v>-0.28125244999999999</v>
      </c>
      <c r="DJ492" s="9">
        <v>-0.68641609599999998</v>
      </c>
    </row>
    <row r="493" spans="17:114" x14ac:dyDescent="0.15">
      <c r="S493" s="11" t="s">
        <v>85</v>
      </c>
      <c r="T493" s="9" t="s">
        <v>92</v>
      </c>
      <c r="U493" s="11">
        <v>40</v>
      </c>
      <c r="V493" s="9">
        <v>30</v>
      </c>
      <c r="W493" s="9">
        <v>0.94152000000000002</v>
      </c>
      <c r="X493" s="9">
        <v>0.35891000000000001</v>
      </c>
      <c r="Y493" s="9">
        <f t="shared" si="201"/>
        <v>4.092849875213874</v>
      </c>
      <c r="Z493" s="9">
        <f t="shared" si="202"/>
        <v>13</v>
      </c>
      <c r="AA493" s="8">
        <f t="shared" si="191"/>
        <v>60</v>
      </c>
      <c r="AB493" s="8" t="b">
        <f t="shared" si="203"/>
        <v>0</v>
      </c>
      <c r="AC493" s="25" t="str">
        <f t="shared" si="204"/>
        <v>NO</v>
      </c>
      <c r="AD493" s="21" t="str">
        <f t="shared" si="192"/>
        <v>NO</v>
      </c>
      <c r="AE493" s="8" t="str">
        <f t="shared" si="193"/>
        <v>MEDIUM</v>
      </c>
      <c r="AF493" s="8">
        <f t="shared" si="194"/>
        <v>3</v>
      </c>
      <c r="AG493" s="8">
        <f t="shared" si="195"/>
        <v>3</v>
      </c>
      <c r="AH493" s="8">
        <f t="shared" si="196"/>
        <v>3</v>
      </c>
      <c r="AI493" s="25">
        <f t="shared" si="205"/>
        <v>124</v>
      </c>
      <c r="AJ493" s="25">
        <f t="shared" si="206"/>
        <v>280</v>
      </c>
      <c r="AK493" s="25">
        <f t="shared" si="207"/>
        <v>558</v>
      </c>
      <c r="AL493" s="25">
        <f t="shared" si="208"/>
        <v>7.6</v>
      </c>
      <c r="AM493" s="21">
        <f t="shared" si="197"/>
        <v>124</v>
      </c>
      <c r="AN493" s="21">
        <f t="shared" si="198"/>
        <v>280</v>
      </c>
      <c r="AO493" s="21">
        <f t="shared" si="199"/>
        <v>558</v>
      </c>
      <c r="AP493" s="21">
        <f t="shared" si="200"/>
        <v>7.6</v>
      </c>
      <c r="AQ493" s="24">
        <f t="shared" si="209"/>
        <v>40</v>
      </c>
      <c r="AR493" s="24">
        <f t="shared" si="210"/>
        <v>-1</v>
      </c>
      <c r="AS493" s="24">
        <f t="shared" si="211"/>
        <v>1</v>
      </c>
      <c r="AT493" s="24">
        <f t="shared" si="212"/>
        <v>-0.33333333333333331</v>
      </c>
      <c r="AU493">
        <v>0</v>
      </c>
      <c r="AV493">
        <v>1</v>
      </c>
      <c r="AW493">
        <v>150</v>
      </c>
      <c r="AX493">
        <v>30</v>
      </c>
      <c r="AY493">
        <v>45</v>
      </c>
      <c r="AZ493">
        <v>15</v>
      </c>
      <c r="BA493">
        <v>45</v>
      </c>
      <c r="BB493">
        <v>45</v>
      </c>
      <c r="BC493" s="13">
        <v>75.652333333000001</v>
      </c>
      <c r="BD493" s="9">
        <v>0</v>
      </c>
      <c r="BE493" s="9">
        <v>-28.418858329999999</v>
      </c>
      <c r="BF493" s="9">
        <v>1.0641750000000001</v>
      </c>
      <c r="BG493" s="9">
        <v>-26.52804167</v>
      </c>
      <c r="BH493" s="9">
        <v>0</v>
      </c>
      <c r="BI493" s="9">
        <v>0</v>
      </c>
      <c r="BJ493" s="9">
        <v>-1.3158624999999999</v>
      </c>
      <c r="BK493" s="9">
        <v>0</v>
      </c>
      <c r="BL493" s="9">
        <v>11.885574999999999</v>
      </c>
      <c r="BM493" s="9">
        <v>-1.856304167</v>
      </c>
      <c r="BN493" s="9">
        <v>0</v>
      </c>
      <c r="BO493" s="9">
        <v>2.3082875</v>
      </c>
      <c r="BP493" s="9">
        <v>-6.9483332999999994E-2</v>
      </c>
      <c r="BQ493" s="9">
        <v>11.743287499999999</v>
      </c>
      <c r="BR493" s="13">
        <v>187.66</v>
      </c>
      <c r="BS493" s="9">
        <v>0</v>
      </c>
      <c r="BT493" s="9">
        <v>-62.628900000000002</v>
      </c>
      <c r="BU493" s="9">
        <v>2.7915000000000001</v>
      </c>
      <c r="BV493" s="9">
        <v>-61.240900000000003</v>
      </c>
      <c r="BW493" s="9">
        <v>0</v>
      </c>
      <c r="BX493" s="9">
        <v>0</v>
      </c>
      <c r="BY493" s="9">
        <v>-2.6969833329999999</v>
      </c>
      <c r="BZ493" s="9">
        <v>0</v>
      </c>
      <c r="CA493" s="9">
        <v>26.700933332999998</v>
      </c>
      <c r="CB493" s="9">
        <v>-5.9061833330000004</v>
      </c>
      <c r="CC493" s="9">
        <v>0</v>
      </c>
      <c r="CD493" s="9">
        <v>5.3273833333000002</v>
      </c>
      <c r="CE493" s="9">
        <v>1.3803000000000001</v>
      </c>
      <c r="CF493" s="9">
        <v>27.344216667000001</v>
      </c>
      <c r="CG493" s="13">
        <v>343.03366667</v>
      </c>
      <c r="CH493" s="9">
        <v>0</v>
      </c>
      <c r="CI493" s="9">
        <v>-105.21796670000001</v>
      </c>
      <c r="CJ493" s="9">
        <v>4.9952333332999999</v>
      </c>
      <c r="CK493" s="9">
        <v>-154.47416670000001</v>
      </c>
      <c r="CL493" s="9">
        <v>0</v>
      </c>
      <c r="CM493" s="9">
        <v>0</v>
      </c>
      <c r="CN493" s="9">
        <v>-11.940633330000001</v>
      </c>
      <c r="CO493" s="9">
        <v>0</v>
      </c>
      <c r="CP493" s="9">
        <v>42.475949999999997</v>
      </c>
      <c r="CQ493" s="9">
        <v>-13.19711667</v>
      </c>
      <c r="CR493" s="9">
        <v>0</v>
      </c>
      <c r="CS493" s="9">
        <v>5.9071833332999999</v>
      </c>
      <c r="CT493" s="9">
        <v>7.0720166666999997</v>
      </c>
      <c r="CU493" s="9">
        <v>83.746933333000001</v>
      </c>
      <c r="CV493" s="13">
        <v>16.579871000000001</v>
      </c>
      <c r="CW493" s="9">
        <v>0</v>
      </c>
      <c r="CX493" s="9">
        <v>8.9428461749999997</v>
      </c>
      <c r="CY493" s="9">
        <v>-0.31586095800000002</v>
      </c>
      <c r="CZ493" s="9">
        <v>7.8103552916999996</v>
      </c>
      <c r="DA493" s="9">
        <v>0</v>
      </c>
      <c r="DB493" s="9">
        <v>0</v>
      </c>
      <c r="DC493" s="9">
        <v>0.1164904542</v>
      </c>
      <c r="DD493" s="9">
        <v>0</v>
      </c>
      <c r="DE493" s="9">
        <v>2.4433754749999999</v>
      </c>
      <c r="DF493" s="9">
        <v>0.21253121250000001</v>
      </c>
      <c r="DG493" s="9">
        <v>0</v>
      </c>
      <c r="DH493" s="9">
        <v>2.5193659041999998</v>
      </c>
      <c r="DI493" s="9">
        <v>-0.28125244999999999</v>
      </c>
      <c r="DJ493" s="9">
        <v>-0.68641609599999998</v>
      </c>
    </row>
    <row r="494" spans="17:114" x14ac:dyDescent="0.15">
      <c r="S494" s="11" t="s">
        <v>85</v>
      </c>
      <c r="T494" s="9" t="s">
        <v>92</v>
      </c>
      <c r="U494" s="11">
        <v>40</v>
      </c>
      <c r="V494" s="9">
        <v>45</v>
      </c>
      <c r="W494" s="9">
        <v>0.94152000000000002</v>
      </c>
      <c r="X494" s="9">
        <v>0.35891000000000001</v>
      </c>
      <c r="Y494" s="9">
        <f t="shared" si="201"/>
        <v>4.092849875213874</v>
      </c>
      <c r="Z494" s="9">
        <f t="shared" si="202"/>
        <v>13</v>
      </c>
      <c r="AA494" s="8">
        <f t="shared" si="191"/>
        <v>60</v>
      </c>
      <c r="AB494" s="8" t="b">
        <f t="shared" si="203"/>
        <v>0</v>
      </c>
      <c r="AC494" s="25" t="str">
        <f t="shared" si="204"/>
        <v>NO</v>
      </c>
      <c r="AD494" s="21" t="str">
        <f t="shared" si="192"/>
        <v>NO</v>
      </c>
      <c r="AE494" s="8" t="str">
        <f t="shared" si="193"/>
        <v>FINE</v>
      </c>
      <c r="AF494" s="8">
        <f t="shared" si="194"/>
        <v>2</v>
      </c>
      <c r="AG494" s="8">
        <f t="shared" si="195"/>
        <v>2</v>
      </c>
      <c r="AH494" s="8">
        <f t="shared" si="196"/>
        <v>3</v>
      </c>
      <c r="AI494" s="25">
        <f t="shared" si="205"/>
        <v>109</v>
      </c>
      <c r="AJ494" s="25">
        <f t="shared" si="206"/>
        <v>263</v>
      </c>
      <c r="AK494" s="25">
        <f t="shared" si="207"/>
        <v>479</v>
      </c>
      <c r="AL494" s="25">
        <f t="shared" si="208"/>
        <v>9.5</v>
      </c>
      <c r="AM494" s="21">
        <f t="shared" si="197"/>
        <v>109</v>
      </c>
      <c r="AN494" s="21">
        <f t="shared" si="198"/>
        <v>263</v>
      </c>
      <c r="AO494" s="21">
        <f t="shared" si="199"/>
        <v>479</v>
      </c>
      <c r="AP494" s="21">
        <f t="shared" si="200"/>
        <v>9.5</v>
      </c>
      <c r="AQ494" s="24">
        <f t="shared" si="209"/>
        <v>40</v>
      </c>
      <c r="AR494" s="24">
        <f t="shared" si="210"/>
        <v>-1</v>
      </c>
      <c r="AS494" s="24">
        <f t="shared" si="211"/>
        <v>1</v>
      </c>
      <c r="AT494" s="24">
        <f t="shared" si="212"/>
        <v>0</v>
      </c>
      <c r="AU494">
        <v>0</v>
      </c>
      <c r="AV494">
        <v>1</v>
      </c>
      <c r="AW494">
        <v>150</v>
      </c>
      <c r="AX494">
        <v>30</v>
      </c>
      <c r="AY494">
        <v>45</v>
      </c>
      <c r="AZ494">
        <v>15</v>
      </c>
      <c r="BA494">
        <v>45</v>
      </c>
      <c r="BB494">
        <v>45</v>
      </c>
      <c r="BC494" s="13">
        <v>75.652333333000001</v>
      </c>
      <c r="BD494" s="9">
        <v>0</v>
      </c>
      <c r="BE494" s="9">
        <v>-28.418858329999999</v>
      </c>
      <c r="BF494" s="9">
        <v>1.0641750000000001</v>
      </c>
      <c r="BG494" s="9">
        <v>-26.52804167</v>
      </c>
      <c r="BH494" s="9">
        <v>0</v>
      </c>
      <c r="BI494" s="9">
        <v>0</v>
      </c>
      <c r="BJ494" s="9">
        <v>-1.3158624999999999</v>
      </c>
      <c r="BK494" s="9">
        <v>0</v>
      </c>
      <c r="BL494" s="9">
        <v>11.885574999999999</v>
      </c>
      <c r="BM494" s="9">
        <v>-1.856304167</v>
      </c>
      <c r="BN494" s="9">
        <v>0</v>
      </c>
      <c r="BO494" s="9">
        <v>2.3082875</v>
      </c>
      <c r="BP494" s="9">
        <v>-6.9483332999999994E-2</v>
      </c>
      <c r="BQ494" s="9">
        <v>11.743287499999999</v>
      </c>
      <c r="BR494" s="13">
        <v>187.66</v>
      </c>
      <c r="BS494" s="9">
        <v>0</v>
      </c>
      <c r="BT494" s="9">
        <v>-62.628900000000002</v>
      </c>
      <c r="BU494" s="9">
        <v>2.7915000000000001</v>
      </c>
      <c r="BV494" s="9">
        <v>-61.240900000000003</v>
      </c>
      <c r="BW494" s="9">
        <v>0</v>
      </c>
      <c r="BX494" s="9">
        <v>0</v>
      </c>
      <c r="BY494" s="9">
        <v>-2.6969833329999999</v>
      </c>
      <c r="BZ494" s="9">
        <v>0</v>
      </c>
      <c r="CA494" s="9">
        <v>26.700933332999998</v>
      </c>
      <c r="CB494" s="9">
        <v>-5.9061833330000004</v>
      </c>
      <c r="CC494" s="9">
        <v>0</v>
      </c>
      <c r="CD494" s="9">
        <v>5.3273833333000002</v>
      </c>
      <c r="CE494" s="9">
        <v>1.3803000000000001</v>
      </c>
      <c r="CF494" s="9">
        <v>27.344216667000001</v>
      </c>
      <c r="CG494" s="13">
        <v>343.03366667</v>
      </c>
      <c r="CH494" s="9">
        <v>0</v>
      </c>
      <c r="CI494" s="9">
        <v>-105.21796670000001</v>
      </c>
      <c r="CJ494" s="9">
        <v>4.9952333332999999</v>
      </c>
      <c r="CK494" s="9">
        <v>-154.47416670000001</v>
      </c>
      <c r="CL494" s="9">
        <v>0</v>
      </c>
      <c r="CM494" s="9">
        <v>0</v>
      </c>
      <c r="CN494" s="9">
        <v>-11.940633330000001</v>
      </c>
      <c r="CO494" s="9">
        <v>0</v>
      </c>
      <c r="CP494" s="9">
        <v>42.475949999999997</v>
      </c>
      <c r="CQ494" s="9">
        <v>-13.19711667</v>
      </c>
      <c r="CR494" s="9">
        <v>0</v>
      </c>
      <c r="CS494" s="9">
        <v>5.9071833332999999</v>
      </c>
      <c r="CT494" s="9">
        <v>7.0720166666999997</v>
      </c>
      <c r="CU494" s="9">
        <v>83.746933333000001</v>
      </c>
      <c r="CV494" s="13">
        <v>16.579871000000001</v>
      </c>
      <c r="CW494" s="9">
        <v>0</v>
      </c>
      <c r="CX494" s="9">
        <v>8.9428461749999997</v>
      </c>
      <c r="CY494" s="9">
        <v>-0.31586095800000002</v>
      </c>
      <c r="CZ494" s="9">
        <v>7.8103552916999996</v>
      </c>
      <c r="DA494" s="9">
        <v>0</v>
      </c>
      <c r="DB494" s="9">
        <v>0</v>
      </c>
      <c r="DC494" s="9">
        <v>0.1164904542</v>
      </c>
      <c r="DD494" s="9">
        <v>0</v>
      </c>
      <c r="DE494" s="9">
        <v>2.4433754749999999</v>
      </c>
      <c r="DF494" s="9">
        <v>0.21253121250000001</v>
      </c>
      <c r="DG494" s="9">
        <v>0</v>
      </c>
      <c r="DH494" s="9">
        <v>2.5193659041999998</v>
      </c>
      <c r="DI494" s="9">
        <v>-0.28125244999999999</v>
      </c>
      <c r="DJ494" s="9">
        <v>-0.68641609599999998</v>
      </c>
    </row>
    <row r="495" spans="17:114" x14ac:dyDescent="0.15">
      <c r="S495" s="11" t="s">
        <v>85</v>
      </c>
      <c r="T495" s="9" t="s">
        <v>92</v>
      </c>
      <c r="U495" s="11">
        <v>40</v>
      </c>
      <c r="V495" s="9">
        <v>60</v>
      </c>
      <c r="W495" s="9">
        <v>0.94152000000000002</v>
      </c>
      <c r="X495" s="9">
        <v>0.35891000000000001</v>
      </c>
      <c r="Y495" s="9">
        <f t="shared" si="201"/>
        <v>4.092849875213874</v>
      </c>
      <c r="Z495" s="9">
        <f t="shared" si="202"/>
        <v>13</v>
      </c>
      <c r="AA495" s="8">
        <f t="shared" si="191"/>
        <v>60</v>
      </c>
      <c r="AB495" s="8" t="b">
        <f t="shared" si="203"/>
        <v>0</v>
      </c>
      <c r="AC495" s="25" t="str">
        <f t="shared" si="204"/>
        <v>NO</v>
      </c>
      <c r="AD495" s="21" t="str">
        <f t="shared" si="192"/>
        <v>NO</v>
      </c>
      <c r="AE495" s="8" t="str">
        <f t="shared" si="193"/>
        <v>FINE</v>
      </c>
      <c r="AF495" s="8">
        <f t="shared" si="194"/>
        <v>2</v>
      </c>
      <c r="AG495" s="8">
        <f t="shared" si="195"/>
        <v>2</v>
      </c>
      <c r="AH495" s="8">
        <f t="shared" si="196"/>
        <v>3</v>
      </c>
      <c r="AI495" s="25">
        <f t="shared" si="205"/>
        <v>97</v>
      </c>
      <c r="AJ495" s="25">
        <f t="shared" si="206"/>
        <v>253</v>
      </c>
      <c r="AK495" s="25">
        <f t="shared" si="207"/>
        <v>418</v>
      </c>
      <c r="AL495" s="25">
        <f t="shared" si="208"/>
        <v>11.299999999999999</v>
      </c>
      <c r="AM495" s="21">
        <f t="shared" si="197"/>
        <v>97</v>
      </c>
      <c r="AN495" s="21">
        <f t="shared" si="198"/>
        <v>253</v>
      </c>
      <c r="AO495" s="21">
        <f t="shared" si="199"/>
        <v>418</v>
      </c>
      <c r="AP495" s="21">
        <f t="shared" si="200"/>
        <v>11.299999999999999</v>
      </c>
      <c r="AQ495" s="24">
        <f t="shared" si="209"/>
        <v>40</v>
      </c>
      <c r="AR495" s="24">
        <f t="shared" si="210"/>
        <v>-1</v>
      </c>
      <c r="AS495" s="24">
        <f t="shared" si="211"/>
        <v>1</v>
      </c>
      <c r="AT495" s="24">
        <f t="shared" si="212"/>
        <v>0.33333333333333331</v>
      </c>
      <c r="AU495">
        <v>0</v>
      </c>
      <c r="AV495">
        <v>1</v>
      </c>
      <c r="AW495">
        <v>150</v>
      </c>
      <c r="AX495">
        <v>30</v>
      </c>
      <c r="AY495">
        <v>45</v>
      </c>
      <c r="AZ495">
        <v>15</v>
      </c>
      <c r="BA495">
        <v>45</v>
      </c>
      <c r="BB495">
        <v>45</v>
      </c>
      <c r="BC495" s="13">
        <v>75.652333333000001</v>
      </c>
      <c r="BD495" s="9">
        <v>0</v>
      </c>
      <c r="BE495" s="9">
        <v>-28.418858329999999</v>
      </c>
      <c r="BF495" s="9">
        <v>1.0641750000000001</v>
      </c>
      <c r="BG495" s="9">
        <v>-26.52804167</v>
      </c>
      <c r="BH495" s="9">
        <v>0</v>
      </c>
      <c r="BI495" s="9">
        <v>0</v>
      </c>
      <c r="BJ495" s="9">
        <v>-1.3158624999999999</v>
      </c>
      <c r="BK495" s="9">
        <v>0</v>
      </c>
      <c r="BL495" s="9">
        <v>11.885574999999999</v>
      </c>
      <c r="BM495" s="9">
        <v>-1.856304167</v>
      </c>
      <c r="BN495" s="9">
        <v>0</v>
      </c>
      <c r="BO495" s="9">
        <v>2.3082875</v>
      </c>
      <c r="BP495" s="9">
        <v>-6.9483332999999994E-2</v>
      </c>
      <c r="BQ495" s="9">
        <v>11.743287499999999</v>
      </c>
      <c r="BR495" s="13">
        <v>187.66</v>
      </c>
      <c r="BS495" s="9">
        <v>0</v>
      </c>
      <c r="BT495" s="9">
        <v>-62.628900000000002</v>
      </c>
      <c r="BU495" s="9">
        <v>2.7915000000000001</v>
      </c>
      <c r="BV495" s="9">
        <v>-61.240900000000003</v>
      </c>
      <c r="BW495" s="9">
        <v>0</v>
      </c>
      <c r="BX495" s="9">
        <v>0</v>
      </c>
      <c r="BY495" s="9">
        <v>-2.6969833329999999</v>
      </c>
      <c r="BZ495" s="9">
        <v>0</v>
      </c>
      <c r="CA495" s="9">
        <v>26.700933332999998</v>
      </c>
      <c r="CB495" s="9">
        <v>-5.9061833330000004</v>
      </c>
      <c r="CC495" s="9">
        <v>0</v>
      </c>
      <c r="CD495" s="9">
        <v>5.3273833333000002</v>
      </c>
      <c r="CE495" s="9">
        <v>1.3803000000000001</v>
      </c>
      <c r="CF495" s="9">
        <v>27.344216667000001</v>
      </c>
      <c r="CG495" s="13">
        <v>343.03366667</v>
      </c>
      <c r="CH495" s="9">
        <v>0</v>
      </c>
      <c r="CI495" s="9">
        <v>-105.21796670000001</v>
      </c>
      <c r="CJ495" s="9">
        <v>4.9952333332999999</v>
      </c>
      <c r="CK495" s="9">
        <v>-154.47416670000001</v>
      </c>
      <c r="CL495" s="9">
        <v>0</v>
      </c>
      <c r="CM495" s="9">
        <v>0</v>
      </c>
      <c r="CN495" s="9">
        <v>-11.940633330000001</v>
      </c>
      <c r="CO495" s="9">
        <v>0</v>
      </c>
      <c r="CP495" s="9">
        <v>42.475949999999997</v>
      </c>
      <c r="CQ495" s="9">
        <v>-13.19711667</v>
      </c>
      <c r="CR495" s="9">
        <v>0</v>
      </c>
      <c r="CS495" s="9">
        <v>5.9071833332999999</v>
      </c>
      <c r="CT495" s="9">
        <v>7.0720166666999997</v>
      </c>
      <c r="CU495" s="9">
        <v>83.746933333000001</v>
      </c>
      <c r="CV495" s="13">
        <v>16.579871000000001</v>
      </c>
      <c r="CW495" s="9">
        <v>0</v>
      </c>
      <c r="CX495" s="9">
        <v>8.9428461749999997</v>
      </c>
      <c r="CY495" s="9">
        <v>-0.31586095800000002</v>
      </c>
      <c r="CZ495" s="9">
        <v>7.8103552916999996</v>
      </c>
      <c r="DA495" s="9">
        <v>0</v>
      </c>
      <c r="DB495" s="9">
        <v>0</v>
      </c>
      <c r="DC495" s="9">
        <v>0.1164904542</v>
      </c>
      <c r="DD495" s="9">
        <v>0</v>
      </c>
      <c r="DE495" s="9">
        <v>2.4433754749999999</v>
      </c>
      <c r="DF495" s="9">
        <v>0.21253121250000001</v>
      </c>
      <c r="DG495" s="9">
        <v>0</v>
      </c>
      <c r="DH495" s="9">
        <v>2.5193659041999998</v>
      </c>
      <c r="DI495" s="9">
        <v>-0.28125244999999999</v>
      </c>
      <c r="DJ495" s="9">
        <v>-0.68641609599999998</v>
      </c>
    </row>
    <row r="496" spans="17:114" x14ac:dyDescent="0.15">
      <c r="S496" s="11" t="s">
        <v>85</v>
      </c>
      <c r="T496" s="9" t="s">
        <v>92</v>
      </c>
      <c r="U496" s="11">
        <v>40</v>
      </c>
      <c r="V496" s="9">
        <v>75</v>
      </c>
      <c r="W496" s="9">
        <v>0.94152000000000002</v>
      </c>
      <c r="X496" s="9">
        <v>0.35891000000000001</v>
      </c>
      <c r="Y496" s="9">
        <f t="shared" si="201"/>
        <v>4.092849875213874</v>
      </c>
      <c r="Z496" s="9">
        <f t="shared" si="202"/>
        <v>13</v>
      </c>
      <c r="AA496" s="8">
        <f t="shared" si="191"/>
        <v>60</v>
      </c>
      <c r="AB496" s="8" t="b">
        <f t="shared" si="203"/>
        <v>0</v>
      </c>
      <c r="AC496" s="25" t="str">
        <f t="shared" si="204"/>
        <v>NO</v>
      </c>
      <c r="AD496" s="21" t="str">
        <f t="shared" si="192"/>
        <v>NO</v>
      </c>
      <c r="AE496" s="8" t="str">
        <f t="shared" si="193"/>
        <v>FINE</v>
      </c>
      <c r="AF496" s="8">
        <f t="shared" si="194"/>
        <v>2</v>
      </c>
      <c r="AG496" s="8">
        <f t="shared" si="195"/>
        <v>2</v>
      </c>
      <c r="AH496" s="8">
        <f t="shared" si="196"/>
        <v>2</v>
      </c>
      <c r="AI496" s="25">
        <f t="shared" si="205"/>
        <v>88</v>
      </c>
      <c r="AJ496" s="25">
        <f t="shared" si="206"/>
        <v>248</v>
      </c>
      <c r="AK496" s="25">
        <f t="shared" si="207"/>
        <v>376</v>
      </c>
      <c r="AL496" s="25">
        <f t="shared" si="208"/>
        <v>12.9</v>
      </c>
      <c r="AM496" s="21">
        <f t="shared" si="197"/>
        <v>88</v>
      </c>
      <c r="AN496" s="21">
        <f t="shared" si="198"/>
        <v>248</v>
      </c>
      <c r="AO496" s="21">
        <f t="shared" si="199"/>
        <v>376</v>
      </c>
      <c r="AP496" s="21">
        <f t="shared" si="200"/>
        <v>12.9</v>
      </c>
      <c r="AQ496" s="24">
        <f t="shared" si="209"/>
        <v>40</v>
      </c>
      <c r="AR496" s="24">
        <f t="shared" si="210"/>
        <v>-1</v>
      </c>
      <c r="AS496" s="24">
        <f t="shared" si="211"/>
        <v>1</v>
      </c>
      <c r="AT496" s="24">
        <f t="shared" si="212"/>
        <v>0.66666666666666663</v>
      </c>
      <c r="AU496">
        <v>0</v>
      </c>
      <c r="AV496">
        <v>1</v>
      </c>
      <c r="AW496">
        <v>150</v>
      </c>
      <c r="AX496">
        <v>30</v>
      </c>
      <c r="AY496">
        <v>45</v>
      </c>
      <c r="AZ496">
        <v>15</v>
      </c>
      <c r="BA496">
        <v>45</v>
      </c>
      <c r="BB496">
        <v>45</v>
      </c>
      <c r="BC496" s="13">
        <v>75.652333333000001</v>
      </c>
      <c r="BD496" s="9">
        <v>0</v>
      </c>
      <c r="BE496" s="9">
        <v>-28.418858329999999</v>
      </c>
      <c r="BF496" s="9">
        <v>1.0641750000000001</v>
      </c>
      <c r="BG496" s="9">
        <v>-26.52804167</v>
      </c>
      <c r="BH496" s="9">
        <v>0</v>
      </c>
      <c r="BI496" s="9">
        <v>0</v>
      </c>
      <c r="BJ496" s="9">
        <v>-1.3158624999999999</v>
      </c>
      <c r="BK496" s="9">
        <v>0</v>
      </c>
      <c r="BL496" s="9">
        <v>11.885574999999999</v>
      </c>
      <c r="BM496" s="9">
        <v>-1.856304167</v>
      </c>
      <c r="BN496" s="9">
        <v>0</v>
      </c>
      <c r="BO496" s="9">
        <v>2.3082875</v>
      </c>
      <c r="BP496" s="9">
        <v>-6.9483332999999994E-2</v>
      </c>
      <c r="BQ496" s="9">
        <v>11.743287499999999</v>
      </c>
      <c r="BR496" s="13">
        <v>187.66</v>
      </c>
      <c r="BS496" s="9">
        <v>0</v>
      </c>
      <c r="BT496" s="9">
        <v>-62.628900000000002</v>
      </c>
      <c r="BU496" s="9">
        <v>2.7915000000000001</v>
      </c>
      <c r="BV496" s="9">
        <v>-61.240900000000003</v>
      </c>
      <c r="BW496" s="9">
        <v>0</v>
      </c>
      <c r="BX496" s="9">
        <v>0</v>
      </c>
      <c r="BY496" s="9">
        <v>-2.6969833329999999</v>
      </c>
      <c r="BZ496" s="9">
        <v>0</v>
      </c>
      <c r="CA496" s="9">
        <v>26.700933332999998</v>
      </c>
      <c r="CB496" s="9">
        <v>-5.9061833330000004</v>
      </c>
      <c r="CC496" s="9">
        <v>0</v>
      </c>
      <c r="CD496" s="9">
        <v>5.3273833333000002</v>
      </c>
      <c r="CE496" s="9">
        <v>1.3803000000000001</v>
      </c>
      <c r="CF496" s="9">
        <v>27.344216667000001</v>
      </c>
      <c r="CG496" s="13">
        <v>343.03366667</v>
      </c>
      <c r="CH496" s="9">
        <v>0</v>
      </c>
      <c r="CI496" s="9">
        <v>-105.21796670000001</v>
      </c>
      <c r="CJ496" s="9">
        <v>4.9952333332999999</v>
      </c>
      <c r="CK496" s="9">
        <v>-154.47416670000001</v>
      </c>
      <c r="CL496" s="9">
        <v>0</v>
      </c>
      <c r="CM496" s="9">
        <v>0</v>
      </c>
      <c r="CN496" s="9">
        <v>-11.940633330000001</v>
      </c>
      <c r="CO496" s="9">
        <v>0</v>
      </c>
      <c r="CP496" s="9">
        <v>42.475949999999997</v>
      </c>
      <c r="CQ496" s="9">
        <v>-13.19711667</v>
      </c>
      <c r="CR496" s="9">
        <v>0</v>
      </c>
      <c r="CS496" s="9">
        <v>5.9071833332999999</v>
      </c>
      <c r="CT496" s="9">
        <v>7.0720166666999997</v>
      </c>
      <c r="CU496" s="9">
        <v>83.746933333000001</v>
      </c>
      <c r="CV496" s="13">
        <v>16.579871000000001</v>
      </c>
      <c r="CW496" s="9">
        <v>0</v>
      </c>
      <c r="CX496" s="9">
        <v>8.9428461749999997</v>
      </c>
      <c r="CY496" s="9">
        <v>-0.31586095800000002</v>
      </c>
      <c r="CZ496" s="9">
        <v>7.8103552916999996</v>
      </c>
      <c r="DA496" s="9">
        <v>0</v>
      </c>
      <c r="DB496" s="9">
        <v>0</v>
      </c>
      <c r="DC496" s="9">
        <v>0.1164904542</v>
      </c>
      <c r="DD496" s="9">
        <v>0</v>
      </c>
      <c r="DE496" s="9">
        <v>2.4433754749999999</v>
      </c>
      <c r="DF496" s="9">
        <v>0.21253121250000001</v>
      </c>
      <c r="DG496" s="9">
        <v>0</v>
      </c>
      <c r="DH496" s="9">
        <v>2.5193659041999998</v>
      </c>
      <c r="DI496" s="9">
        <v>-0.28125244999999999</v>
      </c>
      <c r="DJ496" s="9">
        <v>-0.68641609599999998</v>
      </c>
    </row>
    <row r="497" spans="17:114" s="15" customFormat="1" x14ac:dyDescent="0.15">
      <c r="Q497" s="17"/>
      <c r="R497" s="17"/>
      <c r="S497" s="17" t="s">
        <v>85</v>
      </c>
      <c r="T497" s="9" t="s">
        <v>92</v>
      </c>
      <c r="U497" s="17">
        <v>40</v>
      </c>
      <c r="V497" s="15">
        <v>90</v>
      </c>
      <c r="W497" s="9">
        <v>0.94152000000000002</v>
      </c>
      <c r="X497" s="9">
        <v>0.35891000000000001</v>
      </c>
      <c r="Y497" s="9">
        <f t="shared" si="201"/>
        <v>4.092849875213874</v>
      </c>
      <c r="Z497" s="9">
        <f t="shared" si="202"/>
        <v>13</v>
      </c>
      <c r="AA497" s="8">
        <f t="shared" si="191"/>
        <v>60</v>
      </c>
      <c r="AB497" s="8" t="b">
        <f t="shared" si="203"/>
        <v>0</v>
      </c>
      <c r="AC497" s="25" t="str">
        <f t="shared" si="204"/>
        <v>NO</v>
      </c>
      <c r="AD497" s="21" t="str">
        <f t="shared" si="192"/>
        <v>NO</v>
      </c>
      <c r="AE497" s="8" t="str">
        <f t="shared" si="193"/>
        <v>FINE</v>
      </c>
      <c r="AF497" s="8">
        <f t="shared" si="194"/>
        <v>2</v>
      </c>
      <c r="AG497" s="8">
        <f t="shared" si="195"/>
        <v>2</v>
      </c>
      <c r="AH497" s="8">
        <f t="shared" si="196"/>
        <v>3</v>
      </c>
      <c r="AI497" s="25">
        <f t="shared" si="205"/>
        <v>81</v>
      </c>
      <c r="AJ497" s="25">
        <f t="shared" si="206"/>
        <v>250</v>
      </c>
      <c r="AK497" s="25">
        <f t="shared" si="207"/>
        <v>352</v>
      </c>
      <c r="AL497" s="25">
        <f t="shared" si="208"/>
        <v>14.4</v>
      </c>
      <c r="AM497" s="21">
        <f t="shared" si="197"/>
        <v>81</v>
      </c>
      <c r="AN497" s="21">
        <f t="shared" si="198"/>
        <v>250</v>
      </c>
      <c r="AO497" s="21">
        <f t="shared" si="199"/>
        <v>352</v>
      </c>
      <c r="AP497" s="21">
        <f t="shared" si="200"/>
        <v>14.4</v>
      </c>
      <c r="AQ497" s="24">
        <f t="shared" si="209"/>
        <v>40</v>
      </c>
      <c r="AR497" s="24">
        <f t="shared" si="210"/>
        <v>-1</v>
      </c>
      <c r="AS497" s="24">
        <f t="shared" si="211"/>
        <v>1</v>
      </c>
      <c r="AT497" s="24">
        <f t="shared" si="212"/>
        <v>1</v>
      </c>
      <c r="AU497" s="19">
        <v>0</v>
      </c>
      <c r="AV497" s="19">
        <v>1</v>
      </c>
      <c r="AW497" s="19">
        <v>150</v>
      </c>
      <c r="AX497" s="19">
        <v>30</v>
      </c>
      <c r="AY497" s="19">
        <v>45</v>
      </c>
      <c r="AZ497" s="19">
        <v>15</v>
      </c>
      <c r="BA497" s="19">
        <v>45</v>
      </c>
      <c r="BB497" s="19">
        <v>45</v>
      </c>
      <c r="BC497" s="13">
        <v>75.652333333000001</v>
      </c>
      <c r="BD497" s="9">
        <v>0</v>
      </c>
      <c r="BE497" s="9">
        <v>-28.418858329999999</v>
      </c>
      <c r="BF497" s="9">
        <v>1.0641750000000001</v>
      </c>
      <c r="BG497" s="9">
        <v>-26.52804167</v>
      </c>
      <c r="BH497" s="9">
        <v>0</v>
      </c>
      <c r="BI497" s="9">
        <v>0</v>
      </c>
      <c r="BJ497" s="9">
        <v>-1.3158624999999999</v>
      </c>
      <c r="BK497" s="9">
        <v>0</v>
      </c>
      <c r="BL497" s="9">
        <v>11.885574999999999</v>
      </c>
      <c r="BM497" s="9">
        <v>-1.856304167</v>
      </c>
      <c r="BN497" s="9">
        <v>0</v>
      </c>
      <c r="BO497" s="9">
        <v>2.3082875</v>
      </c>
      <c r="BP497" s="9">
        <v>-6.9483332999999994E-2</v>
      </c>
      <c r="BQ497" s="9">
        <v>11.743287499999999</v>
      </c>
      <c r="BR497" s="13">
        <v>187.66</v>
      </c>
      <c r="BS497" s="9">
        <v>0</v>
      </c>
      <c r="BT497" s="9">
        <v>-62.628900000000002</v>
      </c>
      <c r="BU497" s="9">
        <v>2.7915000000000001</v>
      </c>
      <c r="BV497" s="9">
        <v>-61.240900000000003</v>
      </c>
      <c r="BW497" s="9">
        <v>0</v>
      </c>
      <c r="BX497" s="9">
        <v>0</v>
      </c>
      <c r="BY497" s="9">
        <v>-2.6969833329999999</v>
      </c>
      <c r="BZ497" s="9">
        <v>0</v>
      </c>
      <c r="CA497" s="9">
        <v>26.700933332999998</v>
      </c>
      <c r="CB497" s="9">
        <v>-5.9061833330000004</v>
      </c>
      <c r="CC497" s="9">
        <v>0</v>
      </c>
      <c r="CD497" s="9">
        <v>5.3273833333000002</v>
      </c>
      <c r="CE497" s="9">
        <v>1.3803000000000001</v>
      </c>
      <c r="CF497" s="9">
        <v>27.344216667000001</v>
      </c>
      <c r="CG497" s="13">
        <v>343.03366667</v>
      </c>
      <c r="CH497" s="9">
        <v>0</v>
      </c>
      <c r="CI497" s="9">
        <v>-105.21796670000001</v>
      </c>
      <c r="CJ497" s="9">
        <v>4.9952333332999999</v>
      </c>
      <c r="CK497" s="9">
        <v>-154.47416670000001</v>
      </c>
      <c r="CL497" s="9">
        <v>0</v>
      </c>
      <c r="CM497" s="9">
        <v>0</v>
      </c>
      <c r="CN497" s="9">
        <v>-11.940633330000001</v>
      </c>
      <c r="CO497" s="9">
        <v>0</v>
      </c>
      <c r="CP497" s="9">
        <v>42.475949999999997</v>
      </c>
      <c r="CQ497" s="9">
        <v>-13.19711667</v>
      </c>
      <c r="CR497" s="9">
        <v>0</v>
      </c>
      <c r="CS497" s="9">
        <v>5.9071833332999999</v>
      </c>
      <c r="CT497" s="9">
        <v>7.0720166666999997</v>
      </c>
      <c r="CU497" s="9">
        <v>83.746933333000001</v>
      </c>
      <c r="CV497" s="13">
        <v>16.579871000000001</v>
      </c>
      <c r="CW497" s="9">
        <v>0</v>
      </c>
      <c r="CX497" s="9">
        <v>8.9428461749999997</v>
      </c>
      <c r="CY497" s="9">
        <v>-0.31586095800000002</v>
      </c>
      <c r="CZ497" s="9">
        <v>7.8103552916999996</v>
      </c>
      <c r="DA497" s="9">
        <v>0</v>
      </c>
      <c r="DB497" s="9">
        <v>0</v>
      </c>
      <c r="DC497" s="9">
        <v>0.1164904542</v>
      </c>
      <c r="DD497" s="9">
        <v>0</v>
      </c>
      <c r="DE497" s="9">
        <v>2.4433754749999999</v>
      </c>
      <c r="DF497" s="9">
        <v>0.21253121250000001</v>
      </c>
      <c r="DG497" s="9">
        <v>0</v>
      </c>
      <c r="DH497" s="9">
        <v>2.5193659041999998</v>
      </c>
      <c r="DI497" s="9">
        <v>-0.28125244999999999</v>
      </c>
      <c r="DJ497" s="9">
        <v>-0.68641609599999998</v>
      </c>
    </row>
    <row r="498" spans="17:114" x14ac:dyDescent="0.15">
      <c r="S498" s="11" t="s">
        <v>41</v>
      </c>
      <c r="T498" s="11" t="s">
        <v>100</v>
      </c>
      <c r="U498" s="11">
        <v>4</v>
      </c>
      <c r="V498" s="11">
        <v>0</v>
      </c>
      <c r="W498" s="9">
        <v>6.6360000000000002E-2</v>
      </c>
      <c r="X498" s="9">
        <v>0.48842999999999998</v>
      </c>
      <c r="Y498" s="9">
        <f t="shared" ref="Y498:Y514" si="213">W498*AA498^X498</f>
        <v>0.4902400552678039</v>
      </c>
      <c r="Z498" s="9">
        <f t="shared" ref="Z498:Z514" si="214">ROUNDUP($E$3/Y498,0)</f>
        <v>105</v>
      </c>
      <c r="AA498" s="8">
        <f t="shared" ref="AA498:AA514" si="215">$E$10</f>
        <v>60</v>
      </c>
      <c r="AB498" s="8" t="b">
        <f t="shared" ref="AB498:AB513" si="216">AND(AC498="YES",AD498="YES",T498=$B$2)</f>
        <v>0</v>
      </c>
      <c r="AC498" s="25" t="str">
        <f t="shared" ref="AC498:AC499" si="217">IF($C$7=AF498,"YES","NO")</f>
        <v>NO</v>
      </c>
      <c r="AD498" s="21" t="str">
        <f t="shared" si="192"/>
        <v>NO</v>
      </c>
      <c r="AE498" s="8" t="str">
        <f t="shared" si="193"/>
        <v>VERY COARSE</v>
      </c>
      <c r="AF498" s="8">
        <f t="shared" si="194"/>
        <v>5</v>
      </c>
      <c r="AG498" s="8">
        <f t="shared" si="195"/>
        <v>5</v>
      </c>
      <c r="AH498" s="8">
        <f t="shared" si="196"/>
        <v>5</v>
      </c>
      <c r="AI498" s="25">
        <f t="shared" ref="AI498:AI499" si="218">IF(AM498&lt;0,0,AM498)</f>
        <v>194</v>
      </c>
      <c r="AJ498" s="25">
        <f t="shared" ref="AJ498:AJ499" si="219">IF(AN498&lt;0,0,AN498)</f>
        <v>435</v>
      </c>
      <c r="AK498" s="25">
        <f t="shared" ref="AK498:AK499" si="220">IF(AO498&lt;0,0,AO498)</f>
        <v>798</v>
      </c>
      <c r="AL498" s="25">
        <f t="shared" ref="AL498:AL499" si="221">IF(AP498&lt;0,0,AP498)</f>
        <v>2.2000000000000002</v>
      </c>
      <c r="AM498" s="21">
        <f t="shared" si="197"/>
        <v>194</v>
      </c>
      <c r="AN498" s="21">
        <f t="shared" si="198"/>
        <v>435</v>
      </c>
      <c r="AO498" s="21">
        <f t="shared" si="199"/>
        <v>798</v>
      </c>
      <c r="AP498" s="21">
        <f t="shared" si="200"/>
        <v>2.2000000000000002</v>
      </c>
      <c r="AQ498" s="24">
        <f t="shared" ref="AQ498:AQ499" si="222">(U498-AU498)/AV498</f>
        <v>-1</v>
      </c>
      <c r="AR498" s="24">
        <f t="shared" ref="AR498:AR499" si="223">($B$3-AW498)/AX498</f>
        <v>1</v>
      </c>
      <c r="AS498" s="24">
        <f t="shared" ref="AS498:AS499" si="224">(AA498-AY498)/AZ498</f>
        <v>1</v>
      </c>
      <c r="AT498" s="24">
        <f t="shared" ref="AT498:AT499" si="225">(V498-BA498)/BB498</f>
        <v>-1</v>
      </c>
      <c r="AU498">
        <v>12</v>
      </c>
      <c r="AV498">
        <v>8</v>
      </c>
      <c r="AW498">
        <v>85</v>
      </c>
      <c r="AX498">
        <v>35</v>
      </c>
      <c r="AY498">
        <v>45</v>
      </c>
      <c r="AZ498">
        <v>15</v>
      </c>
      <c r="BA498">
        <v>22.5</v>
      </c>
      <c r="BB498">
        <v>22.5</v>
      </c>
      <c r="BC498">
        <v>258.69988418999998</v>
      </c>
      <c r="BD498">
        <v>57.219527767000002</v>
      </c>
      <c r="BE498">
        <v>-82.685601849999998</v>
      </c>
      <c r="BF498">
        <v>-33.176453709999997</v>
      </c>
      <c r="BG498">
        <v>-72.429231490000006</v>
      </c>
      <c r="BH498">
        <v>-40.457552079999999</v>
      </c>
      <c r="BI498">
        <v>-11.802427079999999</v>
      </c>
      <c r="BJ498">
        <v>37.850822919000002</v>
      </c>
      <c r="BK498">
        <v>-17.932572919999998</v>
      </c>
      <c r="BL498">
        <v>12.095510406000001</v>
      </c>
      <c r="BM498">
        <v>16.185968756000001</v>
      </c>
      <c r="BN498">
        <v>-6.7902537509999998</v>
      </c>
      <c r="BO498">
        <v>3.6039128992</v>
      </c>
      <c r="BP498">
        <v>-28.724753799999998</v>
      </c>
      <c r="BQ498">
        <v>23.654746248999999</v>
      </c>
      <c r="BR498">
        <v>621.39919635000001</v>
      </c>
      <c r="BS498">
        <v>146.24868057</v>
      </c>
      <c r="BT498">
        <v>-152.44648609999999</v>
      </c>
      <c r="BU498">
        <v>-48.427171319999999</v>
      </c>
      <c r="BV498">
        <v>-116.74621759999999</v>
      </c>
      <c r="BW498">
        <v>-88.254057309999993</v>
      </c>
      <c r="BX498">
        <v>-17.812557330000001</v>
      </c>
      <c r="BY498">
        <v>56.053609399999999</v>
      </c>
      <c r="BZ498">
        <v>-32.950609389999997</v>
      </c>
      <c r="CA498">
        <v>0.18647398749999999</v>
      </c>
      <c r="CB498">
        <v>10.284973975</v>
      </c>
      <c r="CC498">
        <v>-33.188451260000001</v>
      </c>
      <c r="CD498">
        <v>-0.697284609</v>
      </c>
      <c r="CE498">
        <v>-59.909784610000003</v>
      </c>
      <c r="CF498">
        <v>18.901715391</v>
      </c>
      <c r="CG498">
        <v>1171.5676285</v>
      </c>
      <c r="CH498">
        <v>271.69402312</v>
      </c>
      <c r="CI498">
        <v>-232.3355694</v>
      </c>
      <c r="CJ498">
        <v>-45.011458390000001</v>
      </c>
      <c r="CK498">
        <v>-177.64613420000001</v>
      </c>
      <c r="CL498">
        <v>-135.5744219</v>
      </c>
      <c r="CM498">
        <v>-9.3777969120000009</v>
      </c>
      <c r="CN498">
        <v>73.423994788000002</v>
      </c>
      <c r="CO498">
        <v>-50.055828089999999</v>
      </c>
      <c r="CP498">
        <v>-40.470119789999998</v>
      </c>
      <c r="CQ498">
        <v>-10.799411429999999</v>
      </c>
      <c r="CR498">
        <v>-71.224844469999994</v>
      </c>
      <c r="CS498">
        <v>-63.091511269999998</v>
      </c>
      <c r="CT498">
        <v>-91.878177620000002</v>
      </c>
      <c r="CU498">
        <v>3.5791557291</v>
      </c>
      <c r="CV498">
        <v>1.0917687091999999</v>
      </c>
      <c r="CW498">
        <v>-0.69645595400000004</v>
      </c>
      <c r="CX498">
        <v>2.0278922317000001</v>
      </c>
      <c r="CY498">
        <v>0.21404369470000001</v>
      </c>
      <c r="CZ498">
        <v>1.8629170651</v>
      </c>
      <c r="DA498">
        <v>-0.28403163599999998</v>
      </c>
      <c r="DB498">
        <v>-8.6364594000000003E-2</v>
      </c>
      <c r="DC498">
        <v>-0.13072501</v>
      </c>
      <c r="DD498">
        <v>-0.43473524000000002</v>
      </c>
      <c r="DE498">
        <v>1.5550456773000001</v>
      </c>
      <c r="DF498">
        <v>8.6391552199999999E-2</v>
      </c>
      <c r="DG498">
        <v>-4.5061882999999997E-2</v>
      </c>
      <c r="DH498">
        <v>0.73832845079999998</v>
      </c>
      <c r="DI498">
        <v>0.8033982838</v>
      </c>
      <c r="DJ498">
        <v>0.3428527838</v>
      </c>
    </row>
    <row r="499" spans="17:114" x14ac:dyDescent="0.15">
      <c r="S499" s="11" t="s">
        <v>41</v>
      </c>
      <c r="T499" s="11" t="s">
        <v>100</v>
      </c>
      <c r="U499" s="11">
        <v>4</v>
      </c>
      <c r="V499" s="11">
        <v>15</v>
      </c>
      <c r="W499" s="9">
        <v>6.6360000000000002E-2</v>
      </c>
      <c r="X499" s="9">
        <v>0.48842999999999998</v>
      </c>
      <c r="Y499" s="9">
        <f t="shared" si="213"/>
        <v>0.4902400552678039</v>
      </c>
      <c r="Z499" s="9">
        <f t="shared" si="214"/>
        <v>105</v>
      </c>
      <c r="AA499" s="8">
        <f t="shared" si="215"/>
        <v>60</v>
      </c>
      <c r="AB499" s="8" t="b">
        <f t="shared" si="216"/>
        <v>0</v>
      </c>
      <c r="AC499" s="25" t="str">
        <f t="shared" si="217"/>
        <v>NO</v>
      </c>
      <c r="AD499" s="21" t="str">
        <f t="shared" si="192"/>
        <v>NO</v>
      </c>
      <c r="AE499" s="8" t="str">
        <f t="shared" si="193"/>
        <v>MEDIUM</v>
      </c>
      <c r="AF499" s="8">
        <f t="shared" si="194"/>
        <v>3</v>
      </c>
      <c r="AG499" s="8">
        <f t="shared" si="195"/>
        <v>3</v>
      </c>
      <c r="AH499" s="8">
        <f t="shared" si="196"/>
        <v>4</v>
      </c>
      <c r="AI499" s="25">
        <f t="shared" si="218"/>
        <v>156</v>
      </c>
      <c r="AJ499" s="25">
        <f t="shared" si="219"/>
        <v>370</v>
      </c>
      <c r="AK499" s="25">
        <f t="shared" si="220"/>
        <v>675</v>
      </c>
      <c r="AL499" s="25">
        <f t="shared" si="221"/>
        <v>4.5</v>
      </c>
      <c r="AM499" s="21">
        <f t="shared" si="197"/>
        <v>156</v>
      </c>
      <c r="AN499" s="21">
        <f t="shared" si="198"/>
        <v>370</v>
      </c>
      <c r="AO499" s="21">
        <f t="shared" si="199"/>
        <v>675</v>
      </c>
      <c r="AP499" s="21">
        <f t="shared" si="200"/>
        <v>4.5</v>
      </c>
      <c r="AQ499" s="24">
        <f t="shared" si="222"/>
        <v>-1</v>
      </c>
      <c r="AR499" s="24">
        <f t="shared" si="223"/>
        <v>1</v>
      </c>
      <c r="AS499" s="24">
        <f t="shared" si="224"/>
        <v>1</v>
      </c>
      <c r="AT499" s="24">
        <f t="shared" si="225"/>
        <v>-0.33333333333333331</v>
      </c>
      <c r="AU499">
        <v>12</v>
      </c>
      <c r="AV499">
        <v>8</v>
      </c>
      <c r="AW499">
        <v>85</v>
      </c>
      <c r="AX499">
        <v>35</v>
      </c>
      <c r="AY499">
        <v>45</v>
      </c>
      <c r="AZ499">
        <v>15</v>
      </c>
      <c r="BA499">
        <v>22.5</v>
      </c>
      <c r="BB499">
        <v>22.5</v>
      </c>
      <c r="BC499">
        <v>258.69988418999998</v>
      </c>
      <c r="BD499">
        <v>57.219527767000002</v>
      </c>
      <c r="BE499">
        <v>-82.685601849999998</v>
      </c>
      <c r="BF499">
        <v>-33.176453709999997</v>
      </c>
      <c r="BG499">
        <v>-72.429231490000006</v>
      </c>
      <c r="BH499">
        <v>-40.457552079999999</v>
      </c>
      <c r="BI499">
        <v>-11.802427079999999</v>
      </c>
      <c r="BJ499">
        <v>37.850822919000002</v>
      </c>
      <c r="BK499">
        <v>-17.932572919999998</v>
      </c>
      <c r="BL499">
        <v>12.095510406000001</v>
      </c>
      <c r="BM499">
        <v>16.185968756000001</v>
      </c>
      <c r="BN499">
        <v>-6.7902537509999998</v>
      </c>
      <c r="BO499">
        <v>3.6039128992</v>
      </c>
      <c r="BP499">
        <v>-28.724753799999998</v>
      </c>
      <c r="BQ499">
        <v>23.654746248999999</v>
      </c>
      <c r="BR499">
        <v>621.39919635000001</v>
      </c>
      <c r="BS499">
        <v>146.24868057</v>
      </c>
      <c r="BT499">
        <v>-152.44648609999999</v>
      </c>
      <c r="BU499">
        <v>-48.427171319999999</v>
      </c>
      <c r="BV499">
        <v>-116.74621759999999</v>
      </c>
      <c r="BW499">
        <v>-88.254057309999993</v>
      </c>
      <c r="BX499">
        <v>-17.812557330000001</v>
      </c>
      <c r="BY499">
        <v>56.053609399999999</v>
      </c>
      <c r="BZ499">
        <v>-32.950609389999997</v>
      </c>
      <c r="CA499">
        <v>0.18647398749999999</v>
      </c>
      <c r="CB499">
        <v>10.284973975</v>
      </c>
      <c r="CC499">
        <v>-33.188451260000001</v>
      </c>
      <c r="CD499">
        <v>-0.697284609</v>
      </c>
      <c r="CE499">
        <v>-59.909784610000003</v>
      </c>
      <c r="CF499">
        <v>18.901715391</v>
      </c>
      <c r="CG499">
        <v>1171.5676285</v>
      </c>
      <c r="CH499">
        <v>271.69402312</v>
      </c>
      <c r="CI499">
        <v>-232.3355694</v>
      </c>
      <c r="CJ499">
        <v>-45.011458390000001</v>
      </c>
      <c r="CK499">
        <v>-177.64613420000001</v>
      </c>
      <c r="CL499">
        <v>-135.5744219</v>
      </c>
      <c r="CM499">
        <v>-9.3777969120000009</v>
      </c>
      <c r="CN499">
        <v>73.423994788000002</v>
      </c>
      <c r="CO499">
        <v>-50.055828089999999</v>
      </c>
      <c r="CP499">
        <v>-40.470119789999998</v>
      </c>
      <c r="CQ499">
        <v>-10.799411429999999</v>
      </c>
      <c r="CR499">
        <v>-71.224844469999994</v>
      </c>
      <c r="CS499">
        <v>-63.091511269999998</v>
      </c>
      <c r="CT499">
        <v>-91.878177620000002</v>
      </c>
      <c r="CU499">
        <v>3.5791557291</v>
      </c>
      <c r="CV499">
        <v>1.0917687091999999</v>
      </c>
      <c r="CW499">
        <v>-0.69645595400000004</v>
      </c>
      <c r="CX499">
        <v>2.0278922317000001</v>
      </c>
      <c r="CY499">
        <v>0.21404369470000001</v>
      </c>
      <c r="CZ499">
        <v>1.8629170651</v>
      </c>
      <c r="DA499">
        <v>-0.28403163599999998</v>
      </c>
      <c r="DB499">
        <v>-8.6364594000000003E-2</v>
      </c>
      <c r="DC499">
        <v>-0.13072501</v>
      </c>
      <c r="DD499">
        <v>-0.43473524000000002</v>
      </c>
      <c r="DE499">
        <v>1.5550456773000001</v>
      </c>
      <c r="DF499">
        <v>8.6391552199999999E-2</v>
      </c>
      <c r="DG499">
        <v>-4.5061882999999997E-2</v>
      </c>
      <c r="DH499">
        <v>0.73832845079999998</v>
      </c>
      <c r="DI499">
        <v>0.8033982838</v>
      </c>
      <c r="DJ499">
        <v>0.3428527838</v>
      </c>
    </row>
    <row r="500" spans="17:114" x14ac:dyDescent="0.15">
      <c r="S500" s="11" t="s">
        <v>41</v>
      </c>
      <c r="T500" s="11" t="s">
        <v>100</v>
      </c>
      <c r="U500" s="11">
        <v>4</v>
      </c>
      <c r="V500" s="11">
        <v>30</v>
      </c>
      <c r="W500" s="9">
        <v>6.6360000000000002E-2</v>
      </c>
      <c r="X500" s="9">
        <v>0.48842999999999998</v>
      </c>
      <c r="Y500" s="9">
        <f t="shared" si="213"/>
        <v>0.4902400552678039</v>
      </c>
      <c r="Z500" s="9">
        <f t="shared" si="214"/>
        <v>105</v>
      </c>
      <c r="AA500" s="8">
        <f t="shared" si="215"/>
        <v>60</v>
      </c>
      <c r="AB500" s="8" t="b">
        <f t="shared" si="216"/>
        <v>0</v>
      </c>
      <c r="AC500" s="25" t="str">
        <f t="shared" ref="AC500:AC563" si="226">IF($C$7=AF500,"YES","NO")</f>
        <v>NO</v>
      </c>
      <c r="AD500" s="21" t="str">
        <f t="shared" si="192"/>
        <v>NO</v>
      </c>
      <c r="AE500" s="8" t="str">
        <f t="shared" si="193"/>
        <v>MEDIUM</v>
      </c>
      <c r="AF500" s="8">
        <f t="shared" si="194"/>
        <v>3</v>
      </c>
      <c r="AG500" s="8">
        <f t="shared" si="195"/>
        <v>3</v>
      </c>
      <c r="AH500" s="8">
        <f t="shared" si="196"/>
        <v>3</v>
      </c>
      <c r="AI500" s="25">
        <f t="shared" ref="AI500:AI563" si="227">IF(AM500&lt;0,0,AM500)</f>
        <v>138</v>
      </c>
      <c r="AJ500" s="25">
        <f t="shared" ref="AJ500:AJ563" si="228">IF(AN500&lt;0,0,AN500)</f>
        <v>321</v>
      </c>
      <c r="AK500" s="25">
        <f t="shared" ref="AK500:AK563" si="229">IF(AO500&lt;0,0,AO500)</f>
        <v>556</v>
      </c>
      <c r="AL500" s="25">
        <f t="shared" ref="AL500:AL563" si="230">IF(AP500&lt;0,0,AP500)</f>
        <v>7.1999999999999993</v>
      </c>
      <c r="AM500" s="21">
        <f t="shared" si="197"/>
        <v>138</v>
      </c>
      <c r="AN500" s="21">
        <f t="shared" si="198"/>
        <v>321</v>
      </c>
      <c r="AO500" s="21">
        <f t="shared" si="199"/>
        <v>556</v>
      </c>
      <c r="AP500" s="21">
        <f t="shared" si="200"/>
        <v>7.1999999999999993</v>
      </c>
      <c r="AQ500" s="24">
        <f t="shared" ref="AQ500:AQ563" si="231">(U500-AU500)/AV500</f>
        <v>-1</v>
      </c>
      <c r="AR500" s="24">
        <f t="shared" ref="AR500:AR563" si="232">($B$3-AW500)/AX500</f>
        <v>1</v>
      </c>
      <c r="AS500" s="24">
        <f t="shared" ref="AS500:AS563" si="233">(AA500-AY500)/AZ500</f>
        <v>1</v>
      </c>
      <c r="AT500" s="24">
        <f t="shared" ref="AT500:AT563" si="234">(V500-BA500)/BB500</f>
        <v>0.33333333333333331</v>
      </c>
      <c r="AU500">
        <v>12</v>
      </c>
      <c r="AV500">
        <v>8</v>
      </c>
      <c r="AW500">
        <v>85</v>
      </c>
      <c r="AX500">
        <v>35</v>
      </c>
      <c r="AY500">
        <v>45</v>
      </c>
      <c r="AZ500">
        <v>15</v>
      </c>
      <c r="BA500">
        <v>22.5</v>
      </c>
      <c r="BB500">
        <v>22.5</v>
      </c>
      <c r="BC500">
        <v>258.69988418999998</v>
      </c>
      <c r="BD500">
        <v>57.219527767000002</v>
      </c>
      <c r="BE500">
        <v>-82.685601849999998</v>
      </c>
      <c r="BF500">
        <v>-33.176453709999997</v>
      </c>
      <c r="BG500">
        <v>-72.429231490000006</v>
      </c>
      <c r="BH500">
        <v>-40.457552079999999</v>
      </c>
      <c r="BI500">
        <v>-11.802427079999999</v>
      </c>
      <c r="BJ500">
        <v>37.850822919000002</v>
      </c>
      <c r="BK500">
        <v>-17.932572919999998</v>
      </c>
      <c r="BL500">
        <v>12.095510406000001</v>
      </c>
      <c r="BM500">
        <v>16.185968756000001</v>
      </c>
      <c r="BN500">
        <v>-6.7902537509999998</v>
      </c>
      <c r="BO500">
        <v>3.6039128992</v>
      </c>
      <c r="BP500">
        <v>-28.724753799999998</v>
      </c>
      <c r="BQ500">
        <v>23.654746248999999</v>
      </c>
      <c r="BR500">
        <v>621.39919635000001</v>
      </c>
      <c r="BS500">
        <v>146.24868057</v>
      </c>
      <c r="BT500">
        <v>-152.44648609999999</v>
      </c>
      <c r="BU500">
        <v>-48.427171319999999</v>
      </c>
      <c r="BV500">
        <v>-116.74621759999999</v>
      </c>
      <c r="BW500">
        <v>-88.254057309999993</v>
      </c>
      <c r="BX500">
        <v>-17.812557330000001</v>
      </c>
      <c r="BY500">
        <v>56.053609399999999</v>
      </c>
      <c r="BZ500">
        <v>-32.950609389999997</v>
      </c>
      <c r="CA500">
        <v>0.18647398749999999</v>
      </c>
      <c r="CB500">
        <v>10.284973975</v>
      </c>
      <c r="CC500">
        <v>-33.188451260000001</v>
      </c>
      <c r="CD500">
        <v>-0.697284609</v>
      </c>
      <c r="CE500">
        <v>-59.909784610000003</v>
      </c>
      <c r="CF500">
        <v>18.901715391</v>
      </c>
      <c r="CG500">
        <v>1171.5676285</v>
      </c>
      <c r="CH500">
        <v>271.69402312</v>
      </c>
      <c r="CI500">
        <v>-232.3355694</v>
      </c>
      <c r="CJ500">
        <v>-45.011458390000001</v>
      </c>
      <c r="CK500">
        <v>-177.64613420000001</v>
      </c>
      <c r="CL500">
        <v>-135.5744219</v>
      </c>
      <c r="CM500">
        <v>-9.3777969120000009</v>
      </c>
      <c r="CN500">
        <v>73.423994788000002</v>
      </c>
      <c r="CO500">
        <v>-50.055828089999999</v>
      </c>
      <c r="CP500">
        <v>-40.470119789999998</v>
      </c>
      <c r="CQ500">
        <v>-10.799411429999999</v>
      </c>
      <c r="CR500">
        <v>-71.224844469999994</v>
      </c>
      <c r="CS500">
        <v>-63.091511269999998</v>
      </c>
      <c r="CT500">
        <v>-91.878177620000002</v>
      </c>
      <c r="CU500">
        <v>3.5791557291</v>
      </c>
      <c r="CV500">
        <v>1.0917687091999999</v>
      </c>
      <c r="CW500">
        <v>-0.69645595400000004</v>
      </c>
      <c r="CX500">
        <v>2.0278922317000001</v>
      </c>
      <c r="CY500">
        <v>0.21404369470000001</v>
      </c>
      <c r="CZ500">
        <v>1.8629170651</v>
      </c>
      <c r="DA500">
        <v>-0.28403163599999998</v>
      </c>
      <c r="DB500">
        <v>-8.6364594000000003E-2</v>
      </c>
      <c r="DC500">
        <v>-0.13072501</v>
      </c>
      <c r="DD500">
        <v>-0.43473524000000002</v>
      </c>
      <c r="DE500">
        <v>1.5550456773000001</v>
      </c>
      <c r="DF500">
        <v>8.6391552199999999E-2</v>
      </c>
      <c r="DG500">
        <v>-4.5061882999999997E-2</v>
      </c>
      <c r="DH500">
        <v>0.73832845079999998</v>
      </c>
      <c r="DI500">
        <v>0.8033982838</v>
      </c>
      <c r="DJ500">
        <v>0.3428527838</v>
      </c>
    </row>
    <row r="501" spans="17:114" x14ac:dyDescent="0.15">
      <c r="S501" s="11" t="s">
        <v>41</v>
      </c>
      <c r="T501" s="11" t="s">
        <v>100</v>
      </c>
      <c r="U501" s="11">
        <v>4</v>
      </c>
      <c r="V501" s="11">
        <v>45</v>
      </c>
      <c r="W501" s="9">
        <v>6.6360000000000002E-2</v>
      </c>
      <c r="X501" s="9">
        <v>0.48842999999999998</v>
      </c>
      <c r="Y501" s="9">
        <f t="shared" si="213"/>
        <v>0.4902400552678039</v>
      </c>
      <c r="Z501" s="9">
        <f t="shared" si="214"/>
        <v>105</v>
      </c>
      <c r="AA501" s="8">
        <f t="shared" si="215"/>
        <v>60</v>
      </c>
      <c r="AB501" s="8" t="b">
        <f t="shared" si="216"/>
        <v>0</v>
      </c>
      <c r="AC501" s="25" t="str">
        <f t="shared" si="226"/>
        <v>NO</v>
      </c>
      <c r="AD501" s="21" t="str">
        <f t="shared" si="192"/>
        <v>NO</v>
      </c>
      <c r="AE501" s="8" t="str">
        <f t="shared" si="193"/>
        <v>MEDIUM</v>
      </c>
      <c r="AF501" s="8">
        <f t="shared" si="194"/>
        <v>3</v>
      </c>
      <c r="AG501" s="8">
        <f t="shared" si="195"/>
        <v>3</v>
      </c>
      <c r="AH501" s="8">
        <f t="shared" si="196"/>
        <v>3</v>
      </c>
      <c r="AI501" s="25">
        <f t="shared" si="227"/>
        <v>142</v>
      </c>
      <c r="AJ501" s="25">
        <f t="shared" si="228"/>
        <v>289</v>
      </c>
      <c r="AK501" s="25">
        <f t="shared" si="229"/>
        <v>440</v>
      </c>
      <c r="AL501" s="25">
        <f t="shared" si="230"/>
        <v>10.1</v>
      </c>
      <c r="AM501" s="21">
        <f t="shared" si="197"/>
        <v>142</v>
      </c>
      <c r="AN501" s="21">
        <f t="shared" si="198"/>
        <v>289</v>
      </c>
      <c r="AO501" s="21">
        <f t="shared" si="199"/>
        <v>440</v>
      </c>
      <c r="AP501" s="21">
        <f t="shared" si="200"/>
        <v>10.1</v>
      </c>
      <c r="AQ501" s="24">
        <f t="shared" si="231"/>
        <v>-1</v>
      </c>
      <c r="AR501" s="24">
        <f t="shared" si="232"/>
        <v>1</v>
      </c>
      <c r="AS501" s="24">
        <f t="shared" si="233"/>
        <v>1</v>
      </c>
      <c r="AT501" s="24">
        <f t="shared" si="234"/>
        <v>1</v>
      </c>
      <c r="AU501">
        <v>12</v>
      </c>
      <c r="AV501">
        <v>8</v>
      </c>
      <c r="AW501">
        <v>85</v>
      </c>
      <c r="AX501">
        <v>35</v>
      </c>
      <c r="AY501">
        <v>45</v>
      </c>
      <c r="AZ501">
        <v>15</v>
      </c>
      <c r="BA501">
        <v>22.5</v>
      </c>
      <c r="BB501">
        <v>22.5</v>
      </c>
      <c r="BC501">
        <v>258.69988418999998</v>
      </c>
      <c r="BD501">
        <v>57.219527767000002</v>
      </c>
      <c r="BE501">
        <v>-82.685601849999998</v>
      </c>
      <c r="BF501">
        <v>-33.176453709999997</v>
      </c>
      <c r="BG501">
        <v>-72.429231490000006</v>
      </c>
      <c r="BH501">
        <v>-40.457552079999999</v>
      </c>
      <c r="BI501">
        <v>-11.802427079999999</v>
      </c>
      <c r="BJ501">
        <v>37.850822919000002</v>
      </c>
      <c r="BK501">
        <v>-17.932572919999998</v>
      </c>
      <c r="BL501">
        <v>12.095510406000001</v>
      </c>
      <c r="BM501">
        <v>16.185968756000001</v>
      </c>
      <c r="BN501">
        <v>-6.7902537509999998</v>
      </c>
      <c r="BO501">
        <v>3.6039128992</v>
      </c>
      <c r="BP501">
        <v>-28.724753799999998</v>
      </c>
      <c r="BQ501">
        <v>23.654746248999999</v>
      </c>
      <c r="BR501">
        <v>621.39919635000001</v>
      </c>
      <c r="BS501">
        <v>146.24868057</v>
      </c>
      <c r="BT501">
        <v>-152.44648609999999</v>
      </c>
      <c r="BU501">
        <v>-48.427171319999999</v>
      </c>
      <c r="BV501">
        <v>-116.74621759999999</v>
      </c>
      <c r="BW501">
        <v>-88.254057309999993</v>
      </c>
      <c r="BX501">
        <v>-17.812557330000001</v>
      </c>
      <c r="BY501">
        <v>56.053609399999999</v>
      </c>
      <c r="BZ501">
        <v>-32.950609389999997</v>
      </c>
      <c r="CA501">
        <v>0.18647398749999999</v>
      </c>
      <c r="CB501">
        <v>10.284973975</v>
      </c>
      <c r="CC501">
        <v>-33.188451260000001</v>
      </c>
      <c r="CD501">
        <v>-0.697284609</v>
      </c>
      <c r="CE501">
        <v>-59.909784610000003</v>
      </c>
      <c r="CF501">
        <v>18.901715391</v>
      </c>
      <c r="CG501">
        <v>1171.5676285</v>
      </c>
      <c r="CH501">
        <v>271.69402312</v>
      </c>
      <c r="CI501">
        <v>-232.3355694</v>
      </c>
      <c r="CJ501">
        <v>-45.011458390000001</v>
      </c>
      <c r="CK501">
        <v>-177.64613420000001</v>
      </c>
      <c r="CL501">
        <v>-135.5744219</v>
      </c>
      <c r="CM501">
        <v>-9.3777969120000009</v>
      </c>
      <c r="CN501">
        <v>73.423994788000002</v>
      </c>
      <c r="CO501">
        <v>-50.055828089999999</v>
      </c>
      <c r="CP501">
        <v>-40.470119789999998</v>
      </c>
      <c r="CQ501">
        <v>-10.799411429999999</v>
      </c>
      <c r="CR501">
        <v>-71.224844469999994</v>
      </c>
      <c r="CS501">
        <v>-63.091511269999998</v>
      </c>
      <c r="CT501">
        <v>-91.878177620000002</v>
      </c>
      <c r="CU501">
        <v>3.5791557291</v>
      </c>
      <c r="CV501">
        <v>1.0917687091999999</v>
      </c>
      <c r="CW501">
        <v>-0.69645595400000004</v>
      </c>
      <c r="CX501">
        <v>2.0278922317000001</v>
      </c>
      <c r="CY501">
        <v>0.21404369470000001</v>
      </c>
      <c r="CZ501">
        <v>1.8629170651</v>
      </c>
      <c r="DA501">
        <v>-0.28403163599999998</v>
      </c>
      <c r="DB501">
        <v>-8.6364594000000003E-2</v>
      </c>
      <c r="DC501">
        <v>-0.13072501</v>
      </c>
      <c r="DD501">
        <v>-0.43473524000000002</v>
      </c>
      <c r="DE501">
        <v>1.5550456773000001</v>
      </c>
      <c r="DF501">
        <v>8.6391552199999999E-2</v>
      </c>
      <c r="DG501">
        <v>-4.5061882999999997E-2</v>
      </c>
      <c r="DH501">
        <v>0.73832845079999998</v>
      </c>
      <c r="DI501">
        <v>0.8033982838</v>
      </c>
      <c r="DJ501">
        <v>0.3428527838</v>
      </c>
    </row>
    <row r="502" spans="17:114" x14ac:dyDescent="0.15">
      <c r="S502" s="11" t="s">
        <v>41</v>
      </c>
      <c r="T502" s="11" t="s">
        <v>100</v>
      </c>
      <c r="U502" s="11">
        <v>6</v>
      </c>
      <c r="V502" s="11">
        <v>0</v>
      </c>
      <c r="W502" s="9">
        <v>9.5000000000000001E-2</v>
      </c>
      <c r="X502" s="9">
        <v>0.49869999999999998</v>
      </c>
      <c r="Y502" s="9">
        <f t="shared" si="213"/>
        <v>0.73196048098660305</v>
      </c>
      <c r="Z502" s="9">
        <f t="shared" si="214"/>
        <v>70</v>
      </c>
      <c r="AA502" s="8">
        <f t="shared" si="215"/>
        <v>60</v>
      </c>
      <c r="AB502" s="8" t="b">
        <f t="shared" si="216"/>
        <v>0</v>
      </c>
      <c r="AC502" s="25" t="str">
        <f t="shared" si="226"/>
        <v>NO</v>
      </c>
      <c r="AD502" s="21" t="str">
        <f t="shared" si="192"/>
        <v>NO</v>
      </c>
      <c r="AE502" s="8" t="str">
        <f t="shared" si="193"/>
        <v>VERY COARSE</v>
      </c>
      <c r="AF502" s="8">
        <f t="shared" si="194"/>
        <v>5</v>
      </c>
      <c r="AG502" s="8">
        <f t="shared" si="195"/>
        <v>5</v>
      </c>
      <c r="AH502" s="8">
        <f t="shared" si="196"/>
        <v>5</v>
      </c>
      <c r="AI502" s="25">
        <f t="shared" si="227"/>
        <v>203</v>
      </c>
      <c r="AJ502" s="25">
        <f t="shared" si="228"/>
        <v>468</v>
      </c>
      <c r="AK502" s="25">
        <f t="shared" si="229"/>
        <v>873</v>
      </c>
      <c r="AL502" s="25">
        <f t="shared" si="230"/>
        <v>2.1</v>
      </c>
      <c r="AM502" s="21">
        <f t="shared" si="197"/>
        <v>203</v>
      </c>
      <c r="AN502" s="21">
        <f t="shared" si="198"/>
        <v>468</v>
      </c>
      <c r="AO502" s="21">
        <f t="shared" si="199"/>
        <v>873</v>
      </c>
      <c r="AP502" s="21">
        <f t="shared" si="200"/>
        <v>2.1</v>
      </c>
      <c r="AQ502" s="24">
        <f t="shared" si="231"/>
        <v>-0.75</v>
      </c>
      <c r="AR502" s="24">
        <f t="shared" si="232"/>
        <v>1</v>
      </c>
      <c r="AS502" s="24">
        <f t="shared" si="233"/>
        <v>1</v>
      </c>
      <c r="AT502" s="24">
        <f t="shared" si="234"/>
        <v>-1</v>
      </c>
      <c r="AU502">
        <v>12</v>
      </c>
      <c r="AV502">
        <v>8</v>
      </c>
      <c r="AW502">
        <v>85</v>
      </c>
      <c r="AX502">
        <v>35</v>
      </c>
      <c r="AY502">
        <v>45</v>
      </c>
      <c r="AZ502">
        <v>15</v>
      </c>
      <c r="BA502">
        <v>22.5</v>
      </c>
      <c r="BB502">
        <v>22.5</v>
      </c>
      <c r="BC502">
        <v>258.69988418999998</v>
      </c>
      <c r="BD502">
        <v>57.219527767000002</v>
      </c>
      <c r="BE502">
        <v>-82.685601849999998</v>
      </c>
      <c r="BF502">
        <v>-33.176453709999997</v>
      </c>
      <c r="BG502">
        <v>-72.429231490000006</v>
      </c>
      <c r="BH502">
        <v>-40.457552079999999</v>
      </c>
      <c r="BI502">
        <v>-11.802427079999999</v>
      </c>
      <c r="BJ502">
        <v>37.850822919000002</v>
      </c>
      <c r="BK502">
        <v>-17.932572919999998</v>
      </c>
      <c r="BL502">
        <v>12.095510406000001</v>
      </c>
      <c r="BM502">
        <v>16.185968756000001</v>
      </c>
      <c r="BN502">
        <v>-6.7902537509999998</v>
      </c>
      <c r="BO502">
        <v>3.6039128992</v>
      </c>
      <c r="BP502">
        <v>-28.724753799999998</v>
      </c>
      <c r="BQ502">
        <v>23.654746248999999</v>
      </c>
      <c r="BR502">
        <v>621.39919635000001</v>
      </c>
      <c r="BS502">
        <v>146.24868057</v>
      </c>
      <c r="BT502">
        <v>-152.44648609999999</v>
      </c>
      <c r="BU502">
        <v>-48.427171319999999</v>
      </c>
      <c r="BV502">
        <v>-116.74621759999999</v>
      </c>
      <c r="BW502">
        <v>-88.254057309999993</v>
      </c>
      <c r="BX502">
        <v>-17.812557330000001</v>
      </c>
      <c r="BY502">
        <v>56.053609399999999</v>
      </c>
      <c r="BZ502">
        <v>-32.950609389999997</v>
      </c>
      <c r="CA502">
        <v>0.18647398749999999</v>
      </c>
      <c r="CB502">
        <v>10.284973975</v>
      </c>
      <c r="CC502">
        <v>-33.188451260000001</v>
      </c>
      <c r="CD502">
        <v>-0.697284609</v>
      </c>
      <c r="CE502">
        <v>-59.909784610000003</v>
      </c>
      <c r="CF502">
        <v>18.901715391</v>
      </c>
      <c r="CG502">
        <v>1171.5676285</v>
      </c>
      <c r="CH502">
        <v>271.69402312</v>
      </c>
      <c r="CI502">
        <v>-232.3355694</v>
      </c>
      <c r="CJ502">
        <v>-45.011458390000001</v>
      </c>
      <c r="CK502">
        <v>-177.64613420000001</v>
      </c>
      <c r="CL502">
        <v>-135.5744219</v>
      </c>
      <c r="CM502">
        <v>-9.3777969120000009</v>
      </c>
      <c r="CN502">
        <v>73.423994788000002</v>
      </c>
      <c r="CO502">
        <v>-50.055828089999999</v>
      </c>
      <c r="CP502">
        <v>-40.470119789999998</v>
      </c>
      <c r="CQ502">
        <v>-10.799411429999999</v>
      </c>
      <c r="CR502">
        <v>-71.224844469999994</v>
      </c>
      <c r="CS502">
        <v>-63.091511269999998</v>
      </c>
      <c r="CT502">
        <v>-91.878177620000002</v>
      </c>
      <c r="CU502">
        <v>3.5791557291</v>
      </c>
      <c r="CV502">
        <v>1.0917687091999999</v>
      </c>
      <c r="CW502">
        <v>-0.69645595400000004</v>
      </c>
      <c r="CX502">
        <v>2.0278922317000001</v>
      </c>
      <c r="CY502">
        <v>0.21404369470000001</v>
      </c>
      <c r="CZ502">
        <v>1.8629170651</v>
      </c>
      <c r="DA502">
        <v>-0.28403163599999998</v>
      </c>
      <c r="DB502">
        <v>-8.6364594000000003E-2</v>
      </c>
      <c r="DC502">
        <v>-0.13072501</v>
      </c>
      <c r="DD502">
        <v>-0.43473524000000002</v>
      </c>
      <c r="DE502">
        <v>1.5550456773000001</v>
      </c>
      <c r="DF502">
        <v>8.6391552199999999E-2</v>
      </c>
      <c r="DG502">
        <v>-4.5061882999999997E-2</v>
      </c>
      <c r="DH502">
        <v>0.73832845079999998</v>
      </c>
      <c r="DI502">
        <v>0.8033982838</v>
      </c>
      <c r="DJ502">
        <v>0.3428527838</v>
      </c>
    </row>
    <row r="503" spans="17:114" x14ac:dyDescent="0.15">
      <c r="S503" s="11" t="s">
        <v>41</v>
      </c>
      <c r="T503" s="11" t="s">
        <v>100</v>
      </c>
      <c r="U503" s="11">
        <v>6</v>
      </c>
      <c r="V503" s="11">
        <v>15</v>
      </c>
      <c r="W503" s="9">
        <v>9.5000000000000001E-2</v>
      </c>
      <c r="X503" s="9">
        <v>0.49869999999999998</v>
      </c>
      <c r="Y503" s="9">
        <f t="shared" si="213"/>
        <v>0.73196048098660305</v>
      </c>
      <c r="Z503" s="9">
        <f t="shared" si="214"/>
        <v>70</v>
      </c>
      <c r="AA503" s="8">
        <f t="shared" si="215"/>
        <v>60</v>
      </c>
      <c r="AB503" s="8" t="b">
        <f t="shared" si="216"/>
        <v>0</v>
      </c>
      <c r="AC503" s="25" t="str">
        <f t="shared" si="226"/>
        <v>NO</v>
      </c>
      <c r="AD503" s="21" t="str">
        <f t="shared" si="192"/>
        <v>NO</v>
      </c>
      <c r="AE503" s="8" t="str">
        <f t="shared" si="193"/>
        <v>MEDIUM</v>
      </c>
      <c r="AF503" s="8">
        <f t="shared" si="194"/>
        <v>3</v>
      </c>
      <c r="AG503" s="8">
        <f t="shared" si="195"/>
        <v>3</v>
      </c>
      <c r="AH503" s="8">
        <f t="shared" si="196"/>
        <v>4</v>
      </c>
      <c r="AI503" s="25">
        <f t="shared" si="227"/>
        <v>161</v>
      </c>
      <c r="AJ503" s="25">
        <f t="shared" si="228"/>
        <v>397</v>
      </c>
      <c r="AK503" s="25">
        <f t="shared" si="229"/>
        <v>742</v>
      </c>
      <c r="AL503" s="25">
        <f t="shared" si="230"/>
        <v>4.3</v>
      </c>
      <c r="AM503" s="21">
        <f t="shared" si="197"/>
        <v>161</v>
      </c>
      <c r="AN503" s="21">
        <f t="shared" si="198"/>
        <v>397</v>
      </c>
      <c r="AO503" s="21">
        <f t="shared" si="199"/>
        <v>742</v>
      </c>
      <c r="AP503" s="21">
        <f t="shared" si="200"/>
        <v>4.3</v>
      </c>
      <c r="AQ503" s="24">
        <f t="shared" si="231"/>
        <v>-0.75</v>
      </c>
      <c r="AR503" s="24">
        <f t="shared" si="232"/>
        <v>1</v>
      </c>
      <c r="AS503" s="24">
        <f t="shared" si="233"/>
        <v>1</v>
      </c>
      <c r="AT503" s="24">
        <f t="shared" si="234"/>
        <v>-0.33333333333333331</v>
      </c>
      <c r="AU503">
        <v>12</v>
      </c>
      <c r="AV503">
        <v>8</v>
      </c>
      <c r="AW503">
        <v>85</v>
      </c>
      <c r="AX503">
        <v>35</v>
      </c>
      <c r="AY503">
        <v>45</v>
      </c>
      <c r="AZ503">
        <v>15</v>
      </c>
      <c r="BA503">
        <v>22.5</v>
      </c>
      <c r="BB503">
        <v>22.5</v>
      </c>
      <c r="BC503">
        <v>258.69988418999998</v>
      </c>
      <c r="BD503">
        <v>57.219527767000002</v>
      </c>
      <c r="BE503">
        <v>-82.685601849999998</v>
      </c>
      <c r="BF503">
        <v>-33.176453709999997</v>
      </c>
      <c r="BG503">
        <v>-72.429231490000006</v>
      </c>
      <c r="BH503">
        <v>-40.457552079999999</v>
      </c>
      <c r="BI503">
        <v>-11.802427079999999</v>
      </c>
      <c r="BJ503">
        <v>37.850822919000002</v>
      </c>
      <c r="BK503">
        <v>-17.932572919999998</v>
      </c>
      <c r="BL503">
        <v>12.095510406000001</v>
      </c>
      <c r="BM503">
        <v>16.185968756000001</v>
      </c>
      <c r="BN503">
        <v>-6.7902537509999998</v>
      </c>
      <c r="BO503">
        <v>3.6039128992</v>
      </c>
      <c r="BP503">
        <v>-28.724753799999998</v>
      </c>
      <c r="BQ503">
        <v>23.654746248999999</v>
      </c>
      <c r="BR503">
        <v>621.39919635000001</v>
      </c>
      <c r="BS503">
        <v>146.24868057</v>
      </c>
      <c r="BT503">
        <v>-152.44648609999999</v>
      </c>
      <c r="BU503">
        <v>-48.427171319999999</v>
      </c>
      <c r="BV503">
        <v>-116.74621759999999</v>
      </c>
      <c r="BW503">
        <v>-88.254057309999993</v>
      </c>
      <c r="BX503">
        <v>-17.812557330000001</v>
      </c>
      <c r="BY503">
        <v>56.053609399999999</v>
      </c>
      <c r="BZ503">
        <v>-32.950609389999997</v>
      </c>
      <c r="CA503">
        <v>0.18647398749999999</v>
      </c>
      <c r="CB503">
        <v>10.284973975</v>
      </c>
      <c r="CC503">
        <v>-33.188451260000001</v>
      </c>
      <c r="CD503">
        <v>-0.697284609</v>
      </c>
      <c r="CE503">
        <v>-59.909784610000003</v>
      </c>
      <c r="CF503">
        <v>18.901715391</v>
      </c>
      <c r="CG503">
        <v>1171.5676285</v>
      </c>
      <c r="CH503">
        <v>271.69402312</v>
      </c>
      <c r="CI503">
        <v>-232.3355694</v>
      </c>
      <c r="CJ503">
        <v>-45.011458390000001</v>
      </c>
      <c r="CK503">
        <v>-177.64613420000001</v>
      </c>
      <c r="CL503">
        <v>-135.5744219</v>
      </c>
      <c r="CM503">
        <v>-9.3777969120000009</v>
      </c>
      <c r="CN503">
        <v>73.423994788000002</v>
      </c>
      <c r="CO503">
        <v>-50.055828089999999</v>
      </c>
      <c r="CP503">
        <v>-40.470119789999998</v>
      </c>
      <c r="CQ503">
        <v>-10.799411429999999</v>
      </c>
      <c r="CR503">
        <v>-71.224844469999994</v>
      </c>
      <c r="CS503">
        <v>-63.091511269999998</v>
      </c>
      <c r="CT503">
        <v>-91.878177620000002</v>
      </c>
      <c r="CU503">
        <v>3.5791557291</v>
      </c>
      <c r="CV503">
        <v>1.0917687091999999</v>
      </c>
      <c r="CW503">
        <v>-0.69645595400000004</v>
      </c>
      <c r="CX503">
        <v>2.0278922317000001</v>
      </c>
      <c r="CY503">
        <v>0.21404369470000001</v>
      </c>
      <c r="CZ503">
        <v>1.8629170651</v>
      </c>
      <c r="DA503">
        <v>-0.28403163599999998</v>
      </c>
      <c r="DB503">
        <v>-8.6364594000000003E-2</v>
      </c>
      <c r="DC503">
        <v>-0.13072501</v>
      </c>
      <c r="DD503">
        <v>-0.43473524000000002</v>
      </c>
      <c r="DE503">
        <v>1.5550456773000001</v>
      </c>
      <c r="DF503">
        <v>8.6391552199999999E-2</v>
      </c>
      <c r="DG503">
        <v>-4.5061882999999997E-2</v>
      </c>
      <c r="DH503">
        <v>0.73832845079999998</v>
      </c>
      <c r="DI503">
        <v>0.8033982838</v>
      </c>
      <c r="DJ503">
        <v>0.3428527838</v>
      </c>
    </row>
    <row r="504" spans="17:114" x14ac:dyDescent="0.15">
      <c r="S504" s="11" t="s">
        <v>41</v>
      </c>
      <c r="T504" s="11" t="s">
        <v>100</v>
      </c>
      <c r="U504" s="11">
        <v>6</v>
      </c>
      <c r="V504" s="11">
        <v>30</v>
      </c>
      <c r="W504" s="9">
        <v>9.5000000000000001E-2</v>
      </c>
      <c r="X504" s="9">
        <v>0.49869999999999998</v>
      </c>
      <c r="Y504" s="9">
        <f t="shared" si="213"/>
        <v>0.73196048098660305</v>
      </c>
      <c r="Z504" s="9">
        <f t="shared" si="214"/>
        <v>70</v>
      </c>
      <c r="AA504" s="8">
        <f t="shared" si="215"/>
        <v>60</v>
      </c>
      <c r="AB504" s="8" t="b">
        <f t="shared" si="216"/>
        <v>0</v>
      </c>
      <c r="AC504" s="25" t="str">
        <f t="shared" si="226"/>
        <v>NO</v>
      </c>
      <c r="AD504" s="21" t="str">
        <f t="shared" si="192"/>
        <v>NO</v>
      </c>
      <c r="AE504" s="8" t="str">
        <f t="shared" si="193"/>
        <v>MEDIUM</v>
      </c>
      <c r="AF504" s="8">
        <f t="shared" si="194"/>
        <v>3</v>
      </c>
      <c r="AG504" s="8">
        <f t="shared" si="195"/>
        <v>3</v>
      </c>
      <c r="AH504" s="8">
        <f t="shared" si="196"/>
        <v>3</v>
      </c>
      <c r="AI504" s="25">
        <f t="shared" si="227"/>
        <v>141</v>
      </c>
      <c r="AJ504" s="25">
        <f t="shared" si="228"/>
        <v>343</v>
      </c>
      <c r="AK504" s="25">
        <f t="shared" si="229"/>
        <v>615</v>
      </c>
      <c r="AL504" s="25">
        <f t="shared" si="230"/>
        <v>6.8999999999999995</v>
      </c>
      <c r="AM504" s="21">
        <f t="shared" si="197"/>
        <v>141</v>
      </c>
      <c r="AN504" s="21">
        <f t="shared" si="198"/>
        <v>343</v>
      </c>
      <c r="AO504" s="21">
        <f t="shared" si="199"/>
        <v>615</v>
      </c>
      <c r="AP504" s="21">
        <f t="shared" si="200"/>
        <v>6.8999999999999995</v>
      </c>
      <c r="AQ504" s="24">
        <f t="shared" si="231"/>
        <v>-0.75</v>
      </c>
      <c r="AR504" s="24">
        <f t="shared" si="232"/>
        <v>1</v>
      </c>
      <c r="AS504" s="24">
        <f t="shared" si="233"/>
        <v>1</v>
      </c>
      <c r="AT504" s="24">
        <f t="shared" si="234"/>
        <v>0.33333333333333331</v>
      </c>
      <c r="AU504">
        <v>12</v>
      </c>
      <c r="AV504">
        <v>8</v>
      </c>
      <c r="AW504">
        <v>85</v>
      </c>
      <c r="AX504">
        <v>35</v>
      </c>
      <c r="AY504">
        <v>45</v>
      </c>
      <c r="AZ504">
        <v>15</v>
      </c>
      <c r="BA504">
        <v>22.5</v>
      </c>
      <c r="BB504">
        <v>22.5</v>
      </c>
      <c r="BC504">
        <v>258.69988418999998</v>
      </c>
      <c r="BD504">
        <v>57.219527767000002</v>
      </c>
      <c r="BE504">
        <v>-82.685601849999998</v>
      </c>
      <c r="BF504">
        <v>-33.176453709999997</v>
      </c>
      <c r="BG504">
        <v>-72.429231490000006</v>
      </c>
      <c r="BH504">
        <v>-40.457552079999999</v>
      </c>
      <c r="BI504">
        <v>-11.802427079999999</v>
      </c>
      <c r="BJ504">
        <v>37.850822919000002</v>
      </c>
      <c r="BK504">
        <v>-17.932572919999998</v>
      </c>
      <c r="BL504">
        <v>12.095510406000001</v>
      </c>
      <c r="BM504">
        <v>16.185968756000001</v>
      </c>
      <c r="BN504">
        <v>-6.7902537509999998</v>
      </c>
      <c r="BO504">
        <v>3.6039128992</v>
      </c>
      <c r="BP504">
        <v>-28.724753799999998</v>
      </c>
      <c r="BQ504">
        <v>23.654746248999999</v>
      </c>
      <c r="BR504">
        <v>621.39919635000001</v>
      </c>
      <c r="BS504">
        <v>146.24868057</v>
      </c>
      <c r="BT504">
        <v>-152.44648609999999</v>
      </c>
      <c r="BU504">
        <v>-48.427171319999999</v>
      </c>
      <c r="BV504">
        <v>-116.74621759999999</v>
      </c>
      <c r="BW504">
        <v>-88.254057309999993</v>
      </c>
      <c r="BX504">
        <v>-17.812557330000001</v>
      </c>
      <c r="BY504">
        <v>56.053609399999999</v>
      </c>
      <c r="BZ504">
        <v>-32.950609389999997</v>
      </c>
      <c r="CA504">
        <v>0.18647398749999999</v>
      </c>
      <c r="CB504">
        <v>10.284973975</v>
      </c>
      <c r="CC504">
        <v>-33.188451260000001</v>
      </c>
      <c r="CD504">
        <v>-0.697284609</v>
      </c>
      <c r="CE504">
        <v>-59.909784610000003</v>
      </c>
      <c r="CF504">
        <v>18.901715391</v>
      </c>
      <c r="CG504">
        <v>1171.5676285</v>
      </c>
      <c r="CH504">
        <v>271.69402312</v>
      </c>
      <c r="CI504">
        <v>-232.3355694</v>
      </c>
      <c r="CJ504">
        <v>-45.011458390000001</v>
      </c>
      <c r="CK504">
        <v>-177.64613420000001</v>
      </c>
      <c r="CL504">
        <v>-135.5744219</v>
      </c>
      <c r="CM504">
        <v>-9.3777969120000009</v>
      </c>
      <c r="CN504">
        <v>73.423994788000002</v>
      </c>
      <c r="CO504">
        <v>-50.055828089999999</v>
      </c>
      <c r="CP504">
        <v>-40.470119789999998</v>
      </c>
      <c r="CQ504">
        <v>-10.799411429999999</v>
      </c>
      <c r="CR504">
        <v>-71.224844469999994</v>
      </c>
      <c r="CS504">
        <v>-63.091511269999998</v>
      </c>
      <c r="CT504">
        <v>-91.878177620000002</v>
      </c>
      <c r="CU504">
        <v>3.5791557291</v>
      </c>
      <c r="CV504">
        <v>1.0917687091999999</v>
      </c>
      <c r="CW504">
        <v>-0.69645595400000004</v>
      </c>
      <c r="CX504">
        <v>2.0278922317000001</v>
      </c>
      <c r="CY504">
        <v>0.21404369470000001</v>
      </c>
      <c r="CZ504">
        <v>1.8629170651</v>
      </c>
      <c r="DA504">
        <v>-0.28403163599999998</v>
      </c>
      <c r="DB504">
        <v>-8.6364594000000003E-2</v>
      </c>
      <c r="DC504">
        <v>-0.13072501</v>
      </c>
      <c r="DD504">
        <v>-0.43473524000000002</v>
      </c>
      <c r="DE504">
        <v>1.5550456773000001</v>
      </c>
      <c r="DF504">
        <v>8.6391552199999999E-2</v>
      </c>
      <c r="DG504">
        <v>-4.5061882999999997E-2</v>
      </c>
      <c r="DH504">
        <v>0.73832845079999998</v>
      </c>
      <c r="DI504">
        <v>0.8033982838</v>
      </c>
      <c r="DJ504">
        <v>0.3428527838</v>
      </c>
    </row>
    <row r="505" spans="17:114" x14ac:dyDescent="0.15">
      <c r="S505" s="11" t="s">
        <v>41</v>
      </c>
      <c r="T505" s="11" t="s">
        <v>100</v>
      </c>
      <c r="U505" s="11">
        <v>6</v>
      </c>
      <c r="V505" s="11">
        <v>45</v>
      </c>
      <c r="W505" s="9">
        <v>9.5000000000000001E-2</v>
      </c>
      <c r="X505" s="9">
        <v>0.49869999999999998</v>
      </c>
      <c r="Y505" s="9">
        <f t="shared" si="213"/>
        <v>0.73196048098660305</v>
      </c>
      <c r="Z505" s="9">
        <f t="shared" si="214"/>
        <v>70</v>
      </c>
      <c r="AA505" s="8">
        <f t="shared" si="215"/>
        <v>60</v>
      </c>
      <c r="AB505" s="8" t="b">
        <f t="shared" si="216"/>
        <v>0</v>
      </c>
      <c r="AC505" s="25" t="str">
        <f t="shared" si="226"/>
        <v>NO</v>
      </c>
      <c r="AD505" s="21" t="str">
        <f t="shared" si="192"/>
        <v>NO</v>
      </c>
      <c r="AE505" s="8" t="str">
        <f t="shared" si="193"/>
        <v>MEDIUM</v>
      </c>
      <c r="AF505" s="8">
        <f t="shared" si="194"/>
        <v>3</v>
      </c>
      <c r="AG505" s="8">
        <f t="shared" si="195"/>
        <v>3</v>
      </c>
      <c r="AH505" s="8">
        <f t="shared" si="196"/>
        <v>3</v>
      </c>
      <c r="AI505" s="25">
        <f t="shared" si="227"/>
        <v>141</v>
      </c>
      <c r="AJ505" s="25">
        <f t="shared" si="228"/>
        <v>305</v>
      </c>
      <c r="AK505" s="25">
        <f t="shared" si="229"/>
        <v>490</v>
      </c>
      <c r="AL505" s="25">
        <f t="shared" si="230"/>
        <v>9.6999999999999993</v>
      </c>
      <c r="AM505" s="21">
        <f t="shared" si="197"/>
        <v>141</v>
      </c>
      <c r="AN505" s="21">
        <f t="shared" si="198"/>
        <v>305</v>
      </c>
      <c r="AO505" s="21">
        <f t="shared" si="199"/>
        <v>490</v>
      </c>
      <c r="AP505" s="21">
        <f t="shared" si="200"/>
        <v>9.6999999999999993</v>
      </c>
      <c r="AQ505" s="24">
        <f t="shared" si="231"/>
        <v>-0.75</v>
      </c>
      <c r="AR505" s="24">
        <f t="shared" si="232"/>
        <v>1</v>
      </c>
      <c r="AS505" s="24">
        <f t="shared" si="233"/>
        <v>1</v>
      </c>
      <c r="AT505" s="24">
        <f t="shared" si="234"/>
        <v>1</v>
      </c>
      <c r="AU505">
        <v>12</v>
      </c>
      <c r="AV505">
        <v>8</v>
      </c>
      <c r="AW505">
        <v>85</v>
      </c>
      <c r="AX505">
        <v>35</v>
      </c>
      <c r="AY505">
        <v>45</v>
      </c>
      <c r="AZ505">
        <v>15</v>
      </c>
      <c r="BA505">
        <v>22.5</v>
      </c>
      <c r="BB505">
        <v>22.5</v>
      </c>
      <c r="BC505">
        <v>258.69988418999998</v>
      </c>
      <c r="BD505">
        <v>57.219527767000002</v>
      </c>
      <c r="BE505">
        <v>-82.685601849999998</v>
      </c>
      <c r="BF505">
        <v>-33.176453709999997</v>
      </c>
      <c r="BG505">
        <v>-72.429231490000006</v>
      </c>
      <c r="BH505">
        <v>-40.457552079999999</v>
      </c>
      <c r="BI505">
        <v>-11.802427079999999</v>
      </c>
      <c r="BJ505">
        <v>37.850822919000002</v>
      </c>
      <c r="BK505">
        <v>-17.932572919999998</v>
      </c>
      <c r="BL505">
        <v>12.095510406000001</v>
      </c>
      <c r="BM505">
        <v>16.185968756000001</v>
      </c>
      <c r="BN505">
        <v>-6.7902537509999998</v>
      </c>
      <c r="BO505">
        <v>3.6039128992</v>
      </c>
      <c r="BP505">
        <v>-28.724753799999998</v>
      </c>
      <c r="BQ505">
        <v>23.654746248999999</v>
      </c>
      <c r="BR505">
        <v>621.39919635000001</v>
      </c>
      <c r="BS505">
        <v>146.24868057</v>
      </c>
      <c r="BT505">
        <v>-152.44648609999999</v>
      </c>
      <c r="BU505">
        <v>-48.427171319999999</v>
      </c>
      <c r="BV505">
        <v>-116.74621759999999</v>
      </c>
      <c r="BW505">
        <v>-88.254057309999993</v>
      </c>
      <c r="BX505">
        <v>-17.812557330000001</v>
      </c>
      <c r="BY505">
        <v>56.053609399999999</v>
      </c>
      <c r="BZ505">
        <v>-32.950609389999997</v>
      </c>
      <c r="CA505">
        <v>0.18647398749999999</v>
      </c>
      <c r="CB505">
        <v>10.284973975</v>
      </c>
      <c r="CC505">
        <v>-33.188451260000001</v>
      </c>
      <c r="CD505">
        <v>-0.697284609</v>
      </c>
      <c r="CE505">
        <v>-59.909784610000003</v>
      </c>
      <c r="CF505">
        <v>18.901715391</v>
      </c>
      <c r="CG505">
        <v>1171.5676285</v>
      </c>
      <c r="CH505">
        <v>271.69402312</v>
      </c>
      <c r="CI505">
        <v>-232.3355694</v>
      </c>
      <c r="CJ505">
        <v>-45.011458390000001</v>
      </c>
      <c r="CK505">
        <v>-177.64613420000001</v>
      </c>
      <c r="CL505">
        <v>-135.5744219</v>
      </c>
      <c r="CM505">
        <v>-9.3777969120000009</v>
      </c>
      <c r="CN505">
        <v>73.423994788000002</v>
      </c>
      <c r="CO505">
        <v>-50.055828089999999</v>
      </c>
      <c r="CP505">
        <v>-40.470119789999998</v>
      </c>
      <c r="CQ505">
        <v>-10.799411429999999</v>
      </c>
      <c r="CR505">
        <v>-71.224844469999994</v>
      </c>
      <c r="CS505">
        <v>-63.091511269999998</v>
      </c>
      <c r="CT505">
        <v>-91.878177620000002</v>
      </c>
      <c r="CU505">
        <v>3.5791557291</v>
      </c>
      <c r="CV505">
        <v>1.0917687091999999</v>
      </c>
      <c r="CW505">
        <v>-0.69645595400000004</v>
      </c>
      <c r="CX505">
        <v>2.0278922317000001</v>
      </c>
      <c r="CY505">
        <v>0.21404369470000001</v>
      </c>
      <c r="CZ505">
        <v>1.8629170651</v>
      </c>
      <c r="DA505">
        <v>-0.28403163599999998</v>
      </c>
      <c r="DB505">
        <v>-8.6364594000000003E-2</v>
      </c>
      <c r="DC505">
        <v>-0.13072501</v>
      </c>
      <c r="DD505">
        <v>-0.43473524000000002</v>
      </c>
      <c r="DE505">
        <v>1.5550456773000001</v>
      </c>
      <c r="DF505">
        <v>8.6391552199999999E-2</v>
      </c>
      <c r="DG505">
        <v>-4.5061882999999997E-2</v>
      </c>
      <c r="DH505">
        <v>0.73832845079999998</v>
      </c>
      <c r="DI505">
        <v>0.8033982838</v>
      </c>
      <c r="DJ505">
        <v>0.3428527838</v>
      </c>
    </row>
    <row r="506" spans="17:114" x14ac:dyDescent="0.15">
      <c r="S506" s="11" t="s">
        <v>41</v>
      </c>
      <c r="T506" s="11" t="s">
        <v>100</v>
      </c>
      <c r="U506" s="11">
        <v>8</v>
      </c>
      <c r="V506" s="11">
        <v>0</v>
      </c>
      <c r="W506" s="9">
        <v>0.124635</v>
      </c>
      <c r="X506" s="9">
        <v>0.50334000000000001</v>
      </c>
      <c r="Y506" s="9">
        <f t="shared" si="213"/>
        <v>0.97871144821657308</v>
      </c>
      <c r="Z506" s="9">
        <f t="shared" si="214"/>
        <v>53</v>
      </c>
      <c r="AA506" s="8">
        <f t="shared" si="215"/>
        <v>60</v>
      </c>
      <c r="AB506" s="8" t="b">
        <f t="shared" si="216"/>
        <v>0</v>
      </c>
      <c r="AC506" s="25" t="str">
        <f t="shared" si="226"/>
        <v>NO</v>
      </c>
      <c r="AD506" s="21" t="str">
        <f t="shared" si="192"/>
        <v>YES</v>
      </c>
      <c r="AE506" s="8" t="str">
        <f t="shared" si="193"/>
        <v>VERY COARSE</v>
      </c>
      <c r="AF506" s="8">
        <f t="shared" si="194"/>
        <v>5</v>
      </c>
      <c r="AG506" s="8">
        <f t="shared" si="195"/>
        <v>5</v>
      </c>
      <c r="AH506" s="8">
        <f t="shared" si="196"/>
        <v>5</v>
      </c>
      <c r="AI506" s="25">
        <f t="shared" si="227"/>
        <v>211</v>
      </c>
      <c r="AJ506" s="25">
        <f t="shared" si="228"/>
        <v>497</v>
      </c>
      <c r="AK506" s="25">
        <f t="shared" si="229"/>
        <v>939</v>
      </c>
      <c r="AL506" s="25">
        <f t="shared" si="230"/>
        <v>1.9000000000000001</v>
      </c>
      <c r="AM506" s="21">
        <f t="shared" si="197"/>
        <v>211</v>
      </c>
      <c r="AN506" s="21">
        <f t="shared" si="198"/>
        <v>497</v>
      </c>
      <c r="AO506" s="21">
        <f t="shared" si="199"/>
        <v>939</v>
      </c>
      <c r="AP506" s="21">
        <f t="shared" si="200"/>
        <v>1.9000000000000001</v>
      </c>
      <c r="AQ506" s="24">
        <f t="shared" si="231"/>
        <v>-0.5</v>
      </c>
      <c r="AR506" s="24">
        <f t="shared" si="232"/>
        <v>1</v>
      </c>
      <c r="AS506" s="24">
        <f t="shared" si="233"/>
        <v>1</v>
      </c>
      <c r="AT506" s="24">
        <f t="shared" si="234"/>
        <v>-1</v>
      </c>
      <c r="AU506">
        <v>12</v>
      </c>
      <c r="AV506">
        <v>8</v>
      </c>
      <c r="AW506">
        <v>85</v>
      </c>
      <c r="AX506">
        <v>35</v>
      </c>
      <c r="AY506">
        <v>45</v>
      </c>
      <c r="AZ506">
        <v>15</v>
      </c>
      <c r="BA506">
        <v>22.5</v>
      </c>
      <c r="BB506">
        <v>22.5</v>
      </c>
      <c r="BC506">
        <v>258.69988418999998</v>
      </c>
      <c r="BD506">
        <v>57.219527767000002</v>
      </c>
      <c r="BE506">
        <v>-82.685601849999998</v>
      </c>
      <c r="BF506">
        <v>-33.176453709999997</v>
      </c>
      <c r="BG506">
        <v>-72.429231490000006</v>
      </c>
      <c r="BH506">
        <v>-40.457552079999999</v>
      </c>
      <c r="BI506">
        <v>-11.802427079999999</v>
      </c>
      <c r="BJ506">
        <v>37.850822919000002</v>
      </c>
      <c r="BK506">
        <v>-17.932572919999998</v>
      </c>
      <c r="BL506">
        <v>12.095510406000001</v>
      </c>
      <c r="BM506">
        <v>16.185968756000001</v>
      </c>
      <c r="BN506">
        <v>-6.7902537509999998</v>
      </c>
      <c r="BO506">
        <v>3.6039128992</v>
      </c>
      <c r="BP506">
        <v>-28.724753799999998</v>
      </c>
      <c r="BQ506">
        <v>23.654746248999999</v>
      </c>
      <c r="BR506">
        <v>621.39919635000001</v>
      </c>
      <c r="BS506">
        <v>146.24868057</v>
      </c>
      <c r="BT506">
        <v>-152.44648609999999</v>
      </c>
      <c r="BU506">
        <v>-48.427171319999999</v>
      </c>
      <c r="BV506">
        <v>-116.74621759999999</v>
      </c>
      <c r="BW506">
        <v>-88.254057309999993</v>
      </c>
      <c r="BX506">
        <v>-17.812557330000001</v>
      </c>
      <c r="BY506">
        <v>56.053609399999999</v>
      </c>
      <c r="BZ506">
        <v>-32.950609389999997</v>
      </c>
      <c r="CA506">
        <v>0.18647398749999999</v>
      </c>
      <c r="CB506">
        <v>10.284973975</v>
      </c>
      <c r="CC506">
        <v>-33.188451260000001</v>
      </c>
      <c r="CD506">
        <v>-0.697284609</v>
      </c>
      <c r="CE506">
        <v>-59.909784610000003</v>
      </c>
      <c r="CF506">
        <v>18.901715391</v>
      </c>
      <c r="CG506">
        <v>1171.5676285</v>
      </c>
      <c r="CH506">
        <v>271.69402312</v>
      </c>
      <c r="CI506">
        <v>-232.3355694</v>
      </c>
      <c r="CJ506">
        <v>-45.011458390000001</v>
      </c>
      <c r="CK506">
        <v>-177.64613420000001</v>
      </c>
      <c r="CL506">
        <v>-135.5744219</v>
      </c>
      <c r="CM506">
        <v>-9.3777969120000009</v>
      </c>
      <c r="CN506">
        <v>73.423994788000002</v>
      </c>
      <c r="CO506">
        <v>-50.055828089999999</v>
      </c>
      <c r="CP506">
        <v>-40.470119789999998</v>
      </c>
      <c r="CQ506">
        <v>-10.799411429999999</v>
      </c>
      <c r="CR506">
        <v>-71.224844469999994</v>
      </c>
      <c r="CS506">
        <v>-63.091511269999998</v>
      </c>
      <c r="CT506">
        <v>-91.878177620000002</v>
      </c>
      <c r="CU506">
        <v>3.5791557291</v>
      </c>
      <c r="CV506">
        <v>1.0917687091999999</v>
      </c>
      <c r="CW506">
        <v>-0.69645595400000004</v>
      </c>
      <c r="CX506">
        <v>2.0278922317000001</v>
      </c>
      <c r="CY506">
        <v>0.21404369470000001</v>
      </c>
      <c r="CZ506">
        <v>1.8629170651</v>
      </c>
      <c r="DA506">
        <v>-0.28403163599999998</v>
      </c>
      <c r="DB506">
        <v>-8.6364594000000003E-2</v>
      </c>
      <c r="DC506">
        <v>-0.13072501</v>
      </c>
      <c r="DD506">
        <v>-0.43473524000000002</v>
      </c>
      <c r="DE506">
        <v>1.5550456773000001</v>
      </c>
      <c r="DF506">
        <v>8.6391552199999999E-2</v>
      </c>
      <c r="DG506">
        <v>-4.5061882999999997E-2</v>
      </c>
      <c r="DH506">
        <v>0.73832845079999998</v>
      </c>
      <c r="DI506">
        <v>0.8033982838</v>
      </c>
      <c r="DJ506">
        <v>0.3428527838</v>
      </c>
    </row>
    <row r="507" spans="17:114" x14ac:dyDescent="0.15">
      <c r="S507" s="11" t="s">
        <v>41</v>
      </c>
      <c r="T507" s="11" t="s">
        <v>100</v>
      </c>
      <c r="U507" s="11">
        <v>8</v>
      </c>
      <c r="V507" s="11">
        <v>15</v>
      </c>
      <c r="W507" s="9">
        <v>0.124635</v>
      </c>
      <c r="X507" s="9">
        <v>0.50334000000000001</v>
      </c>
      <c r="Y507" s="9">
        <f t="shared" si="213"/>
        <v>0.97871144821657308</v>
      </c>
      <c r="Z507" s="9">
        <f t="shared" si="214"/>
        <v>53</v>
      </c>
      <c r="AA507" s="8">
        <f t="shared" si="215"/>
        <v>60</v>
      </c>
      <c r="AB507" s="8" t="b">
        <f t="shared" si="216"/>
        <v>0</v>
      </c>
      <c r="AC507" s="25" t="str">
        <f t="shared" si="226"/>
        <v>YES</v>
      </c>
      <c r="AD507" s="21" t="str">
        <f t="shared" si="192"/>
        <v>YES</v>
      </c>
      <c r="AE507" s="8" t="str">
        <f t="shared" si="193"/>
        <v>COARSE</v>
      </c>
      <c r="AF507" s="8">
        <f t="shared" si="194"/>
        <v>4</v>
      </c>
      <c r="AG507" s="8">
        <f t="shared" si="195"/>
        <v>4</v>
      </c>
      <c r="AH507" s="8">
        <f t="shared" si="196"/>
        <v>4</v>
      </c>
      <c r="AI507" s="25">
        <f t="shared" si="227"/>
        <v>166</v>
      </c>
      <c r="AJ507" s="25">
        <f t="shared" si="228"/>
        <v>420</v>
      </c>
      <c r="AK507" s="25">
        <f t="shared" si="229"/>
        <v>800</v>
      </c>
      <c r="AL507" s="25">
        <f t="shared" si="230"/>
        <v>4.0999999999999996</v>
      </c>
      <c r="AM507" s="21">
        <f t="shared" si="197"/>
        <v>166</v>
      </c>
      <c r="AN507" s="21">
        <f t="shared" si="198"/>
        <v>420</v>
      </c>
      <c r="AO507" s="21">
        <f t="shared" si="199"/>
        <v>800</v>
      </c>
      <c r="AP507" s="21">
        <f t="shared" si="200"/>
        <v>4.0999999999999996</v>
      </c>
      <c r="AQ507" s="24">
        <f t="shared" si="231"/>
        <v>-0.5</v>
      </c>
      <c r="AR507" s="24">
        <f t="shared" si="232"/>
        <v>1</v>
      </c>
      <c r="AS507" s="24">
        <f t="shared" si="233"/>
        <v>1</v>
      </c>
      <c r="AT507" s="24">
        <f t="shared" si="234"/>
        <v>-0.33333333333333331</v>
      </c>
      <c r="AU507">
        <v>12</v>
      </c>
      <c r="AV507">
        <v>8</v>
      </c>
      <c r="AW507">
        <v>85</v>
      </c>
      <c r="AX507">
        <v>35</v>
      </c>
      <c r="AY507">
        <v>45</v>
      </c>
      <c r="AZ507">
        <v>15</v>
      </c>
      <c r="BA507">
        <v>22.5</v>
      </c>
      <c r="BB507">
        <v>22.5</v>
      </c>
      <c r="BC507">
        <v>258.69988418999998</v>
      </c>
      <c r="BD507">
        <v>57.219527767000002</v>
      </c>
      <c r="BE507">
        <v>-82.685601849999998</v>
      </c>
      <c r="BF507">
        <v>-33.176453709999997</v>
      </c>
      <c r="BG507">
        <v>-72.429231490000006</v>
      </c>
      <c r="BH507">
        <v>-40.457552079999999</v>
      </c>
      <c r="BI507">
        <v>-11.802427079999999</v>
      </c>
      <c r="BJ507">
        <v>37.850822919000002</v>
      </c>
      <c r="BK507">
        <v>-17.932572919999998</v>
      </c>
      <c r="BL507">
        <v>12.095510406000001</v>
      </c>
      <c r="BM507">
        <v>16.185968756000001</v>
      </c>
      <c r="BN507">
        <v>-6.7902537509999998</v>
      </c>
      <c r="BO507">
        <v>3.6039128992</v>
      </c>
      <c r="BP507">
        <v>-28.724753799999998</v>
      </c>
      <c r="BQ507">
        <v>23.654746248999999</v>
      </c>
      <c r="BR507">
        <v>621.39919635000001</v>
      </c>
      <c r="BS507">
        <v>146.24868057</v>
      </c>
      <c r="BT507">
        <v>-152.44648609999999</v>
      </c>
      <c r="BU507">
        <v>-48.427171319999999</v>
      </c>
      <c r="BV507">
        <v>-116.74621759999999</v>
      </c>
      <c r="BW507">
        <v>-88.254057309999993</v>
      </c>
      <c r="BX507">
        <v>-17.812557330000001</v>
      </c>
      <c r="BY507">
        <v>56.053609399999999</v>
      </c>
      <c r="BZ507">
        <v>-32.950609389999997</v>
      </c>
      <c r="CA507">
        <v>0.18647398749999999</v>
      </c>
      <c r="CB507">
        <v>10.284973975</v>
      </c>
      <c r="CC507">
        <v>-33.188451260000001</v>
      </c>
      <c r="CD507">
        <v>-0.697284609</v>
      </c>
      <c r="CE507">
        <v>-59.909784610000003</v>
      </c>
      <c r="CF507">
        <v>18.901715391</v>
      </c>
      <c r="CG507">
        <v>1171.5676285</v>
      </c>
      <c r="CH507">
        <v>271.69402312</v>
      </c>
      <c r="CI507">
        <v>-232.3355694</v>
      </c>
      <c r="CJ507">
        <v>-45.011458390000001</v>
      </c>
      <c r="CK507">
        <v>-177.64613420000001</v>
      </c>
      <c r="CL507">
        <v>-135.5744219</v>
      </c>
      <c r="CM507">
        <v>-9.3777969120000009</v>
      </c>
      <c r="CN507">
        <v>73.423994788000002</v>
      </c>
      <c r="CO507">
        <v>-50.055828089999999</v>
      </c>
      <c r="CP507">
        <v>-40.470119789999998</v>
      </c>
      <c r="CQ507">
        <v>-10.799411429999999</v>
      </c>
      <c r="CR507">
        <v>-71.224844469999994</v>
      </c>
      <c r="CS507">
        <v>-63.091511269999998</v>
      </c>
      <c r="CT507">
        <v>-91.878177620000002</v>
      </c>
      <c r="CU507">
        <v>3.5791557291</v>
      </c>
      <c r="CV507">
        <v>1.0917687091999999</v>
      </c>
      <c r="CW507">
        <v>-0.69645595400000004</v>
      </c>
      <c r="CX507">
        <v>2.0278922317000001</v>
      </c>
      <c r="CY507">
        <v>0.21404369470000001</v>
      </c>
      <c r="CZ507">
        <v>1.8629170651</v>
      </c>
      <c r="DA507">
        <v>-0.28403163599999998</v>
      </c>
      <c r="DB507">
        <v>-8.6364594000000003E-2</v>
      </c>
      <c r="DC507">
        <v>-0.13072501</v>
      </c>
      <c r="DD507">
        <v>-0.43473524000000002</v>
      </c>
      <c r="DE507">
        <v>1.5550456773000001</v>
      </c>
      <c r="DF507">
        <v>8.6391552199999999E-2</v>
      </c>
      <c r="DG507">
        <v>-4.5061882999999997E-2</v>
      </c>
      <c r="DH507">
        <v>0.73832845079999998</v>
      </c>
      <c r="DI507">
        <v>0.8033982838</v>
      </c>
      <c r="DJ507">
        <v>0.3428527838</v>
      </c>
    </row>
    <row r="508" spans="17:114" x14ac:dyDescent="0.15">
      <c r="S508" s="11" t="s">
        <v>41</v>
      </c>
      <c r="T508" s="11" t="s">
        <v>100</v>
      </c>
      <c r="U508" s="11">
        <v>8</v>
      </c>
      <c r="V508" s="11">
        <v>30</v>
      </c>
      <c r="W508" s="9">
        <v>0.124635</v>
      </c>
      <c r="X508" s="9">
        <v>0.50334000000000001</v>
      </c>
      <c r="Y508" s="9">
        <f t="shared" si="213"/>
        <v>0.97871144821657308</v>
      </c>
      <c r="Z508" s="9">
        <f t="shared" si="214"/>
        <v>53</v>
      </c>
      <c r="AA508" s="8">
        <f t="shared" si="215"/>
        <v>60</v>
      </c>
      <c r="AB508" s="8" t="b">
        <f t="shared" si="216"/>
        <v>0</v>
      </c>
      <c r="AC508" s="25" t="str">
        <f t="shared" si="226"/>
        <v>NO</v>
      </c>
      <c r="AD508" s="21" t="str">
        <f t="shared" si="192"/>
        <v>YES</v>
      </c>
      <c r="AE508" s="8" t="str">
        <f t="shared" si="193"/>
        <v>MEDIUM</v>
      </c>
      <c r="AF508" s="8">
        <f t="shared" si="194"/>
        <v>3</v>
      </c>
      <c r="AG508" s="8">
        <f t="shared" si="195"/>
        <v>3</v>
      </c>
      <c r="AH508" s="8">
        <f t="shared" si="196"/>
        <v>4</v>
      </c>
      <c r="AI508" s="25">
        <f t="shared" si="227"/>
        <v>143</v>
      </c>
      <c r="AJ508" s="25">
        <f t="shared" si="228"/>
        <v>360</v>
      </c>
      <c r="AK508" s="25">
        <f t="shared" si="229"/>
        <v>664</v>
      </c>
      <c r="AL508" s="25">
        <f t="shared" si="230"/>
        <v>6.6</v>
      </c>
      <c r="AM508" s="21">
        <f t="shared" si="197"/>
        <v>143</v>
      </c>
      <c r="AN508" s="21">
        <f t="shared" si="198"/>
        <v>360</v>
      </c>
      <c r="AO508" s="21">
        <f t="shared" si="199"/>
        <v>664</v>
      </c>
      <c r="AP508" s="21">
        <f t="shared" si="200"/>
        <v>6.6</v>
      </c>
      <c r="AQ508" s="24">
        <f t="shared" si="231"/>
        <v>-0.5</v>
      </c>
      <c r="AR508" s="24">
        <f t="shared" si="232"/>
        <v>1</v>
      </c>
      <c r="AS508" s="24">
        <f t="shared" si="233"/>
        <v>1</v>
      </c>
      <c r="AT508" s="24">
        <f t="shared" si="234"/>
        <v>0.33333333333333331</v>
      </c>
      <c r="AU508">
        <v>12</v>
      </c>
      <c r="AV508">
        <v>8</v>
      </c>
      <c r="AW508">
        <v>85</v>
      </c>
      <c r="AX508">
        <v>35</v>
      </c>
      <c r="AY508">
        <v>45</v>
      </c>
      <c r="AZ508">
        <v>15</v>
      </c>
      <c r="BA508">
        <v>22.5</v>
      </c>
      <c r="BB508">
        <v>22.5</v>
      </c>
      <c r="BC508">
        <v>258.69988418999998</v>
      </c>
      <c r="BD508">
        <v>57.219527767000002</v>
      </c>
      <c r="BE508">
        <v>-82.685601849999998</v>
      </c>
      <c r="BF508">
        <v>-33.176453709999997</v>
      </c>
      <c r="BG508">
        <v>-72.429231490000006</v>
      </c>
      <c r="BH508">
        <v>-40.457552079999999</v>
      </c>
      <c r="BI508">
        <v>-11.802427079999999</v>
      </c>
      <c r="BJ508">
        <v>37.850822919000002</v>
      </c>
      <c r="BK508">
        <v>-17.932572919999998</v>
      </c>
      <c r="BL508">
        <v>12.095510406000001</v>
      </c>
      <c r="BM508">
        <v>16.185968756000001</v>
      </c>
      <c r="BN508">
        <v>-6.7902537509999998</v>
      </c>
      <c r="BO508">
        <v>3.6039128992</v>
      </c>
      <c r="BP508">
        <v>-28.724753799999998</v>
      </c>
      <c r="BQ508">
        <v>23.654746248999999</v>
      </c>
      <c r="BR508">
        <v>621.39919635000001</v>
      </c>
      <c r="BS508">
        <v>146.24868057</v>
      </c>
      <c r="BT508">
        <v>-152.44648609999999</v>
      </c>
      <c r="BU508">
        <v>-48.427171319999999</v>
      </c>
      <c r="BV508">
        <v>-116.74621759999999</v>
      </c>
      <c r="BW508">
        <v>-88.254057309999993</v>
      </c>
      <c r="BX508">
        <v>-17.812557330000001</v>
      </c>
      <c r="BY508">
        <v>56.053609399999999</v>
      </c>
      <c r="BZ508">
        <v>-32.950609389999997</v>
      </c>
      <c r="CA508">
        <v>0.18647398749999999</v>
      </c>
      <c r="CB508">
        <v>10.284973975</v>
      </c>
      <c r="CC508">
        <v>-33.188451260000001</v>
      </c>
      <c r="CD508">
        <v>-0.697284609</v>
      </c>
      <c r="CE508">
        <v>-59.909784610000003</v>
      </c>
      <c r="CF508">
        <v>18.901715391</v>
      </c>
      <c r="CG508">
        <v>1171.5676285</v>
      </c>
      <c r="CH508">
        <v>271.69402312</v>
      </c>
      <c r="CI508">
        <v>-232.3355694</v>
      </c>
      <c r="CJ508">
        <v>-45.011458390000001</v>
      </c>
      <c r="CK508">
        <v>-177.64613420000001</v>
      </c>
      <c r="CL508">
        <v>-135.5744219</v>
      </c>
      <c r="CM508">
        <v>-9.3777969120000009</v>
      </c>
      <c r="CN508">
        <v>73.423994788000002</v>
      </c>
      <c r="CO508">
        <v>-50.055828089999999</v>
      </c>
      <c r="CP508">
        <v>-40.470119789999998</v>
      </c>
      <c r="CQ508">
        <v>-10.799411429999999</v>
      </c>
      <c r="CR508">
        <v>-71.224844469999994</v>
      </c>
      <c r="CS508">
        <v>-63.091511269999998</v>
      </c>
      <c r="CT508">
        <v>-91.878177620000002</v>
      </c>
      <c r="CU508">
        <v>3.5791557291</v>
      </c>
      <c r="CV508">
        <v>1.0917687091999999</v>
      </c>
      <c r="CW508">
        <v>-0.69645595400000004</v>
      </c>
      <c r="CX508">
        <v>2.0278922317000001</v>
      </c>
      <c r="CY508">
        <v>0.21404369470000001</v>
      </c>
      <c r="CZ508">
        <v>1.8629170651</v>
      </c>
      <c r="DA508">
        <v>-0.28403163599999998</v>
      </c>
      <c r="DB508">
        <v>-8.6364594000000003E-2</v>
      </c>
      <c r="DC508">
        <v>-0.13072501</v>
      </c>
      <c r="DD508">
        <v>-0.43473524000000002</v>
      </c>
      <c r="DE508">
        <v>1.5550456773000001</v>
      </c>
      <c r="DF508">
        <v>8.6391552199999999E-2</v>
      </c>
      <c r="DG508">
        <v>-4.5061882999999997E-2</v>
      </c>
      <c r="DH508">
        <v>0.73832845079999998</v>
      </c>
      <c r="DI508">
        <v>0.8033982838</v>
      </c>
      <c r="DJ508">
        <v>0.3428527838</v>
      </c>
    </row>
    <row r="509" spans="17:114" x14ac:dyDescent="0.15">
      <c r="S509" s="11" t="s">
        <v>41</v>
      </c>
      <c r="T509" s="11" t="s">
        <v>100</v>
      </c>
      <c r="U509" s="11">
        <v>8</v>
      </c>
      <c r="V509" s="11">
        <v>45</v>
      </c>
      <c r="W509" s="9">
        <v>0.124635</v>
      </c>
      <c r="X509" s="9">
        <v>0.50334000000000001</v>
      </c>
      <c r="Y509" s="9">
        <f t="shared" si="213"/>
        <v>0.97871144821657308</v>
      </c>
      <c r="Z509" s="9">
        <f t="shared" si="214"/>
        <v>53</v>
      </c>
      <c r="AA509" s="8">
        <f t="shared" si="215"/>
        <v>60</v>
      </c>
      <c r="AB509" s="8" t="b">
        <f t="shared" si="216"/>
        <v>0</v>
      </c>
      <c r="AC509" s="25" t="str">
        <f t="shared" si="226"/>
        <v>NO</v>
      </c>
      <c r="AD509" s="21" t="str">
        <f t="shared" si="192"/>
        <v>YES</v>
      </c>
      <c r="AE509" s="8" t="str">
        <f t="shared" si="193"/>
        <v>MEDIUM</v>
      </c>
      <c r="AF509" s="8">
        <f t="shared" si="194"/>
        <v>3</v>
      </c>
      <c r="AG509" s="8">
        <f t="shared" si="195"/>
        <v>3</v>
      </c>
      <c r="AH509" s="8">
        <f t="shared" si="196"/>
        <v>3</v>
      </c>
      <c r="AI509" s="25">
        <f t="shared" si="227"/>
        <v>140</v>
      </c>
      <c r="AJ509" s="25">
        <f t="shared" si="228"/>
        <v>317</v>
      </c>
      <c r="AK509" s="25">
        <f t="shared" si="229"/>
        <v>532</v>
      </c>
      <c r="AL509" s="25">
        <f t="shared" si="230"/>
        <v>9.4</v>
      </c>
      <c r="AM509" s="21">
        <f t="shared" si="197"/>
        <v>140</v>
      </c>
      <c r="AN509" s="21">
        <f t="shared" si="198"/>
        <v>317</v>
      </c>
      <c r="AO509" s="21">
        <f t="shared" si="199"/>
        <v>532</v>
      </c>
      <c r="AP509" s="21">
        <f t="shared" si="200"/>
        <v>9.4</v>
      </c>
      <c r="AQ509" s="24">
        <f t="shared" si="231"/>
        <v>-0.5</v>
      </c>
      <c r="AR509" s="24">
        <f t="shared" si="232"/>
        <v>1</v>
      </c>
      <c r="AS509" s="24">
        <f t="shared" si="233"/>
        <v>1</v>
      </c>
      <c r="AT509" s="24">
        <f t="shared" si="234"/>
        <v>1</v>
      </c>
      <c r="AU509">
        <v>12</v>
      </c>
      <c r="AV509">
        <v>8</v>
      </c>
      <c r="AW509">
        <v>85</v>
      </c>
      <c r="AX509">
        <v>35</v>
      </c>
      <c r="AY509">
        <v>45</v>
      </c>
      <c r="AZ509">
        <v>15</v>
      </c>
      <c r="BA509">
        <v>22.5</v>
      </c>
      <c r="BB509">
        <v>22.5</v>
      </c>
      <c r="BC509">
        <v>258.69988418999998</v>
      </c>
      <c r="BD509">
        <v>57.219527767000002</v>
      </c>
      <c r="BE509">
        <v>-82.685601849999998</v>
      </c>
      <c r="BF509">
        <v>-33.176453709999997</v>
      </c>
      <c r="BG509">
        <v>-72.429231490000006</v>
      </c>
      <c r="BH509">
        <v>-40.457552079999999</v>
      </c>
      <c r="BI509">
        <v>-11.802427079999999</v>
      </c>
      <c r="BJ509">
        <v>37.850822919000002</v>
      </c>
      <c r="BK509">
        <v>-17.932572919999998</v>
      </c>
      <c r="BL509">
        <v>12.095510406000001</v>
      </c>
      <c r="BM509">
        <v>16.185968756000001</v>
      </c>
      <c r="BN509">
        <v>-6.7902537509999998</v>
      </c>
      <c r="BO509">
        <v>3.6039128992</v>
      </c>
      <c r="BP509">
        <v>-28.724753799999998</v>
      </c>
      <c r="BQ509">
        <v>23.654746248999999</v>
      </c>
      <c r="BR509">
        <v>621.39919635000001</v>
      </c>
      <c r="BS509">
        <v>146.24868057</v>
      </c>
      <c r="BT509">
        <v>-152.44648609999999</v>
      </c>
      <c r="BU509">
        <v>-48.427171319999999</v>
      </c>
      <c r="BV509">
        <v>-116.74621759999999</v>
      </c>
      <c r="BW509">
        <v>-88.254057309999993</v>
      </c>
      <c r="BX509">
        <v>-17.812557330000001</v>
      </c>
      <c r="BY509">
        <v>56.053609399999999</v>
      </c>
      <c r="BZ509">
        <v>-32.950609389999997</v>
      </c>
      <c r="CA509">
        <v>0.18647398749999999</v>
      </c>
      <c r="CB509">
        <v>10.284973975</v>
      </c>
      <c r="CC509">
        <v>-33.188451260000001</v>
      </c>
      <c r="CD509">
        <v>-0.697284609</v>
      </c>
      <c r="CE509">
        <v>-59.909784610000003</v>
      </c>
      <c r="CF509">
        <v>18.901715391</v>
      </c>
      <c r="CG509">
        <v>1171.5676285</v>
      </c>
      <c r="CH509">
        <v>271.69402312</v>
      </c>
      <c r="CI509">
        <v>-232.3355694</v>
      </c>
      <c r="CJ509">
        <v>-45.011458390000001</v>
      </c>
      <c r="CK509">
        <v>-177.64613420000001</v>
      </c>
      <c r="CL509">
        <v>-135.5744219</v>
      </c>
      <c r="CM509">
        <v>-9.3777969120000009</v>
      </c>
      <c r="CN509">
        <v>73.423994788000002</v>
      </c>
      <c r="CO509">
        <v>-50.055828089999999</v>
      </c>
      <c r="CP509">
        <v>-40.470119789999998</v>
      </c>
      <c r="CQ509">
        <v>-10.799411429999999</v>
      </c>
      <c r="CR509">
        <v>-71.224844469999994</v>
      </c>
      <c r="CS509">
        <v>-63.091511269999998</v>
      </c>
      <c r="CT509">
        <v>-91.878177620000002</v>
      </c>
      <c r="CU509">
        <v>3.5791557291</v>
      </c>
      <c r="CV509">
        <v>1.0917687091999999</v>
      </c>
      <c r="CW509">
        <v>-0.69645595400000004</v>
      </c>
      <c r="CX509">
        <v>2.0278922317000001</v>
      </c>
      <c r="CY509">
        <v>0.21404369470000001</v>
      </c>
      <c r="CZ509">
        <v>1.8629170651</v>
      </c>
      <c r="DA509">
        <v>-0.28403163599999998</v>
      </c>
      <c r="DB509">
        <v>-8.6364594000000003E-2</v>
      </c>
      <c r="DC509">
        <v>-0.13072501</v>
      </c>
      <c r="DD509">
        <v>-0.43473524000000002</v>
      </c>
      <c r="DE509">
        <v>1.5550456773000001</v>
      </c>
      <c r="DF509">
        <v>8.6391552199999999E-2</v>
      </c>
      <c r="DG509">
        <v>-4.5061882999999997E-2</v>
      </c>
      <c r="DH509">
        <v>0.73832845079999998</v>
      </c>
      <c r="DI509">
        <v>0.8033982838</v>
      </c>
      <c r="DJ509">
        <v>0.3428527838</v>
      </c>
    </row>
    <row r="510" spans="17:114" x14ac:dyDescent="0.15">
      <c r="S510" s="11" t="s">
        <v>41</v>
      </c>
      <c r="T510" s="11" t="s">
        <v>100</v>
      </c>
      <c r="U510" s="11">
        <v>10</v>
      </c>
      <c r="V510" s="11">
        <v>0</v>
      </c>
      <c r="W510" s="9">
        <v>0.14959</v>
      </c>
      <c r="X510" s="9">
        <v>0.51898</v>
      </c>
      <c r="Y510" s="9">
        <f t="shared" si="213"/>
        <v>1.2523551271066937</v>
      </c>
      <c r="Z510" s="9">
        <f t="shared" si="214"/>
        <v>41</v>
      </c>
      <c r="AA510" s="8">
        <f t="shared" si="215"/>
        <v>60</v>
      </c>
      <c r="AB510" s="8" t="b">
        <f t="shared" si="216"/>
        <v>0</v>
      </c>
      <c r="AC510" s="25" t="str">
        <f t="shared" si="226"/>
        <v>NO</v>
      </c>
      <c r="AD510" s="21" t="str">
        <f t="shared" si="192"/>
        <v>YES</v>
      </c>
      <c r="AE510" s="8" t="str">
        <f t="shared" si="193"/>
        <v>VERY COARSE</v>
      </c>
      <c r="AF510" s="8">
        <f t="shared" si="194"/>
        <v>5</v>
      </c>
      <c r="AG510" s="8">
        <f t="shared" si="195"/>
        <v>5</v>
      </c>
      <c r="AH510" s="8">
        <f t="shared" si="196"/>
        <v>6</v>
      </c>
      <c r="AI510" s="25">
        <f t="shared" si="227"/>
        <v>218</v>
      </c>
      <c r="AJ510" s="25">
        <f t="shared" si="228"/>
        <v>521</v>
      </c>
      <c r="AK510" s="25">
        <f t="shared" si="229"/>
        <v>997</v>
      </c>
      <c r="AL510" s="25">
        <f t="shared" si="230"/>
        <v>1.8</v>
      </c>
      <c r="AM510" s="21">
        <f t="shared" si="197"/>
        <v>218</v>
      </c>
      <c r="AN510" s="21">
        <f t="shared" si="198"/>
        <v>521</v>
      </c>
      <c r="AO510" s="21">
        <f t="shared" si="199"/>
        <v>997</v>
      </c>
      <c r="AP510" s="21">
        <f t="shared" si="200"/>
        <v>1.8</v>
      </c>
      <c r="AQ510" s="24">
        <f t="shared" si="231"/>
        <v>-0.25</v>
      </c>
      <c r="AR510" s="24">
        <f t="shared" si="232"/>
        <v>1</v>
      </c>
      <c r="AS510" s="24">
        <f t="shared" si="233"/>
        <v>1</v>
      </c>
      <c r="AT510" s="24">
        <f t="shared" si="234"/>
        <v>-1</v>
      </c>
      <c r="AU510">
        <v>12</v>
      </c>
      <c r="AV510">
        <v>8</v>
      </c>
      <c r="AW510">
        <v>85</v>
      </c>
      <c r="AX510">
        <v>35</v>
      </c>
      <c r="AY510">
        <v>45</v>
      </c>
      <c r="AZ510">
        <v>15</v>
      </c>
      <c r="BA510">
        <v>22.5</v>
      </c>
      <c r="BB510">
        <v>22.5</v>
      </c>
      <c r="BC510">
        <v>258.69988418999998</v>
      </c>
      <c r="BD510">
        <v>57.219527767000002</v>
      </c>
      <c r="BE510">
        <v>-82.685601849999998</v>
      </c>
      <c r="BF510">
        <v>-33.176453709999997</v>
      </c>
      <c r="BG510">
        <v>-72.429231490000006</v>
      </c>
      <c r="BH510">
        <v>-40.457552079999999</v>
      </c>
      <c r="BI510">
        <v>-11.802427079999999</v>
      </c>
      <c r="BJ510">
        <v>37.850822919000002</v>
      </c>
      <c r="BK510">
        <v>-17.932572919999998</v>
      </c>
      <c r="BL510">
        <v>12.095510406000001</v>
      </c>
      <c r="BM510">
        <v>16.185968756000001</v>
      </c>
      <c r="BN510">
        <v>-6.7902537509999998</v>
      </c>
      <c r="BO510">
        <v>3.6039128992</v>
      </c>
      <c r="BP510">
        <v>-28.724753799999998</v>
      </c>
      <c r="BQ510">
        <v>23.654746248999999</v>
      </c>
      <c r="BR510">
        <v>621.39919635000001</v>
      </c>
      <c r="BS510">
        <v>146.24868057</v>
      </c>
      <c r="BT510">
        <v>-152.44648609999999</v>
      </c>
      <c r="BU510">
        <v>-48.427171319999999</v>
      </c>
      <c r="BV510">
        <v>-116.74621759999999</v>
      </c>
      <c r="BW510">
        <v>-88.254057309999993</v>
      </c>
      <c r="BX510">
        <v>-17.812557330000001</v>
      </c>
      <c r="BY510">
        <v>56.053609399999999</v>
      </c>
      <c r="BZ510">
        <v>-32.950609389999997</v>
      </c>
      <c r="CA510">
        <v>0.18647398749999999</v>
      </c>
      <c r="CB510">
        <v>10.284973975</v>
      </c>
      <c r="CC510">
        <v>-33.188451260000001</v>
      </c>
      <c r="CD510">
        <v>-0.697284609</v>
      </c>
      <c r="CE510">
        <v>-59.909784610000003</v>
      </c>
      <c r="CF510">
        <v>18.901715391</v>
      </c>
      <c r="CG510">
        <v>1171.5676285</v>
      </c>
      <c r="CH510">
        <v>271.69402312</v>
      </c>
      <c r="CI510">
        <v>-232.3355694</v>
      </c>
      <c r="CJ510">
        <v>-45.011458390000001</v>
      </c>
      <c r="CK510">
        <v>-177.64613420000001</v>
      </c>
      <c r="CL510">
        <v>-135.5744219</v>
      </c>
      <c r="CM510">
        <v>-9.3777969120000009</v>
      </c>
      <c r="CN510">
        <v>73.423994788000002</v>
      </c>
      <c r="CO510">
        <v>-50.055828089999999</v>
      </c>
      <c r="CP510">
        <v>-40.470119789999998</v>
      </c>
      <c r="CQ510">
        <v>-10.799411429999999</v>
      </c>
      <c r="CR510">
        <v>-71.224844469999994</v>
      </c>
      <c r="CS510">
        <v>-63.091511269999998</v>
      </c>
      <c r="CT510">
        <v>-91.878177620000002</v>
      </c>
      <c r="CU510">
        <v>3.5791557291</v>
      </c>
      <c r="CV510">
        <v>1.0917687091999999</v>
      </c>
      <c r="CW510">
        <v>-0.69645595400000004</v>
      </c>
      <c r="CX510">
        <v>2.0278922317000001</v>
      </c>
      <c r="CY510">
        <v>0.21404369470000001</v>
      </c>
      <c r="CZ510">
        <v>1.8629170651</v>
      </c>
      <c r="DA510">
        <v>-0.28403163599999998</v>
      </c>
      <c r="DB510">
        <v>-8.6364594000000003E-2</v>
      </c>
      <c r="DC510">
        <v>-0.13072501</v>
      </c>
      <c r="DD510">
        <v>-0.43473524000000002</v>
      </c>
      <c r="DE510">
        <v>1.5550456773000001</v>
      </c>
      <c r="DF510">
        <v>8.6391552199999999E-2</v>
      </c>
      <c r="DG510">
        <v>-4.5061882999999997E-2</v>
      </c>
      <c r="DH510">
        <v>0.73832845079999998</v>
      </c>
      <c r="DI510">
        <v>0.8033982838</v>
      </c>
      <c r="DJ510">
        <v>0.3428527838</v>
      </c>
    </row>
    <row r="511" spans="17:114" x14ac:dyDescent="0.15">
      <c r="S511" s="11" t="s">
        <v>41</v>
      </c>
      <c r="T511" s="11" t="s">
        <v>100</v>
      </c>
      <c r="U511" s="11">
        <v>10</v>
      </c>
      <c r="V511" s="11">
        <v>15</v>
      </c>
      <c r="W511" s="9">
        <v>0.14959</v>
      </c>
      <c r="X511" s="9">
        <v>0.51898</v>
      </c>
      <c r="Y511" s="9">
        <f t="shared" si="213"/>
        <v>1.2523551271066937</v>
      </c>
      <c r="Z511" s="9">
        <f t="shared" si="214"/>
        <v>41</v>
      </c>
      <c r="AA511" s="8">
        <f t="shared" si="215"/>
        <v>60</v>
      </c>
      <c r="AB511" s="8" t="b">
        <f t="shared" si="216"/>
        <v>0</v>
      </c>
      <c r="AC511" s="25" t="str">
        <f t="shared" si="226"/>
        <v>YES</v>
      </c>
      <c r="AD511" s="21" t="str">
        <f t="shared" si="192"/>
        <v>YES</v>
      </c>
      <c r="AE511" s="8" t="str">
        <f t="shared" si="193"/>
        <v>COARSE</v>
      </c>
      <c r="AF511" s="8">
        <f t="shared" si="194"/>
        <v>4</v>
      </c>
      <c r="AG511" s="8">
        <f t="shared" si="195"/>
        <v>4</v>
      </c>
      <c r="AH511" s="8">
        <f t="shared" si="196"/>
        <v>5</v>
      </c>
      <c r="AI511" s="25">
        <f t="shared" si="227"/>
        <v>170</v>
      </c>
      <c r="AJ511" s="25">
        <f t="shared" si="228"/>
        <v>439</v>
      </c>
      <c r="AK511" s="25">
        <f t="shared" si="229"/>
        <v>850</v>
      </c>
      <c r="AL511" s="25">
        <f t="shared" si="230"/>
        <v>3.9</v>
      </c>
      <c r="AM511" s="21">
        <f t="shared" si="197"/>
        <v>170</v>
      </c>
      <c r="AN511" s="21">
        <f t="shared" si="198"/>
        <v>439</v>
      </c>
      <c r="AO511" s="21">
        <f t="shared" si="199"/>
        <v>850</v>
      </c>
      <c r="AP511" s="21">
        <f t="shared" si="200"/>
        <v>3.9</v>
      </c>
      <c r="AQ511" s="24">
        <f t="shared" si="231"/>
        <v>-0.25</v>
      </c>
      <c r="AR511" s="24">
        <f t="shared" si="232"/>
        <v>1</v>
      </c>
      <c r="AS511" s="24">
        <f t="shared" si="233"/>
        <v>1</v>
      </c>
      <c r="AT511" s="24">
        <f t="shared" si="234"/>
        <v>-0.33333333333333331</v>
      </c>
      <c r="AU511">
        <v>12</v>
      </c>
      <c r="AV511">
        <v>8</v>
      </c>
      <c r="AW511">
        <v>85</v>
      </c>
      <c r="AX511">
        <v>35</v>
      </c>
      <c r="AY511">
        <v>45</v>
      </c>
      <c r="AZ511">
        <v>15</v>
      </c>
      <c r="BA511">
        <v>22.5</v>
      </c>
      <c r="BB511">
        <v>22.5</v>
      </c>
      <c r="BC511">
        <v>258.69988418999998</v>
      </c>
      <c r="BD511">
        <v>57.219527767000002</v>
      </c>
      <c r="BE511">
        <v>-82.685601849999998</v>
      </c>
      <c r="BF511">
        <v>-33.176453709999997</v>
      </c>
      <c r="BG511">
        <v>-72.429231490000006</v>
      </c>
      <c r="BH511">
        <v>-40.457552079999999</v>
      </c>
      <c r="BI511">
        <v>-11.802427079999999</v>
      </c>
      <c r="BJ511">
        <v>37.850822919000002</v>
      </c>
      <c r="BK511">
        <v>-17.932572919999998</v>
      </c>
      <c r="BL511">
        <v>12.095510406000001</v>
      </c>
      <c r="BM511">
        <v>16.185968756000001</v>
      </c>
      <c r="BN511">
        <v>-6.7902537509999998</v>
      </c>
      <c r="BO511">
        <v>3.6039128992</v>
      </c>
      <c r="BP511">
        <v>-28.724753799999998</v>
      </c>
      <c r="BQ511">
        <v>23.654746248999999</v>
      </c>
      <c r="BR511">
        <v>621.39919635000001</v>
      </c>
      <c r="BS511">
        <v>146.24868057</v>
      </c>
      <c r="BT511">
        <v>-152.44648609999999</v>
      </c>
      <c r="BU511">
        <v>-48.427171319999999</v>
      </c>
      <c r="BV511">
        <v>-116.74621759999999</v>
      </c>
      <c r="BW511">
        <v>-88.254057309999993</v>
      </c>
      <c r="BX511">
        <v>-17.812557330000001</v>
      </c>
      <c r="BY511">
        <v>56.053609399999999</v>
      </c>
      <c r="BZ511">
        <v>-32.950609389999997</v>
      </c>
      <c r="CA511">
        <v>0.18647398749999999</v>
      </c>
      <c r="CB511">
        <v>10.284973975</v>
      </c>
      <c r="CC511">
        <v>-33.188451260000001</v>
      </c>
      <c r="CD511">
        <v>-0.697284609</v>
      </c>
      <c r="CE511">
        <v>-59.909784610000003</v>
      </c>
      <c r="CF511">
        <v>18.901715391</v>
      </c>
      <c r="CG511">
        <v>1171.5676285</v>
      </c>
      <c r="CH511">
        <v>271.69402312</v>
      </c>
      <c r="CI511">
        <v>-232.3355694</v>
      </c>
      <c r="CJ511">
        <v>-45.011458390000001</v>
      </c>
      <c r="CK511">
        <v>-177.64613420000001</v>
      </c>
      <c r="CL511">
        <v>-135.5744219</v>
      </c>
      <c r="CM511">
        <v>-9.3777969120000009</v>
      </c>
      <c r="CN511">
        <v>73.423994788000002</v>
      </c>
      <c r="CO511">
        <v>-50.055828089999999</v>
      </c>
      <c r="CP511">
        <v>-40.470119789999998</v>
      </c>
      <c r="CQ511">
        <v>-10.799411429999999</v>
      </c>
      <c r="CR511">
        <v>-71.224844469999994</v>
      </c>
      <c r="CS511">
        <v>-63.091511269999998</v>
      </c>
      <c r="CT511">
        <v>-91.878177620000002</v>
      </c>
      <c r="CU511">
        <v>3.5791557291</v>
      </c>
      <c r="CV511">
        <v>1.0917687091999999</v>
      </c>
      <c r="CW511">
        <v>-0.69645595400000004</v>
      </c>
      <c r="CX511">
        <v>2.0278922317000001</v>
      </c>
      <c r="CY511">
        <v>0.21404369470000001</v>
      </c>
      <c r="CZ511">
        <v>1.8629170651</v>
      </c>
      <c r="DA511">
        <v>-0.28403163599999998</v>
      </c>
      <c r="DB511">
        <v>-8.6364594000000003E-2</v>
      </c>
      <c r="DC511">
        <v>-0.13072501</v>
      </c>
      <c r="DD511">
        <v>-0.43473524000000002</v>
      </c>
      <c r="DE511">
        <v>1.5550456773000001</v>
      </c>
      <c r="DF511">
        <v>8.6391552199999999E-2</v>
      </c>
      <c r="DG511">
        <v>-4.5061882999999997E-2</v>
      </c>
      <c r="DH511">
        <v>0.73832845079999998</v>
      </c>
      <c r="DI511">
        <v>0.8033982838</v>
      </c>
      <c r="DJ511">
        <v>0.3428527838</v>
      </c>
    </row>
    <row r="512" spans="17:114" x14ac:dyDescent="0.15">
      <c r="S512" s="11" t="s">
        <v>41</v>
      </c>
      <c r="T512" s="11" t="s">
        <v>100</v>
      </c>
      <c r="U512" s="11">
        <v>10</v>
      </c>
      <c r="V512" s="11">
        <v>30</v>
      </c>
      <c r="W512" s="9">
        <v>0.14959</v>
      </c>
      <c r="X512" s="9">
        <v>0.51898</v>
      </c>
      <c r="Y512" s="9">
        <f t="shared" si="213"/>
        <v>1.2523551271066937</v>
      </c>
      <c r="Z512" s="9">
        <f t="shared" si="214"/>
        <v>41</v>
      </c>
      <c r="AA512" s="8">
        <f t="shared" si="215"/>
        <v>60</v>
      </c>
      <c r="AB512" s="8" t="b">
        <f t="shared" si="216"/>
        <v>0</v>
      </c>
      <c r="AC512" s="25" t="str">
        <f t="shared" si="226"/>
        <v>NO</v>
      </c>
      <c r="AD512" s="21" t="str">
        <f t="shared" si="192"/>
        <v>YES</v>
      </c>
      <c r="AE512" s="8" t="str">
        <f t="shared" si="193"/>
        <v>MEDIUM</v>
      </c>
      <c r="AF512" s="8">
        <f t="shared" si="194"/>
        <v>3</v>
      </c>
      <c r="AG512" s="8">
        <f t="shared" si="195"/>
        <v>3</v>
      </c>
      <c r="AH512" s="8">
        <f t="shared" si="196"/>
        <v>4</v>
      </c>
      <c r="AI512" s="25">
        <f t="shared" si="227"/>
        <v>144</v>
      </c>
      <c r="AJ512" s="25">
        <f t="shared" si="228"/>
        <v>374</v>
      </c>
      <c r="AK512" s="25">
        <f t="shared" si="229"/>
        <v>705</v>
      </c>
      <c r="AL512" s="25">
        <f t="shared" si="230"/>
        <v>6.3</v>
      </c>
      <c r="AM512" s="21">
        <f t="shared" si="197"/>
        <v>144</v>
      </c>
      <c r="AN512" s="21">
        <f t="shared" si="198"/>
        <v>374</v>
      </c>
      <c r="AO512" s="21">
        <f t="shared" si="199"/>
        <v>705</v>
      </c>
      <c r="AP512" s="21">
        <f t="shared" si="200"/>
        <v>6.3</v>
      </c>
      <c r="AQ512" s="24">
        <f t="shared" si="231"/>
        <v>-0.25</v>
      </c>
      <c r="AR512" s="24">
        <f t="shared" si="232"/>
        <v>1</v>
      </c>
      <c r="AS512" s="24">
        <f t="shared" si="233"/>
        <v>1</v>
      </c>
      <c r="AT512" s="24">
        <f t="shared" si="234"/>
        <v>0.33333333333333331</v>
      </c>
      <c r="AU512">
        <v>12</v>
      </c>
      <c r="AV512">
        <v>8</v>
      </c>
      <c r="AW512">
        <v>85</v>
      </c>
      <c r="AX512">
        <v>35</v>
      </c>
      <c r="AY512">
        <v>45</v>
      </c>
      <c r="AZ512">
        <v>15</v>
      </c>
      <c r="BA512">
        <v>22.5</v>
      </c>
      <c r="BB512">
        <v>22.5</v>
      </c>
      <c r="BC512">
        <v>258.69988418999998</v>
      </c>
      <c r="BD512">
        <v>57.219527767000002</v>
      </c>
      <c r="BE512">
        <v>-82.685601849999998</v>
      </c>
      <c r="BF512">
        <v>-33.176453709999997</v>
      </c>
      <c r="BG512">
        <v>-72.429231490000006</v>
      </c>
      <c r="BH512">
        <v>-40.457552079999999</v>
      </c>
      <c r="BI512">
        <v>-11.802427079999999</v>
      </c>
      <c r="BJ512">
        <v>37.850822919000002</v>
      </c>
      <c r="BK512">
        <v>-17.932572919999998</v>
      </c>
      <c r="BL512">
        <v>12.095510406000001</v>
      </c>
      <c r="BM512">
        <v>16.185968756000001</v>
      </c>
      <c r="BN512">
        <v>-6.7902537509999998</v>
      </c>
      <c r="BO512">
        <v>3.6039128992</v>
      </c>
      <c r="BP512">
        <v>-28.724753799999998</v>
      </c>
      <c r="BQ512">
        <v>23.654746248999999</v>
      </c>
      <c r="BR512">
        <v>621.39919635000001</v>
      </c>
      <c r="BS512">
        <v>146.24868057</v>
      </c>
      <c r="BT512">
        <v>-152.44648609999999</v>
      </c>
      <c r="BU512">
        <v>-48.427171319999999</v>
      </c>
      <c r="BV512">
        <v>-116.74621759999999</v>
      </c>
      <c r="BW512">
        <v>-88.254057309999993</v>
      </c>
      <c r="BX512">
        <v>-17.812557330000001</v>
      </c>
      <c r="BY512">
        <v>56.053609399999999</v>
      </c>
      <c r="BZ512">
        <v>-32.950609389999997</v>
      </c>
      <c r="CA512">
        <v>0.18647398749999999</v>
      </c>
      <c r="CB512">
        <v>10.284973975</v>
      </c>
      <c r="CC512">
        <v>-33.188451260000001</v>
      </c>
      <c r="CD512">
        <v>-0.697284609</v>
      </c>
      <c r="CE512">
        <v>-59.909784610000003</v>
      </c>
      <c r="CF512">
        <v>18.901715391</v>
      </c>
      <c r="CG512">
        <v>1171.5676285</v>
      </c>
      <c r="CH512">
        <v>271.69402312</v>
      </c>
      <c r="CI512">
        <v>-232.3355694</v>
      </c>
      <c r="CJ512">
        <v>-45.011458390000001</v>
      </c>
      <c r="CK512">
        <v>-177.64613420000001</v>
      </c>
      <c r="CL512">
        <v>-135.5744219</v>
      </c>
      <c r="CM512">
        <v>-9.3777969120000009</v>
      </c>
      <c r="CN512">
        <v>73.423994788000002</v>
      </c>
      <c r="CO512">
        <v>-50.055828089999999</v>
      </c>
      <c r="CP512">
        <v>-40.470119789999998</v>
      </c>
      <c r="CQ512">
        <v>-10.799411429999999</v>
      </c>
      <c r="CR512">
        <v>-71.224844469999994</v>
      </c>
      <c r="CS512">
        <v>-63.091511269999998</v>
      </c>
      <c r="CT512">
        <v>-91.878177620000002</v>
      </c>
      <c r="CU512">
        <v>3.5791557291</v>
      </c>
      <c r="CV512">
        <v>1.0917687091999999</v>
      </c>
      <c r="CW512">
        <v>-0.69645595400000004</v>
      </c>
      <c r="CX512">
        <v>2.0278922317000001</v>
      </c>
      <c r="CY512">
        <v>0.21404369470000001</v>
      </c>
      <c r="CZ512">
        <v>1.8629170651</v>
      </c>
      <c r="DA512">
        <v>-0.28403163599999998</v>
      </c>
      <c r="DB512">
        <v>-8.6364594000000003E-2</v>
      </c>
      <c r="DC512">
        <v>-0.13072501</v>
      </c>
      <c r="DD512">
        <v>-0.43473524000000002</v>
      </c>
      <c r="DE512">
        <v>1.5550456773000001</v>
      </c>
      <c r="DF512">
        <v>8.6391552199999999E-2</v>
      </c>
      <c r="DG512">
        <v>-4.5061882999999997E-2</v>
      </c>
      <c r="DH512">
        <v>0.73832845079999998</v>
      </c>
      <c r="DI512">
        <v>0.8033982838</v>
      </c>
      <c r="DJ512">
        <v>0.3428527838</v>
      </c>
    </row>
    <row r="513" spans="17:114" x14ac:dyDescent="0.15">
      <c r="S513" s="11" t="s">
        <v>41</v>
      </c>
      <c r="T513" s="11" t="s">
        <v>100</v>
      </c>
      <c r="U513" s="11">
        <v>10</v>
      </c>
      <c r="V513" s="11">
        <v>45</v>
      </c>
      <c r="W513" s="9">
        <v>0.14959</v>
      </c>
      <c r="X513" s="9">
        <v>0.51898</v>
      </c>
      <c r="Y513" s="9">
        <f t="shared" si="213"/>
        <v>1.2523551271066937</v>
      </c>
      <c r="Z513" s="9">
        <f t="shared" si="214"/>
        <v>41</v>
      </c>
      <c r="AA513" s="8">
        <f t="shared" si="215"/>
        <v>60</v>
      </c>
      <c r="AB513" s="8" t="b">
        <f t="shared" si="216"/>
        <v>0</v>
      </c>
      <c r="AC513" s="25" t="str">
        <f t="shared" si="226"/>
        <v>NO</v>
      </c>
      <c r="AD513" s="21" t="str">
        <f t="shared" si="192"/>
        <v>YES</v>
      </c>
      <c r="AE513" s="8" t="str">
        <f t="shared" si="193"/>
        <v>MEDIUM</v>
      </c>
      <c r="AF513" s="8">
        <f t="shared" si="194"/>
        <v>3</v>
      </c>
      <c r="AG513" s="8">
        <f t="shared" si="195"/>
        <v>3</v>
      </c>
      <c r="AH513" s="8">
        <f t="shared" si="196"/>
        <v>3</v>
      </c>
      <c r="AI513" s="25">
        <f t="shared" si="227"/>
        <v>138</v>
      </c>
      <c r="AJ513" s="25">
        <f t="shared" si="228"/>
        <v>325</v>
      </c>
      <c r="AK513" s="25">
        <f t="shared" si="229"/>
        <v>564</v>
      </c>
      <c r="AL513" s="25">
        <f t="shared" si="230"/>
        <v>9</v>
      </c>
      <c r="AM513" s="21">
        <f t="shared" si="197"/>
        <v>138</v>
      </c>
      <c r="AN513" s="21">
        <f t="shared" si="198"/>
        <v>325</v>
      </c>
      <c r="AO513" s="21">
        <f t="shared" si="199"/>
        <v>564</v>
      </c>
      <c r="AP513" s="21">
        <f t="shared" si="200"/>
        <v>9</v>
      </c>
      <c r="AQ513" s="24">
        <f t="shared" si="231"/>
        <v>-0.25</v>
      </c>
      <c r="AR513" s="24">
        <f t="shared" si="232"/>
        <v>1</v>
      </c>
      <c r="AS513" s="24">
        <f t="shared" si="233"/>
        <v>1</v>
      </c>
      <c r="AT513" s="24">
        <f t="shared" si="234"/>
        <v>1</v>
      </c>
      <c r="AU513">
        <v>12</v>
      </c>
      <c r="AV513">
        <v>8</v>
      </c>
      <c r="AW513">
        <v>85</v>
      </c>
      <c r="AX513">
        <v>35</v>
      </c>
      <c r="AY513">
        <v>45</v>
      </c>
      <c r="AZ513">
        <v>15</v>
      </c>
      <c r="BA513">
        <v>22.5</v>
      </c>
      <c r="BB513">
        <v>22.5</v>
      </c>
      <c r="BC513">
        <v>258.69988418999998</v>
      </c>
      <c r="BD513">
        <v>57.219527767000002</v>
      </c>
      <c r="BE513">
        <v>-82.685601849999998</v>
      </c>
      <c r="BF513">
        <v>-33.176453709999997</v>
      </c>
      <c r="BG513">
        <v>-72.429231490000006</v>
      </c>
      <c r="BH513">
        <v>-40.457552079999999</v>
      </c>
      <c r="BI513">
        <v>-11.802427079999999</v>
      </c>
      <c r="BJ513">
        <v>37.850822919000002</v>
      </c>
      <c r="BK513">
        <v>-17.932572919999998</v>
      </c>
      <c r="BL513">
        <v>12.095510406000001</v>
      </c>
      <c r="BM513">
        <v>16.185968756000001</v>
      </c>
      <c r="BN513">
        <v>-6.7902537509999998</v>
      </c>
      <c r="BO513">
        <v>3.6039128992</v>
      </c>
      <c r="BP513">
        <v>-28.724753799999998</v>
      </c>
      <c r="BQ513">
        <v>23.654746248999999</v>
      </c>
      <c r="BR513">
        <v>621.39919635000001</v>
      </c>
      <c r="BS513">
        <v>146.24868057</v>
      </c>
      <c r="BT513">
        <v>-152.44648609999999</v>
      </c>
      <c r="BU513">
        <v>-48.427171319999999</v>
      </c>
      <c r="BV513">
        <v>-116.74621759999999</v>
      </c>
      <c r="BW513">
        <v>-88.254057309999993</v>
      </c>
      <c r="BX513">
        <v>-17.812557330000001</v>
      </c>
      <c r="BY513">
        <v>56.053609399999999</v>
      </c>
      <c r="BZ513">
        <v>-32.950609389999997</v>
      </c>
      <c r="CA513">
        <v>0.18647398749999999</v>
      </c>
      <c r="CB513">
        <v>10.284973975</v>
      </c>
      <c r="CC513">
        <v>-33.188451260000001</v>
      </c>
      <c r="CD513">
        <v>-0.697284609</v>
      </c>
      <c r="CE513">
        <v>-59.909784610000003</v>
      </c>
      <c r="CF513">
        <v>18.901715391</v>
      </c>
      <c r="CG513">
        <v>1171.5676285</v>
      </c>
      <c r="CH513">
        <v>271.69402312</v>
      </c>
      <c r="CI513">
        <v>-232.3355694</v>
      </c>
      <c r="CJ513">
        <v>-45.011458390000001</v>
      </c>
      <c r="CK513">
        <v>-177.64613420000001</v>
      </c>
      <c r="CL513">
        <v>-135.5744219</v>
      </c>
      <c r="CM513">
        <v>-9.3777969120000009</v>
      </c>
      <c r="CN513">
        <v>73.423994788000002</v>
      </c>
      <c r="CO513">
        <v>-50.055828089999999</v>
      </c>
      <c r="CP513">
        <v>-40.470119789999998</v>
      </c>
      <c r="CQ513">
        <v>-10.799411429999999</v>
      </c>
      <c r="CR513">
        <v>-71.224844469999994</v>
      </c>
      <c r="CS513">
        <v>-63.091511269999998</v>
      </c>
      <c r="CT513">
        <v>-91.878177620000002</v>
      </c>
      <c r="CU513">
        <v>3.5791557291</v>
      </c>
      <c r="CV513">
        <v>1.0917687091999999</v>
      </c>
      <c r="CW513">
        <v>-0.69645595400000004</v>
      </c>
      <c r="CX513">
        <v>2.0278922317000001</v>
      </c>
      <c r="CY513">
        <v>0.21404369470000001</v>
      </c>
      <c r="CZ513">
        <v>1.8629170651</v>
      </c>
      <c r="DA513">
        <v>-0.28403163599999998</v>
      </c>
      <c r="DB513">
        <v>-8.6364594000000003E-2</v>
      </c>
      <c r="DC513">
        <v>-0.13072501</v>
      </c>
      <c r="DD513">
        <v>-0.43473524000000002</v>
      </c>
      <c r="DE513">
        <v>1.5550456773000001</v>
      </c>
      <c r="DF513">
        <v>8.6391552199999999E-2</v>
      </c>
      <c r="DG513">
        <v>-4.5061882999999997E-2</v>
      </c>
      <c r="DH513">
        <v>0.73832845079999998</v>
      </c>
      <c r="DI513">
        <v>0.8033982838</v>
      </c>
      <c r="DJ513">
        <v>0.3428527838</v>
      </c>
    </row>
    <row r="514" spans="17:114" x14ac:dyDescent="0.15">
      <c r="S514" s="11" t="s">
        <v>41</v>
      </c>
      <c r="T514" s="11" t="s">
        <v>100</v>
      </c>
      <c r="U514" s="11">
        <v>12</v>
      </c>
      <c r="V514" s="11">
        <v>0</v>
      </c>
      <c r="W514" s="9">
        <v>0.179398</v>
      </c>
      <c r="X514" s="9">
        <v>0.51883800000000002</v>
      </c>
      <c r="Y514" s="9">
        <f t="shared" si="213"/>
        <v>1.501032292307888</v>
      </c>
      <c r="Z514" s="9">
        <f t="shared" si="214"/>
        <v>34</v>
      </c>
      <c r="AA514" s="8">
        <f t="shared" si="215"/>
        <v>60</v>
      </c>
      <c r="AB514" s="8" t="b">
        <f t="shared" ref="AB514:AB577" si="235">AND(AC514="YES",AD514="YES",T514=$B$2)</f>
        <v>0</v>
      </c>
      <c r="AC514" s="25" t="str">
        <f t="shared" si="226"/>
        <v>NO</v>
      </c>
      <c r="AD514" s="21" t="str">
        <f t="shared" si="192"/>
        <v>YES</v>
      </c>
      <c r="AE514" s="8" t="str">
        <f t="shared" si="193"/>
        <v>VERY COARSE</v>
      </c>
      <c r="AF514" s="8">
        <f t="shared" si="194"/>
        <v>5</v>
      </c>
      <c r="AG514" s="8">
        <f t="shared" si="195"/>
        <v>5</v>
      </c>
      <c r="AH514" s="8">
        <f t="shared" si="196"/>
        <v>6</v>
      </c>
      <c r="AI514" s="25">
        <f t="shared" si="227"/>
        <v>224</v>
      </c>
      <c r="AJ514" s="25">
        <f t="shared" si="228"/>
        <v>542</v>
      </c>
      <c r="AK514" s="25">
        <f t="shared" si="229"/>
        <v>1046</v>
      </c>
      <c r="AL514" s="25">
        <f t="shared" si="230"/>
        <v>1.6</v>
      </c>
      <c r="AM514" s="21">
        <f t="shared" si="197"/>
        <v>224</v>
      </c>
      <c r="AN514" s="21">
        <f t="shared" si="198"/>
        <v>542</v>
      </c>
      <c r="AO514" s="21">
        <f t="shared" si="199"/>
        <v>1046</v>
      </c>
      <c r="AP514" s="21">
        <f t="shared" si="200"/>
        <v>1.6</v>
      </c>
      <c r="AQ514" s="24">
        <f t="shared" si="231"/>
        <v>0</v>
      </c>
      <c r="AR514" s="24">
        <f t="shared" si="232"/>
        <v>1</v>
      </c>
      <c r="AS514" s="24">
        <f t="shared" si="233"/>
        <v>1</v>
      </c>
      <c r="AT514" s="24">
        <f t="shared" si="234"/>
        <v>-1</v>
      </c>
      <c r="AU514">
        <v>12</v>
      </c>
      <c r="AV514">
        <v>8</v>
      </c>
      <c r="AW514">
        <v>85</v>
      </c>
      <c r="AX514">
        <v>35</v>
      </c>
      <c r="AY514">
        <v>45</v>
      </c>
      <c r="AZ514">
        <v>15</v>
      </c>
      <c r="BA514">
        <v>22.5</v>
      </c>
      <c r="BB514">
        <v>22.5</v>
      </c>
      <c r="BC514">
        <v>258.69988418999998</v>
      </c>
      <c r="BD514">
        <v>57.219527767000002</v>
      </c>
      <c r="BE514">
        <v>-82.685601849999998</v>
      </c>
      <c r="BF514">
        <v>-33.176453709999997</v>
      </c>
      <c r="BG514">
        <v>-72.429231490000006</v>
      </c>
      <c r="BH514">
        <v>-40.457552079999999</v>
      </c>
      <c r="BI514">
        <v>-11.802427079999999</v>
      </c>
      <c r="BJ514">
        <v>37.850822919000002</v>
      </c>
      <c r="BK514">
        <v>-17.932572919999998</v>
      </c>
      <c r="BL514">
        <v>12.095510406000001</v>
      </c>
      <c r="BM514">
        <v>16.185968756000001</v>
      </c>
      <c r="BN514">
        <v>-6.7902537509999998</v>
      </c>
      <c r="BO514">
        <v>3.6039128992</v>
      </c>
      <c r="BP514">
        <v>-28.724753799999998</v>
      </c>
      <c r="BQ514">
        <v>23.654746248999999</v>
      </c>
      <c r="BR514">
        <v>621.39919635000001</v>
      </c>
      <c r="BS514">
        <v>146.24868057</v>
      </c>
      <c r="BT514">
        <v>-152.44648609999999</v>
      </c>
      <c r="BU514">
        <v>-48.427171319999999</v>
      </c>
      <c r="BV514">
        <v>-116.74621759999999</v>
      </c>
      <c r="BW514">
        <v>-88.254057309999993</v>
      </c>
      <c r="BX514">
        <v>-17.812557330000001</v>
      </c>
      <c r="BY514">
        <v>56.053609399999999</v>
      </c>
      <c r="BZ514">
        <v>-32.950609389999997</v>
      </c>
      <c r="CA514">
        <v>0.18647398749999999</v>
      </c>
      <c r="CB514">
        <v>10.284973975</v>
      </c>
      <c r="CC514">
        <v>-33.188451260000001</v>
      </c>
      <c r="CD514">
        <v>-0.697284609</v>
      </c>
      <c r="CE514">
        <v>-59.909784610000003</v>
      </c>
      <c r="CF514">
        <v>18.901715391</v>
      </c>
      <c r="CG514">
        <v>1171.5676285</v>
      </c>
      <c r="CH514">
        <v>271.69402312</v>
      </c>
      <c r="CI514">
        <v>-232.3355694</v>
      </c>
      <c r="CJ514">
        <v>-45.011458390000001</v>
      </c>
      <c r="CK514">
        <v>-177.64613420000001</v>
      </c>
      <c r="CL514">
        <v>-135.5744219</v>
      </c>
      <c r="CM514">
        <v>-9.3777969120000009</v>
      </c>
      <c r="CN514">
        <v>73.423994788000002</v>
      </c>
      <c r="CO514">
        <v>-50.055828089999999</v>
      </c>
      <c r="CP514">
        <v>-40.470119789999998</v>
      </c>
      <c r="CQ514">
        <v>-10.799411429999999</v>
      </c>
      <c r="CR514">
        <v>-71.224844469999994</v>
      </c>
      <c r="CS514">
        <v>-63.091511269999998</v>
      </c>
      <c r="CT514">
        <v>-91.878177620000002</v>
      </c>
      <c r="CU514">
        <v>3.5791557291</v>
      </c>
      <c r="CV514">
        <v>1.0917687091999999</v>
      </c>
      <c r="CW514">
        <v>-0.69645595400000004</v>
      </c>
      <c r="CX514">
        <v>2.0278922317000001</v>
      </c>
      <c r="CY514">
        <v>0.21404369470000001</v>
      </c>
      <c r="CZ514">
        <v>1.8629170651</v>
      </c>
      <c r="DA514">
        <v>-0.28403163599999998</v>
      </c>
      <c r="DB514">
        <v>-8.6364594000000003E-2</v>
      </c>
      <c r="DC514">
        <v>-0.13072501</v>
      </c>
      <c r="DD514">
        <v>-0.43473524000000002</v>
      </c>
      <c r="DE514">
        <v>1.5550456773000001</v>
      </c>
      <c r="DF514">
        <v>8.6391552199999999E-2</v>
      </c>
      <c r="DG514">
        <v>-4.5061882999999997E-2</v>
      </c>
      <c r="DH514">
        <v>0.73832845079999998</v>
      </c>
      <c r="DI514">
        <v>0.8033982838</v>
      </c>
      <c r="DJ514">
        <v>0.3428527838</v>
      </c>
    </row>
    <row r="515" spans="17:114" x14ac:dyDescent="0.15">
      <c r="S515" s="11" t="s">
        <v>41</v>
      </c>
      <c r="T515" s="11" t="s">
        <v>100</v>
      </c>
      <c r="U515" s="11">
        <v>12</v>
      </c>
      <c r="V515" s="11">
        <v>15</v>
      </c>
      <c r="W515" s="9">
        <v>0.179398</v>
      </c>
      <c r="X515" s="9">
        <v>0.51883800000000002</v>
      </c>
      <c r="Y515" s="9">
        <f t="shared" ref="Y515:Y578" si="236">W515*AA515^X515</f>
        <v>1.501032292307888</v>
      </c>
      <c r="Z515" s="9">
        <f t="shared" ref="Z515:Z578" si="237">ROUNDUP($E$3/Y515,0)</f>
        <v>34</v>
      </c>
      <c r="AA515" s="8">
        <f t="shared" ref="AA515:AA578" si="238">$E$10</f>
        <v>60</v>
      </c>
      <c r="AB515" s="8" t="b">
        <f t="shared" si="235"/>
        <v>0</v>
      </c>
      <c r="AC515" s="25" t="str">
        <f t="shared" si="226"/>
        <v>YES</v>
      </c>
      <c r="AD515" s="21" t="str">
        <f t="shared" ref="AD515:AD578" si="239">IF(AND(Z515&lt;$B$14,Z515&gt;$B$13),"YES","NO")</f>
        <v>YES</v>
      </c>
      <c r="AE515" s="8" t="str">
        <f t="shared" ref="AE515:AE578" si="240">CHOOSE(MIN(AG515:AH515),"VERY FINE","FINE","MEDIUM","COARSE","VERY COARSE","EXT. COARSE","ULT. COARSE")</f>
        <v>COARSE</v>
      </c>
      <c r="AF515" s="8">
        <f t="shared" ref="AF515:AF578" si="241">IF(AE515="ULT. COARSE",7,IF(AE515="EXT. COARSE",6,IF(AE515="VERY COARSE",5,IF(AE515="COARSE",4,IF(AE515="MEDIUM",3,IF(AE515="FINE",2,IF(AE515="VERY FINE",1)))))))</f>
        <v>4</v>
      </c>
      <c r="AG515" s="8">
        <f t="shared" ref="AG515:AG578" si="242">IF(AI515&gt;=$M$4,7,IF(AI515&gt;=$L$4,6,IF(AI515&gt;=$K$4,5,IF(AI515&gt;=$J$4,4,IF(AI515&gt;=$I$4,3,IF(AI515&gt;=$H$4,2,IF(AI515&gt;=0,1)))))))</f>
        <v>4</v>
      </c>
      <c r="AH515" s="8">
        <f t="shared" ref="AH515:AH578" si="243">IF(AJ515&gt;=$M$5,7,IF(AJ515&gt;=$L$5,6,IF(AJ515&gt;=$K$5,5,IF(AJ515&gt;=$J$5,4,IF(AJ515&gt;=$I$5,3,IF(AJ515&gt;=$H$5,2,IF(AJ515&gt;=0,1)))))))</f>
        <v>5</v>
      </c>
      <c r="AI515" s="25">
        <f t="shared" si="227"/>
        <v>173</v>
      </c>
      <c r="AJ515" s="25">
        <f t="shared" si="228"/>
        <v>454</v>
      </c>
      <c r="AK515" s="25">
        <f t="shared" si="229"/>
        <v>890</v>
      </c>
      <c r="AL515" s="25">
        <f t="shared" si="230"/>
        <v>3.7</v>
      </c>
      <c r="AM515" s="21">
        <f t="shared" ref="AM515:AM578" si="244">ROUNDUP(BC515+$AQ515*BD515+$AR515*BE515+BF515*$AS515+BG515*$AT515+BH515*$AQ515*$AR515+BI515*$AQ515*$AS515+BJ515*$AR515*$AS515+BK515*$AQ515*$AT515+BL515*$AR515*$AT515+BM515*$AS515*$AT515+BN515*$AQ515*$AQ515+BO515*$AR515*$AR515+BP515*$AS515*$AS515+BQ515*$AT515*$AT515,0)</f>
        <v>173</v>
      </c>
      <c r="AN515" s="21">
        <f t="shared" ref="AN515:AN578" si="245">ROUNDUP(BR515+$AQ515*BS515+$AR515*BT515+BU515*$AS515+BV515*$AT515+BW515*$AQ515*$AR515+BX515*$AQ515*$AS515+BY515*$AR515*$AS515+BZ515*$AQ515*$AT515+CA515*$AS515*$AT515+CB515*$AS515*$AT515+CC515*$AQ515*$AQ515+CD515*$AR515*$AR515+CE515*$AS515*$AS515+CF515*$AT515*$AT515,0)</f>
        <v>454</v>
      </c>
      <c r="AO515" s="21">
        <f t="shared" ref="AO515:AO578" si="246">ROUNDUP(CG515+$AQ515*CH515+$AR515*CI515+CJ515*$AS515+CK515*$AT515+CL515*$AQ515*$AR515+CM515*$AQ515*$AS515+CN515*$AR515*$AS515+CO515*$AQ515*$AT515+CP515*$AR515*$AT515+CQ515*$AS515*$AT515+CR515*$AQ515*$AQ515+CS515*$AR515*$AR515+CT515*$AS515*$AS515+CU515*$AT515*$AT515,0)</f>
        <v>890</v>
      </c>
      <c r="AP515" s="21">
        <f t="shared" ref="AP515:AP578" si="247">ROUNDUP(CV515+$AQ515*CW515+$AR515*CX515+CY515*$AS515+CZ515*$AT515+DA515*$AQ515*$AR515+DB515*$AQ515*$AS515+DC515*$AR515*$AS515+DD515*$AQ515*$AT515+DE515*$AR515*$AT515+DF515*$AS515*$AT515+DG515*$AQ515*$AQ515+DH515*$AR515*$AR515+DI515*$AS515*$AS515+DJ515*$AT515*$AT515,1)</f>
        <v>3.7</v>
      </c>
      <c r="AQ515" s="24">
        <f t="shared" si="231"/>
        <v>0</v>
      </c>
      <c r="AR515" s="24">
        <f t="shared" si="232"/>
        <v>1</v>
      </c>
      <c r="AS515" s="24">
        <f t="shared" si="233"/>
        <v>1</v>
      </c>
      <c r="AT515" s="24">
        <f t="shared" si="234"/>
        <v>-0.33333333333333331</v>
      </c>
      <c r="AU515">
        <v>12</v>
      </c>
      <c r="AV515">
        <v>8</v>
      </c>
      <c r="AW515">
        <v>85</v>
      </c>
      <c r="AX515">
        <v>35</v>
      </c>
      <c r="AY515">
        <v>45</v>
      </c>
      <c r="AZ515">
        <v>15</v>
      </c>
      <c r="BA515">
        <v>22.5</v>
      </c>
      <c r="BB515">
        <v>22.5</v>
      </c>
      <c r="BC515">
        <v>258.69988418999998</v>
      </c>
      <c r="BD515">
        <v>57.219527767000002</v>
      </c>
      <c r="BE515">
        <v>-82.685601849999998</v>
      </c>
      <c r="BF515">
        <v>-33.176453709999997</v>
      </c>
      <c r="BG515">
        <v>-72.429231490000006</v>
      </c>
      <c r="BH515">
        <v>-40.457552079999999</v>
      </c>
      <c r="BI515">
        <v>-11.802427079999999</v>
      </c>
      <c r="BJ515">
        <v>37.850822919000002</v>
      </c>
      <c r="BK515">
        <v>-17.932572919999998</v>
      </c>
      <c r="BL515">
        <v>12.095510406000001</v>
      </c>
      <c r="BM515">
        <v>16.185968756000001</v>
      </c>
      <c r="BN515">
        <v>-6.7902537509999998</v>
      </c>
      <c r="BO515">
        <v>3.6039128992</v>
      </c>
      <c r="BP515">
        <v>-28.724753799999998</v>
      </c>
      <c r="BQ515">
        <v>23.654746248999999</v>
      </c>
      <c r="BR515">
        <v>621.39919635000001</v>
      </c>
      <c r="BS515">
        <v>146.24868057</v>
      </c>
      <c r="BT515">
        <v>-152.44648609999999</v>
      </c>
      <c r="BU515">
        <v>-48.427171319999999</v>
      </c>
      <c r="BV515">
        <v>-116.74621759999999</v>
      </c>
      <c r="BW515">
        <v>-88.254057309999993</v>
      </c>
      <c r="BX515">
        <v>-17.812557330000001</v>
      </c>
      <c r="BY515">
        <v>56.053609399999999</v>
      </c>
      <c r="BZ515">
        <v>-32.950609389999997</v>
      </c>
      <c r="CA515">
        <v>0.18647398749999999</v>
      </c>
      <c r="CB515">
        <v>10.284973975</v>
      </c>
      <c r="CC515">
        <v>-33.188451260000001</v>
      </c>
      <c r="CD515">
        <v>-0.697284609</v>
      </c>
      <c r="CE515">
        <v>-59.909784610000003</v>
      </c>
      <c r="CF515">
        <v>18.901715391</v>
      </c>
      <c r="CG515">
        <v>1171.5676285</v>
      </c>
      <c r="CH515">
        <v>271.69402312</v>
      </c>
      <c r="CI515">
        <v>-232.3355694</v>
      </c>
      <c r="CJ515">
        <v>-45.011458390000001</v>
      </c>
      <c r="CK515">
        <v>-177.64613420000001</v>
      </c>
      <c r="CL515">
        <v>-135.5744219</v>
      </c>
      <c r="CM515">
        <v>-9.3777969120000009</v>
      </c>
      <c r="CN515">
        <v>73.423994788000002</v>
      </c>
      <c r="CO515">
        <v>-50.055828089999999</v>
      </c>
      <c r="CP515">
        <v>-40.470119789999998</v>
      </c>
      <c r="CQ515">
        <v>-10.799411429999999</v>
      </c>
      <c r="CR515">
        <v>-71.224844469999994</v>
      </c>
      <c r="CS515">
        <v>-63.091511269999998</v>
      </c>
      <c r="CT515">
        <v>-91.878177620000002</v>
      </c>
      <c r="CU515">
        <v>3.5791557291</v>
      </c>
      <c r="CV515">
        <v>1.0917687091999999</v>
      </c>
      <c r="CW515">
        <v>-0.69645595400000004</v>
      </c>
      <c r="CX515">
        <v>2.0278922317000001</v>
      </c>
      <c r="CY515">
        <v>0.21404369470000001</v>
      </c>
      <c r="CZ515">
        <v>1.8629170651</v>
      </c>
      <c r="DA515">
        <v>-0.28403163599999998</v>
      </c>
      <c r="DB515">
        <v>-8.6364594000000003E-2</v>
      </c>
      <c r="DC515">
        <v>-0.13072501</v>
      </c>
      <c r="DD515">
        <v>-0.43473524000000002</v>
      </c>
      <c r="DE515">
        <v>1.5550456773000001</v>
      </c>
      <c r="DF515">
        <v>8.6391552199999999E-2</v>
      </c>
      <c r="DG515">
        <v>-4.5061882999999997E-2</v>
      </c>
      <c r="DH515">
        <v>0.73832845079999998</v>
      </c>
      <c r="DI515">
        <v>0.8033982838</v>
      </c>
      <c r="DJ515">
        <v>0.3428527838</v>
      </c>
    </row>
    <row r="516" spans="17:114" x14ac:dyDescent="0.15">
      <c r="S516" s="11" t="s">
        <v>41</v>
      </c>
      <c r="T516" s="11" t="s">
        <v>100</v>
      </c>
      <c r="U516" s="11">
        <v>12</v>
      </c>
      <c r="V516" s="11">
        <v>30</v>
      </c>
      <c r="W516" s="9">
        <v>0.179398</v>
      </c>
      <c r="X516" s="9">
        <v>0.51883800000000002</v>
      </c>
      <c r="Y516" s="9">
        <f t="shared" si="236"/>
        <v>1.501032292307888</v>
      </c>
      <c r="Z516" s="9">
        <f t="shared" si="237"/>
        <v>34</v>
      </c>
      <c r="AA516" s="8">
        <f t="shared" si="238"/>
        <v>60</v>
      </c>
      <c r="AB516" s="8" t="b">
        <f t="shared" si="235"/>
        <v>0</v>
      </c>
      <c r="AC516" s="25" t="str">
        <f t="shared" si="226"/>
        <v>NO</v>
      </c>
      <c r="AD516" s="21" t="str">
        <f t="shared" si="239"/>
        <v>YES</v>
      </c>
      <c r="AE516" s="8" t="str">
        <f t="shared" si="240"/>
        <v>MEDIUM</v>
      </c>
      <c r="AF516" s="8">
        <f t="shared" si="241"/>
        <v>3</v>
      </c>
      <c r="AG516" s="8">
        <f t="shared" si="242"/>
        <v>3</v>
      </c>
      <c r="AH516" s="8">
        <f t="shared" si="243"/>
        <v>4</v>
      </c>
      <c r="AI516" s="25">
        <f t="shared" si="227"/>
        <v>144</v>
      </c>
      <c r="AJ516" s="25">
        <f t="shared" si="228"/>
        <v>383</v>
      </c>
      <c r="AK516" s="25">
        <f t="shared" si="229"/>
        <v>737</v>
      </c>
      <c r="AL516" s="25">
        <f t="shared" si="230"/>
        <v>6</v>
      </c>
      <c r="AM516" s="21">
        <f t="shared" si="244"/>
        <v>144</v>
      </c>
      <c r="AN516" s="21">
        <f t="shared" si="245"/>
        <v>383</v>
      </c>
      <c r="AO516" s="21">
        <f t="shared" si="246"/>
        <v>737</v>
      </c>
      <c r="AP516" s="21">
        <f t="shared" si="247"/>
        <v>6</v>
      </c>
      <c r="AQ516" s="24">
        <f t="shared" si="231"/>
        <v>0</v>
      </c>
      <c r="AR516" s="24">
        <f t="shared" si="232"/>
        <v>1</v>
      </c>
      <c r="AS516" s="24">
        <f t="shared" si="233"/>
        <v>1</v>
      </c>
      <c r="AT516" s="24">
        <f t="shared" si="234"/>
        <v>0.33333333333333331</v>
      </c>
      <c r="AU516">
        <v>12</v>
      </c>
      <c r="AV516">
        <v>8</v>
      </c>
      <c r="AW516">
        <v>85</v>
      </c>
      <c r="AX516">
        <v>35</v>
      </c>
      <c r="AY516">
        <v>45</v>
      </c>
      <c r="AZ516">
        <v>15</v>
      </c>
      <c r="BA516">
        <v>22.5</v>
      </c>
      <c r="BB516">
        <v>22.5</v>
      </c>
      <c r="BC516">
        <v>258.69988418999998</v>
      </c>
      <c r="BD516">
        <v>57.219527767000002</v>
      </c>
      <c r="BE516">
        <v>-82.685601849999998</v>
      </c>
      <c r="BF516">
        <v>-33.176453709999997</v>
      </c>
      <c r="BG516">
        <v>-72.429231490000006</v>
      </c>
      <c r="BH516">
        <v>-40.457552079999999</v>
      </c>
      <c r="BI516">
        <v>-11.802427079999999</v>
      </c>
      <c r="BJ516">
        <v>37.850822919000002</v>
      </c>
      <c r="BK516">
        <v>-17.932572919999998</v>
      </c>
      <c r="BL516">
        <v>12.095510406000001</v>
      </c>
      <c r="BM516">
        <v>16.185968756000001</v>
      </c>
      <c r="BN516">
        <v>-6.7902537509999998</v>
      </c>
      <c r="BO516">
        <v>3.6039128992</v>
      </c>
      <c r="BP516">
        <v>-28.724753799999998</v>
      </c>
      <c r="BQ516">
        <v>23.654746248999999</v>
      </c>
      <c r="BR516">
        <v>621.39919635000001</v>
      </c>
      <c r="BS516">
        <v>146.24868057</v>
      </c>
      <c r="BT516">
        <v>-152.44648609999999</v>
      </c>
      <c r="BU516">
        <v>-48.427171319999999</v>
      </c>
      <c r="BV516">
        <v>-116.74621759999999</v>
      </c>
      <c r="BW516">
        <v>-88.254057309999993</v>
      </c>
      <c r="BX516">
        <v>-17.812557330000001</v>
      </c>
      <c r="BY516">
        <v>56.053609399999999</v>
      </c>
      <c r="BZ516">
        <v>-32.950609389999997</v>
      </c>
      <c r="CA516">
        <v>0.18647398749999999</v>
      </c>
      <c r="CB516">
        <v>10.284973975</v>
      </c>
      <c r="CC516">
        <v>-33.188451260000001</v>
      </c>
      <c r="CD516">
        <v>-0.697284609</v>
      </c>
      <c r="CE516">
        <v>-59.909784610000003</v>
      </c>
      <c r="CF516">
        <v>18.901715391</v>
      </c>
      <c r="CG516">
        <v>1171.5676285</v>
      </c>
      <c r="CH516">
        <v>271.69402312</v>
      </c>
      <c r="CI516">
        <v>-232.3355694</v>
      </c>
      <c r="CJ516">
        <v>-45.011458390000001</v>
      </c>
      <c r="CK516">
        <v>-177.64613420000001</v>
      </c>
      <c r="CL516">
        <v>-135.5744219</v>
      </c>
      <c r="CM516">
        <v>-9.3777969120000009</v>
      </c>
      <c r="CN516">
        <v>73.423994788000002</v>
      </c>
      <c r="CO516">
        <v>-50.055828089999999</v>
      </c>
      <c r="CP516">
        <v>-40.470119789999998</v>
      </c>
      <c r="CQ516">
        <v>-10.799411429999999</v>
      </c>
      <c r="CR516">
        <v>-71.224844469999994</v>
      </c>
      <c r="CS516">
        <v>-63.091511269999998</v>
      </c>
      <c r="CT516">
        <v>-91.878177620000002</v>
      </c>
      <c r="CU516">
        <v>3.5791557291</v>
      </c>
      <c r="CV516">
        <v>1.0917687091999999</v>
      </c>
      <c r="CW516">
        <v>-0.69645595400000004</v>
      </c>
      <c r="CX516">
        <v>2.0278922317000001</v>
      </c>
      <c r="CY516">
        <v>0.21404369470000001</v>
      </c>
      <c r="CZ516">
        <v>1.8629170651</v>
      </c>
      <c r="DA516">
        <v>-0.28403163599999998</v>
      </c>
      <c r="DB516">
        <v>-8.6364594000000003E-2</v>
      </c>
      <c r="DC516">
        <v>-0.13072501</v>
      </c>
      <c r="DD516">
        <v>-0.43473524000000002</v>
      </c>
      <c r="DE516">
        <v>1.5550456773000001</v>
      </c>
      <c r="DF516">
        <v>8.6391552199999999E-2</v>
      </c>
      <c r="DG516">
        <v>-4.5061882999999997E-2</v>
      </c>
      <c r="DH516">
        <v>0.73832845079999998</v>
      </c>
      <c r="DI516">
        <v>0.8033982838</v>
      </c>
      <c r="DJ516">
        <v>0.3428527838</v>
      </c>
    </row>
    <row r="517" spans="17:114" x14ac:dyDescent="0.15">
      <c r="S517" s="11" t="s">
        <v>41</v>
      </c>
      <c r="T517" s="11" t="s">
        <v>100</v>
      </c>
      <c r="U517" s="11">
        <v>12</v>
      </c>
      <c r="V517" s="11">
        <v>45</v>
      </c>
      <c r="W517" s="9">
        <v>0.179398</v>
      </c>
      <c r="X517" s="9">
        <v>0.51883800000000002</v>
      </c>
      <c r="Y517" s="9">
        <f t="shared" si="236"/>
        <v>1.501032292307888</v>
      </c>
      <c r="Z517" s="9">
        <f t="shared" si="237"/>
        <v>34</v>
      </c>
      <c r="AA517" s="8">
        <f t="shared" si="238"/>
        <v>60</v>
      </c>
      <c r="AB517" s="8" t="b">
        <f t="shared" si="235"/>
        <v>0</v>
      </c>
      <c r="AC517" s="25" t="str">
        <f t="shared" si="226"/>
        <v>NO</v>
      </c>
      <c r="AD517" s="21" t="str">
        <f t="shared" si="239"/>
        <v>YES</v>
      </c>
      <c r="AE517" s="8" t="str">
        <f t="shared" si="240"/>
        <v>MEDIUM</v>
      </c>
      <c r="AF517" s="8">
        <f t="shared" si="241"/>
        <v>3</v>
      </c>
      <c r="AG517" s="8">
        <f t="shared" si="242"/>
        <v>3</v>
      </c>
      <c r="AH517" s="8">
        <f t="shared" si="243"/>
        <v>3</v>
      </c>
      <c r="AI517" s="25">
        <f t="shared" si="227"/>
        <v>136</v>
      </c>
      <c r="AJ517" s="25">
        <f t="shared" si="228"/>
        <v>329</v>
      </c>
      <c r="AK517" s="25">
        <f t="shared" si="229"/>
        <v>588</v>
      </c>
      <c r="AL517" s="25">
        <f t="shared" si="230"/>
        <v>8.6</v>
      </c>
      <c r="AM517" s="21">
        <f t="shared" si="244"/>
        <v>136</v>
      </c>
      <c r="AN517" s="21">
        <f t="shared" si="245"/>
        <v>329</v>
      </c>
      <c r="AO517" s="21">
        <f t="shared" si="246"/>
        <v>588</v>
      </c>
      <c r="AP517" s="21">
        <f t="shared" si="247"/>
        <v>8.6</v>
      </c>
      <c r="AQ517" s="24">
        <f t="shared" si="231"/>
        <v>0</v>
      </c>
      <c r="AR517" s="24">
        <f t="shared" si="232"/>
        <v>1</v>
      </c>
      <c r="AS517" s="24">
        <f t="shared" si="233"/>
        <v>1</v>
      </c>
      <c r="AT517" s="24">
        <f t="shared" si="234"/>
        <v>1</v>
      </c>
      <c r="AU517">
        <v>12</v>
      </c>
      <c r="AV517">
        <v>8</v>
      </c>
      <c r="AW517">
        <v>85</v>
      </c>
      <c r="AX517">
        <v>35</v>
      </c>
      <c r="AY517">
        <v>45</v>
      </c>
      <c r="AZ517">
        <v>15</v>
      </c>
      <c r="BA517">
        <v>22.5</v>
      </c>
      <c r="BB517">
        <v>22.5</v>
      </c>
      <c r="BC517">
        <v>258.69988418999998</v>
      </c>
      <c r="BD517">
        <v>57.219527767000002</v>
      </c>
      <c r="BE517">
        <v>-82.685601849999998</v>
      </c>
      <c r="BF517">
        <v>-33.176453709999997</v>
      </c>
      <c r="BG517">
        <v>-72.429231490000006</v>
      </c>
      <c r="BH517">
        <v>-40.457552079999999</v>
      </c>
      <c r="BI517">
        <v>-11.802427079999999</v>
      </c>
      <c r="BJ517">
        <v>37.850822919000002</v>
      </c>
      <c r="BK517">
        <v>-17.932572919999998</v>
      </c>
      <c r="BL517">
        <v>12.095510406000001</v>
      </c>
      <c r="BM517">
        <v>16.185968756000001</v>
      </c>
      <c r="BN517">
        <v>-6.7902537509999998</v>
      </c>
      <c r="BO517">
        <v>3.6039128992</v>
      </c>
      <c r="BP517">
        <v>-28.724753799999998</v>
      </c>
      <c r="BQ517">
        <v>23.654746248999999</v>
      </c>
      <c r="BR517">
        <v>621.39919635000001</v>
      </c>
      <c r="BS517">
        <v>146.24868057</v>
      </c>
      <c r="BT517">
        <v>-152.44648609999999</v>
      </c>
      <c r="BU517">
        <v>-48.427171319999999</v>
      </c>
      <c r="BV517">
        <v>-116.74621759999999</v>
      </c>
      <c r="BW517">
        <v>-88.254057309999993</v>
      </c>
      <c r="BX517">
        <v>-17.812557330000001</v>
      </c>
      <c r="BY517">
        <v>56.053609399999999</v>
      </c>
      <c r="BZ517">
        <v>-32.950609389999997</v>
      </c>
      <c r="CA517">
        <v>0.18647398749999999</v>
      </c>
      <c r="CB517">
        <v>10.284973975</v>
      </c>
      <c r="CC517">
        <v>-33.188451260000001</v>
      </c>
      <c r="CD517">
        <v>-0.697284609</v>
      </c>
      <c r="CE517">
        <v>-59.909784610000003</v>
      </c>
      <c r="CF517">
        <v>18.901715391</v>
      </c>
      <c r="CG517">
        <v>1171.5676285</v>
      </c>
      <c r="CH517">
        <v>271.69402312</v>
      </c>
      <c r="CI517">
        <v>-232.3355694</v>
      </c>
      <c r="CJ517">
        <v>-45.011458390000001</v>
      </c>
      <c r="CK517">
        <v>-177.64613420000001</v>
      </c>
      <c r="CL517">
        <v>-135.5744219</v>
      </c>
      <c r="CM517">
        <v>-9.3777969120000009</v>
      </c>
      <c r="CN517">
        <v>73.423994788000002</v>
      </c>
      <c r="CO517">
        <v>-50.055828089999999</v>
      </c>
      <c r="CP517">
        <v>-40.470119789999998</v>
      </c>
      <c r="CQ517">
        <v>-10.799411429999999</v>
      </c>
      <c r="CR517">
        <v>-71.224844469999994</v>
      </c>
      <c r="CS517">
        <v>-63.091511269999998</v>
      </c>
      <c r="CT517">
        <v>-91.878177620000002</v>
      </c>
      <c r="CU517">
        <v>3.5791557291</v>
      </c>
      <c r="CV517">
        <v>1.0917687091999999</v>
      </c>
      <c r="CW517">
        <v>-0.69645595400000004</v>
      </c>
      <c r="CX517">
        <v>2.0278922317000001</v>
      </c>
      <c r="CY517">
        <v>0.21404369470000001</v>
      </c>
      <c r="CZ517">
        <v>1.8629170651</v>
      </c>
      <c r="DA517">
        <v>-0.28403163599999998</v>
      </c>
      <c r="DB517">
        <v>-8.6364594000000003E-2</v>
      </c>
      <c r="DC517">
        <v>-0.13072501</v>
      </c>
      <c r="DD517">
        <v>-0.43473524000000002</v>
      </c>
      <c r="DE517">
        <v>1.5550456773000001</v>
      </c>
      <c r="DF517">
        <v>8.6391552199999999E-2</v>
      </c>
      <c r="DG517">
        <v>-4.5061882999999997E-2</v>
      </c>
      <c r="DH517">
        <v>0.73832845079999998</v>
      </c>
      <c r="DI517">
        <v>0.8033982838</v>
      </c>
      <c r="DJ517">
        <v>0.3428527838</v>
      </c>
    </row>
    <row r="518" spans="17:114" x14ac:dyDescent="0.15">
      <c r="S518" s="11" t="s">
        <v>41</v>
      </c>
      <c r="T518" s="11" t="s">
        <v>100</v>
      </c>
      <c r="U518" s="11">
        <v>15</v>
      </c>
      <c r="V518" s="11">
        <v>0</v>
      </c>
      <c r="W518" s="9">
        <v>0.23569000000000001</v>
      </c>
      <c r="X518" s="9">
        <v>0.50192999999999999</v>
      </c>
      <c r="Y518" s="9">
        <f t="shared" si="236"/>
        <v>1.8401304564686636</v>
      </c>
      <c r="Z518" s="9">
        <f t="shared" si="237"/>
        <v>28</v>
      </c>
      <c r="AA518" s="8">
        <f t="shared" si="238"/>
        <v>60</v>
      </c>
      <c r="AB518" s="8" t="b">
        <f t="shared" si="235"/>
        <v>0</v>
      </c>
      <c r="AC518" s="25" t="str">
        <f t="shared" si="226"/>
        <v>NO</v>
      </c>
      <c r="AD518" s="21" t="str">
        <f t="shared" si="239"/>
        <v>YES</v>
      </c>
      <c r="AE518" s="8" t="str">
        <f t="shared" si="240"/>
        <v>EXT. COARSE</v>
      </c>
      <c r="AF518" s="8">
        <f t="shared" si="241"/>
        <v>6</v>
      </c>
      <c r="AG518" s="8">
        <f t="shared" si="242"/>
        <v>6</v>
      </c>
      <c r="AH518" s="8">
        <f t="shared" si="243"/>
        <v>6</v>
      </c>
      <c r="AI518" s="25">
        <f t="shared" si="227"/>
        <v>231</v>
      </c>
      <c r="AJ518" s="25">
        <f t="shared" si="228"/>
        <v>564</v>
      </c>
      <c r="AK518" s="25">
        <f t="shared" si="229"/>
        <v>1102</v>
      </c>
      <c r="AL518" s="25">
        <f t="shared" si="230"/>
        <v>1.4000000000000001</v>
      </c>
      <c r="AM518" s="21">
        <f t="shared" si="244"/>
        <v>231</v>
      </c>
      <c r="AN518" s="21">
        <f t="shared" si="245"/>
        <v>564</v>
      </c>
      <c r="AO518" s="21">
        <f t="shared" si="246"/>
        <v>1102</v>
      </c>
      <c r="AP518" s="21">
        <f t="shared" si="247"/>
        <v>1.4000000000000001</v>
      </c>
      <c r="AQ518" s="24">
        <f t="shared" si="231"/>
        <v>0.375</v>
      </c>
      <c r="AR518" s="24">
        <f t="shared" si="232"/>
        <v>1</v>
      </c>
      <c r="AS518" s="24">
        <f t="shared" si="233"/>
        <v>1</v>
      </c>
      <c r="AT518" s="24">
        <f t="shared" si="234"/>
        <v>-1</v>
      </c>
      <c r="AU518">
        <v>12</v>
      </c>
      <c r="AV518">
        <v>8</v>
      </c>
      <c r="AW518">
        <v>85</v>
      </c>
      <c r="AX518">
        <v>35</v>
      </c>
      <c r="AY518">
        <v>45</v>
      </c>
      <c r="AZ518">
        <v>15</v>
      </c>
      <c r="BA518">
        <v>22.5</v>
      </c>
      <c r="BB518">
        <v>22.5</v>
      </c>
      <c r="BC518">
        <v>258.69988418999998</v>
      </c>
      <c r="BD518">
        <v>57.219527767000002</v>
      </c>
      <c r="BE518">
        <v>-82.685601849999998</v>
      </c>
      <c r="BF518">
        <v>-33.176453709999997</v>
      </c>
      <c r="BG518">
        <v>-72.429231490000006</v>
      </c>
      <c r="BH518">
        <v>-40.457552079999999</v>
      </c>
      <c r="BI518">
        <v>-11.802427079999999</v>
      </c>
      <c r="BJ518">
        <v>37.850822919000002</v>
      </c>
      <c r="BK518">
        <v>-17.932572919999998</v>
      </c>
      <c r="BL518">
        <v>12.095510406000001</v>
      </c>
      <c r="BM518">
        <v>16.185968756000001</v>
      </c>
      <c r="BN518">
        <v>-6.7902537509999998</v>
      </c>
      <c r="BO518">
        <v>3.6039128992</v>
      </c>
      <c r="BP518">
        <v>-28.724753799999998</v>
      </c>
      <c r="BQ518">
        <v>23.654746248999999</v>
      </c>
      <c r="BR518">
        <v>621.39919635000001</v>
      </c>
      <c r="BS518">
        <v>146.24868057</v>
      </c>
      <c r="BT518">
        <v>-152.44648609999999</v>
      </c>
      <c r="BU518">
        <v>-48.427171319999999</v>
      </c>
      <c r="BV518">
        <v>-116.74621759999999</v>
      </c>
      <c r="BW518">
        <v>-88.254057309999993</v>
      </c>
      <c r="BX518">
        <v>-17.812557330000001</v>
      </c>
      <c r="BY518">
        <v>56.053609399999999</v>
      </c>
      <c r="BZ518">
        <v>-32.950609389999997</v>
      </c>
      <c r="CA518">
        <v>0.18647398749999999</v>
      </c>
      <c r="CB518">
        <v>10.284973975</v>
      </c>
      <c r="CC518">
        <v>-33.188451260000001</v>
      </c>
      <c r="CD518">
        <v>-0.697284609</v>
      </c>
      <c r="CE518">
        <v>-59.909784610000003</v>
      </c>
      <c r="CF518">
        <v>18.901715391</v>
      </c>
      <c r="CG518">
        <v>1171.5676285</v>
      </c>
      <c r="CH518">
        <v>271.69402312</v>
      </c>
      <c r="CI518">
        <v>-232.3355694</v>
      </c>
      <c r="CJ518">
        <v>-45.011458390000001</v>
      </c>
      <c r="CK518">
        <v>-177.64613420000001</v>
      </c>
      <c r="CL518">
        <v>-135.5744219</v>
      </c>
      <c r="CM518">
        <v>-9.3777969120000009</v>
      </c>
      <c r="CN518">
        <v>73.423994788000002</v>
      </c>
      <c r="CO518">
        <v>-50.055828089999999</v>
      </c>
      <c r="CP518">
        <v>-40.470119789999998</v>
      </c>
      <c r="CQ518">
        <v>-10.799411429999999</v>
      </c>
      <c r="CR518">
        <v>-71.224844469999994</v>
      </c>
      <c r="CS518">
        <v>-63.091511269999998</v>
      </c>
      <c r="CT518">
        <v>-91.878177620000002</v>
      </c>
      <c r="CU518">
        <v>3.5791557291</v>
      </c>
      <c r="CV518">
        <v>1.0917687091999999</v>
      </c>
      <c r="CW518">
        <v>-0.69645595400000004</v>
      </c>
      <c r="CX518">
        <v>2.0278922317000001</v>
      </c>
      <c r="CY518">
        <v>0.21404369470000001</v>
      </c>
      <c r="CZ518">
        <v>1.8629170651</v>
      </c>
      <c r="DA518">
        <v>-0.28403163599999998</v>
      </c>
      <c r="DB518">
        <v>-8.6364594000000003E-2</v>
      </c>
      <c r="DC518">
        <v>-0.13072501</v>
      </c>
      <c r="DD518">
        <v>-0.43473524000000002</v>
      </c>
      <c r="DE518">
        <v>1.5550456773000001</v>
      </c>
      <c r="DF518">
        <v>8.6391552199999999E-2</v>
      </c>
      <c r="DG518">
        <v>-4.5061882999999997E-2</v>
      </c>
      <c r="DH518">
        <v>0.73832845079999998</v>
      </c>
      <c r="DI518">
        <v>0.8033982838</v>
      </c>
      <c r="DJ518">
        <v>0.3428527838</v>
      </c>
    </row>
    <row r="519" spans="17:114" x14ac:dyDescent="0.15">
      <c r="S519" s="11" t="s">
        <v>41</v>
      </c>
      <c r="T519" s="11" t="s">
        <v>100</v>
      </c>
      <c r="U519" s="11">
        <v>15</v>
      </c>
      <c r="V519" s="11">
        <v>15</v>
      </c>
      <c r="W519" s="9">
        <v>0.23569000000000001</v>
      </c>
      <c r="X519" s="9">
        <v>0.50192999999999999</v>
      </c>
      <c r="Y519" s="9">
        <f t="shared" si="236"/>
        <v>1.8401304564686636</v>
      </c>
      <c r="Z519" s="9">
        <f t="shared" si="237"/>
        <v>28</v>
      </c>
      <c r="AA519" s="8">
        <f t="shared" si="238"/>
        <v>60</v>
      </c>
      <c r="AB519" s="8" t="b">
        <f t="shared" si="235"/>
        <v>0</v>
      </c>
      <c r="AC519" s="25" t="str">
        <f t="shared" si="226"/>
        <v>YES</v>
      </c>
      <c r="AD519" s="21" t="str">
        <f t="shared" si="239"/>
        <v>YES</v>
      </c>
      <c r="AE519" s="8" t="str">
        <f t="shared" si="240"/>
        <v>COARSE</v>
      </c>
      <c r="AF519" s="8">
        <f t="shared" si="241"/>
        <v>4</v>
      </c>
      <c r="AG519" s="8">
        <f t="shared" si="242"/>
        <v>4</v>
      </c>
      <c r="AH519" s="8">
        <f t="shared" si="243"/>
        <v>5</v>
      </c>
      <c r="AI519" s="25">
        <f t="shared" si="227"/>
        <v>177</v>
      </c>
      <c r="AJ519" s="25">
        <f t="shared" si="228"/>
        <v>469</v>
      </c>
      <c r="AK519" s="25">
        <f t="shared" si="229"/>
        <v>934</v>
      </c>
      <c r="AL519" s="25">
        <f t="shared" si="230"/>
        <v>3.3000000000000003</v>
      </c>
      <c r="AM519" s="21">
        <f t="shared" si="244"/>
        <v>177</v>
      </c>
      <c r="AN519" s="21">
        <f t="shared" si="245"/>
        <v>469</v>
      </c>
      <c r="AO519" s="21">
        <f t="shared" si="246"/>
        <v>934</v>
      </c>
      <c r="AP519" s="21">
        <f t="shared" si="247"/>
        <v>3.3000000000000003</v>
      </c>
      <c r="AQ519" s="24">
        <f t="shared" si="231"/>
        <v>0.375</v>
      </c>
      <c r="AR519" s="24">
        <f t="shared" si="232"/>
        <v>1</v>
      </c>
      <c r="AS519" s="24">
        <f t="shared" si="233"/>
        <v>1</v>
      </c>
      <c r="AT519" s="24">
        <f t="shared" si="234"/>
        <v>-0.33333333333333331</v>
      </c>
      <c r="AU519">
        <v>12</v>
      </c>
      <c r="AV519">
        <v>8</v>
      </c>
      <c r="AW519">
        <v>85</v>
      </c>
      <c r="AX519">
        <v>35</v>
      </c>
      <c r="AY519">
        <v>45</v>
      </c>
      <c r="AZ519">
        <v>15</v>
      </c>
      <c r="BA519">
        <v>22.5</v>
      </c>
      <c r="BB519">
        <v>22.5</v>
      </c>
      <c r="BC519">
        <v>258.69988418999998</v>
      </c>
      <c r="BD519">
        <v>57.219527767000002</v>
      </c>
      <c r="BE519">
        <v>-82.685601849999998</v>
      </c>
      <c r="BF519">
        <v>-33.176453709999997</v>
      </c>
      <c r="BG519">
        <v>-72.429231490000006</v>
      </c>
      <c r="BH519">
        <v>-40.457552079999999</v>
      </c>
      <c r="BI519">
        <v>-11.802427079999999</v>
      </c>
      <c r="BJ519">
        <v>37.850822919000002</v>
      </c>
      <c r="BK519">
        <v>-17.932572919999998</v>
      </c>
      <c r="BL519">
        <v>12.095510406000001</v>
      </c>
      <c r="BM519">
        <v>16.185968756000001</v>
      </c>
      <c r="BN519">
        <v>-6.7902537509999998</v>
      </c>
      <c r="BO519">
        <v>3.6039128992</v>
      </c>
      <c r="BP519">
        <v>-28.724753799999998</v>
      </c>
      <c r="BQ519">
        <v>23.654746248999999</v>
      </c>
      <c r="BR519">
        <v>621.39919635000001</v>
      </c>
      <c r="BS519">
        <v>146.24868057</v>
      </c>
      <c r="BT519">
        <v>-152.44648609999999</v>
      </c>
      <c r="BU519">
        <v>-48.427171319999999</v>
      </c>
      <c r="BV519">
        <v>-116.74621759999999</v>
      </c>
      <c r="BW519">
        <v>-88.254057309999993</v>
      </c>
      <c r="BX519">
        <v>-17.812557330000001</v>
      </c>
      <c r="BY519">
        <v>56.053609399999999</v>
      </c>
      <c r="BZ519">
        <v>-32.950609389999997</v>
      </c>
      <c r="CA519">
        <v>0.18647398749999999</v>
      </c>
      <c r="CB519">
        <v>10.284973975</v>
      </c>
      <c r="CC519">
        <v>-33.188451260000001</v>
      </c>
      <c r="CD519">
        <v>-0.697284609</v>
      </c>
      <c r="CE519">
        <v>-59.909784610000003</v>
      </c>
      <c r="CF519">
        <v>18.901715391</v>
      </c>
      <c r="CG519">
        <v>1171.5676285</v>
      </c>
      <c r="CH519">
        <v>271.69402312</v>
      </c>
      <c r="CI519">
        <v>-232.3355694</v>
      </c>
      <c r="CJ519">
        <v>-45.011458390000001</v>
      </c>
      <c r="CK519">
        <v>-177.64613420000001</v>
      </c>
      <c r="CL519">
        <v>-135.5744219</v>
      </c>
      <c r="CM519">
        <v>-9.3777969120000009</v>
      </c>
      <c r="CN519">
        <v>73.423994788000002</v>
      </c>
      <c r="CO519">
        <v>-50.055828089999999</v>
      </c>
      <c r="CP519">
        <v>-40.470119789999998</v>
      </c>
      <c r="CQ519">
        <v>-10.799411429999999</v>
      </c>
      <c r="CR519">
        <v>-71.224844469999994</v>
      </c>
      <c r="CS519">
        <v>-63.091511269999998</v>
      </c>
      <c r="CT519">
        <v>-91.878177620000002</v>
      </c>
      <c r="CU519">
        <v>3.5791557291</v>
      </c>
      <c r="CV519">
        <v>1.0917687091999999</v>
      </c>
      <c r="CW519">
        <v>-0.69645595400000004</v>
      </c>
      <c r="CX519">
        <v>2.0278922317000001</v>
      </c>
      <c r="CY519">
        <v>0.21404369470000001</v>
      </c>
      <c r="CZ519">
        <v>1.8629170651</v>
      </c>
      <c r="DA519">
        <v>-0.28403163599999998</v>
      </c>
      <c r="DB519">
        <v>-8.6364594000000003E-2</v>
      </c>
      <c r="DC519">
        <v>-0.13072501</v>
      </c>
      <c r="DD519">
        <v>-0.43473524000000002</v>
      </c>
      <c r="DE519">
        <v>1.5550456773000001</v>
      </c>
      <c r="DF519">
        <v>8.6391552199999999E-2</v>
      </c>
      <c r="DG519">
        <v>-4.5061882999999997E-2</v>
      </c>
      <c r="DH519">
        <v>0.73832845079999998</v>
      </c>
      <c r="DI519">
        <v>0.8033982838</v>
      </c>
      <c r="DJ519">
        <v>0.3428527838</v>
      </c>
    </row>
    <row r="520" spans="17:114" x14ac:dyDescent="0.15">
      <c r="S520" s="11" t="s">
        <v>41</v>
      </c>
      <c r="T520" s="11" t="s">
        <v>100</v>
      </c>
      <c r="U520" s="11">
        <v>15</v>
      </c>
      <c r="V520" s="11">
        <v>30</v>
      </c>
      <c r="W520" s="9">
        <v>0.23569000000000001</v>
      </c>
      <c r="X520" s="9">
        <v>0.50192999999999999</v>
      </c>
      <c r="Y520" s="9">
        <f t="shared" si="236"/>
        <v>1.8401304564686636</v>
      </c>
      <c r="Z520" s="9">
        <f t="shared" si="237"/>
        <v>28</v>
      </c>
      <c r="AA520" s="8">
        <f t="shared" si="238"/>
        <v>60</v>
      </c>
      <c r="AB520" s="8" t="b">
        <f t="shared" si="235"/>
        <v>0</v>
      </c>
      <c r="AC520" s="25" t="str">
        <f t="shared" si="226"/>
        <v>NO</v>
      </c>
      <c r="AD520" s="21" t="str">
        <f t="shared" si="239"/>
        <v>YES</v>
      </c>
      <c r="AE520" s="8" t="str">
        <f t="shared" si="240"/>
        <v>MEDIUM</v>
      </c>
      <c r="AF520" s="8">
        <f t="shared" si="241"/>
        <v>3</v>
      </c>
      <c r="AG520" s="8">
        <f t="shared" si="242"/>
        <v>3</v>
      </c>
      <c r="AH520" s="8">
        <f t="shared" si="243"/>
        <v>4</v>
      </c>
      <c r="AI520" s="25">
        <f t="shared" si="227"/>
        <v>143</v>
      </c>
      <c r="AJ520" s="25">
        <f t="shared" si="228"/>
        <v>389</v>
      </c>
      <c r="AK520" s="25">
        <f t="shared" si="229"/>
        <v>769</v>
      </c>
      <c r="AL520" s="25">
        <f t="shared" si="230"/>
        <v>5.5</v>
      </c>
      <c r="AM520" s="21">
        <f t="shared" si="244"/>
        <v>143</v>
      </c>
      <c r="AN520" s="21">
        <f t="shared" si="245"/>
        <v>389</v>
      </c>
      <c r="AO520" s="21">
        <f t="shared" si="246"/>
        <v>769</v>
      </c>
      <c r="AP520" s="21">
        <f t="shared" si="247"/>
        <v>5.5</v>
      </c>
      <c r="AQ520" s="24">
        <f t="shared" si="231"/>
        <v>0.375</v>
      </c>
      <c r="AR520" s="24">
        <f t="shared" si="232"/>
        <v>1</v>
      </c>
      <c r="AS520" s="24">
        <f t="shared" si="233"/>
        <v>1</v>
      </c>
      <c r="AT520" s="24">
        <f t="shared" si="234"/>
        <v>0.33333333333333331</v>
      </c>
      <c r="AU520">
        <v>12</v>
      </c>
      <c r="AV520">
        <v>8</v>
      </c>
      <c r="AW520">
        <v>85</v>
      </c>
      <c r="AX520">
        <v>35</v>
      </c>
      <c r="AY520">
        <v>45</v>
      </c>
      <c r="AZ520">
        <v>15</v>
      </c>
      <c r="BA520">
        <v>22.5</v>
      </c>
      <c r="BB520">
        <v>22.5</v>
      </c>
      <c r="BC520">
        <v>258.69988418999998</v>
      </c>
      <c r="BD520">
        <v>57.219527767000002</v>
      </c>
      <c r="BE520">
        <v>-82.685601849999998</v>
      </c>
      <c r="BF520">
        <v>-33.176453709999997</v>
      </c>
      <c r="BG520">
        <v>-72.429231490000006</v>
      </c>
      <c r="BH520">
        <v>-40.457552079999999</v>
      </c>
      <c r="BI520">
        <v>-11.802427079999999</v>
      </c>
      <c r="BJ520">
        <v>37.850822919000002</v>
      </c>
      <c r="BK520">
        <v>-17.932572919999998</v>
      </c>
      <c r="BL520">
        <v>12.095510406000001</v>
      </c>
      <c r="BM520">
        <v>16.185968756000001</v>
      </c>
      <c r="BN520">
        <v>-6.7902537509999998</v>
      </c>
      <c r="BO520">
        <v>3.6039128992</v>
      </c>
      <c r="BP520">
        <v>-28.724753799999998</v>
      </c>
      <c r="BQ520">
        <v>23.654746248999999</v>
      </c>
      <c r="BR520">
        <v>621.39919635000001</v>
      </c>
      <c r="BS520">
        <v>146.24868057</v>
      </c>
      <c r="BT520">
        <v>-152.44648609999999</v>
      </c>
      <c r="BU520">
        <v>-48.427171319999999</v>
      </c>
      <c r="BV520">
        <v>-116.74621759999999</v>
      </c>
      <c r="BW520">
        <v>-88.254057309999993</v>
      </c>
      <c r="BX520">
        <v>-17.812557330000001</v>
      </c>
      <c r="BY520">
        <v>56.053609399999999</v>
      </c>
      <c r="BZ520">
        <v>-32.950609389999997</v>
      </c>
      <c r="CA520">
        <v>0.18647398749999999</v>
      </c>
      <c r="CB520">
        <v>10.284973975</v>
      </c>
      <c r="CC520">
        <v>-33.188451260000001</v>
      </c>
      <c r="CD520">
        <v>-0.697284609</v>
      </c>
      <c r="CE520">
        <v>-59.909784610000003</v>
      </c>
      <c r="CF520">
        <v>18.901715391</v>
      </c>
      <c r="CG520">
        <v>1171.5676285</v>
      </c>
      <c r="CH520">
        <v>271.69402312</v>
      </c>
      <c r="CI520">
        <v>-232.3355694</v>
      </c>
      <c r="CJ520">
        <v>-45.011458390000001</v>
      </c>
      <c r="CK520">
        <v>-177.64613420000001</v>
      </c>
      <c r="CL520">
        <v>-135.5744219</v>
      </c>
      <c r="CM520">
        <v>-9.3777969120000009</v>
      </c>
      <c r="CN520">
        <v>73.423994788000002</v>
      </c>
      <c r="CO520">
        <v>-50.055828089999999</v>
      </c>
      <c r="CP520">
        <v>-40.470119789999998</v>
      </c>
      <c r="CQ520">
        <v>-10.799411429999999</v>
      </c>
      <c r="CR520">
        <v>-71.224844469999994</v>
      </c>
      <c r="CS520">
        <v>-63.091511269999998</v>
      </c>
      <c r="CT520">
        <v>-91.878177620000002</v>
      </c>
      <c r="CU520">
        <v>3.5791557291</v>
      </c>
      <c r="CV520">
        <v>1.0917687091999999</v>
      </c>
      <c r="CW520">
        <v>-0.69645595400000004</v>
      </c>
      <c r="CX520">
        <v>2.0278922317000001</v>
      </c>
      <c r="CY520">
        <v>0.21404369470000001</v>
      </c>
      <c r="CZ520">
        <v>1.8629170651</v>
      </c>
      <c r="DA520">
        <v>-0.28403163599999998</v>
      </c>
      <c r="DB520">
        <v>-8.6364594000000003E-2</v>
      </c>
      <c r="DC520">
        <v>-0.13072501</v>
      </c>
      <c r="DD520">
        <v>-0.43473524000000002</v>
      </c>
      <c r="DE520">
        <v>1.5550456773000001</v>
      </c>
      <c r="DF520">
        <v>8.6391552199999999E-2</v>
      </c>
      <c r="DG520">
        <v>-4.5061882999999997E-2</v>
      </c>
      <c r="DH520">
        <v>0.73832845079999998</v>
      </c>
      <c r="DI520">
        <v>0.8033982838</v>
      </c>
      <c r="DJ520">
        <v>0.3428527838</v>
      </c>
    </row>
    <row r="521" spans="17:114" x14ac:dyDescent="0.15">
      <c r="S521" s="11" t="s">
        <v>41</v>
      </c>
      <c r="T521" s="11" t="s">
        <v>100</v>
      </c>
      <c r="U521" s="11">
        <v>15</v>
      </c>
      <c r="V521" s="11">
        <v>45</v>
      </c>
      <c r="W521" s="9">
        <v>0.23569000000000001</v>
      </c>
      <c r="X521" s="9">
        <v>0.50192999999999999</v>
      </c>
      <c r="Y521" s="9">
        <f t="shared" si="236"/>
        <v>1.8401304564686636</v>
      </c>
      <c r="Z521" s="9">
        <f t="shared" si="237"/>
        <v>28</v>
      </c>
      <c r="AA521" s="8">
        <f t="shared" si="238"/>
        <v>60</v>
      </c>
      <c r="AB521" s="8" t="b">
        <f t="shared" si="235"/>
        <v>0</v>
      </c>
      <c r="AC521" s="25" t="str">
        <f t="shared" si="226"/>
        <v>NO</v>
      </c>
      <c r="AD521" s="21" t="str">
        <f t="shared" si="239"/>
        <v>YES</v>
      </c>
      <c r="AE521" s="8" t="str">
        <f t="shared" si="240"/>
        <v>MEDIUM</v>
      </c>
      <c r="AF521" s="8">
        <f t="shared" si="241"/>
        <v>3</v>
      </c>
      <c r="AG521" s="8">
        <f t="shared" si="242"/>
        <v>3</v>
      </c>
      <c r="AH521" s="8">
        <f t="shared" si="243"/>
        <v>3</v>
      </c>
      <c r="AI521" s="25">
        <f t="shared" si="227"/>
        <v>130</v>
      </c>
      <c r="AJ521" s="25">
        <f t="shared" si="228"/>
        <v>327</v>
      </c>
      <c r="AK521" s="25">
        <f t="shared" si="229"/>
        <v>607</v>
      </c>
      <c r="AL521" s="25">
        <f t="shared" si="230"/>
        <v>8.1</v>
      </c>
      <c r="AM521" s="21">
        <f t="shared" si="244"/>
        <v>130</v>
      </c>
      <c r="AN521" s="21">
        <f t="shared" si="245"/>
        <v>327</v>
      </c>
      <c r="AO521" s="21">
        <f t="shared" si="246"/>
        <v>607</v>
      </c>
      <c r="AP521" s="21">
        <f t="shared" si="247"/>
        <v>8.1</v>
      </c>
      <c r="AQ521" s="24">
        <f t="shared" si="231"/>
        <v>0.375</v>
      </c>
      <c r="AR521" s="24">
        <f t="shared" si="232"/>
        <v>1</v>
      </c>
      <c r="AS521" s="24">
        <f t="shared" si="233"/>
        <v>1</v>
      </c>
      <c r="AT521" s="24">
        <f t="shared" si="234"/>
        <v>1</v>
      </c>
      <c r="AU521">
        <v>12</v>
      </c>
      <c r="AV521">
        <v>8</v>
      </c>
      <c r="AW521">
        <v>85</v>
      </c>
      <c r="AX521">
        <v>35</v>
      </c>
      <c r="AY521">
        <v>45</v>
      </c>
      <c r="AZ521">
        <v>15</v>
      </c>
      <c r="BA521">
        <v>22.5</v>
      </c>
      <c r="BB521">
        <v>22.5</v>
      </c>
      <c r="BC521">
        <v>258.69988418999998</v>
      </c>
      <c r="BD521">
        <v>57.219527767000002</v>
      </c>
      <c r="BE521">
        <v>-82.685601849999998</v>
      </c>
      <c r="BF521">
        <v>-33.176453709999997</v>
      </c>
      <c r="BG521">
        <v>-72.429231490000006</v>
      </c>
      <c r="BH521">
        <v>-40.457552079999999</v>
      </c>
      <c r="BI521">
        <v>-11.802427079999999</v>
      </c>
      <c r="BJ521">
        <v>37.850822919000002</v>
      </c>
      <c r="BK521">
        <v>-17.932572919999998</v>
      </c>
      <c r="BL521">
        <v>12.095510406000001</v>
      </c>
      <c r="BM521">
        <v>16.185968756000001</v>
      </c>
      <c r="BN521">
        <v>-6.7902537509999998</v>
      </c>
      <c r="BO521">
        <v>3.6039128992</v>
      </c>
      <c r="BP521">
        <v>-28.724753799999998</v>
      </c>
      <c r="BQ521">
        <v>23.654746248999999</v>
      </c>
      <c r="BR521">
        <v>621.39919635000001</v>
      </c>
      <c r="BS521">
        <v>146.24868057</v>
      </c>
      <c r="BT521">
        <v>-152.44648609999999</v>
      </c>
      <c r="BU521">
        <v>-48.427171319999999</v>
      </c>
      <c r="BV521">
        <v>-116.74621759999999</v>
      </c>
      <c r="BW521">
        <v>-88.254057309999993</v>
      </c>
      <c r="BX521">
        <v>-17.812557330000001</v>
      </c>
      <c r="BY521">
        <v>56.053609399999999</v>
      </c>
      <c r="BZ521">
        <v>-32.950609389999997</v>
      </c>
      <c r="CA521">
        <v>0.18647398749999999</v>
      </c>
      <c r="CB521">
        <v>10.284973975</v>
      </c>
      <c r="CC521">
        <v>-33.188451260000001</v>
      </c>
      <c r="CD521">
        <v>-0.697284609</v>
      </c>
      <c r="CE521">
        <v>-59.909784610000003</v>
      </c>
      <c r="CF521">
        <v>18.901715391</v>
      </c>
      <c r="CG521">
        <v>1171.5676285</v>
      </c>
      <c r="CH521">
        <v>271.69402312</v>
      </c>
      <c r="CI521">
        <v>-232.3355694</v>
      </c>
      <c r="CJ521">
        <v>-45.011458390000001</v>
      </c>
      <c r="CK521">
        <v>-177.64613420000001</v>
      </c>
      <c r="CL521">
        <v>-135.5744219</v>
      </c>
      <c r="CM521">
        <v>-9.3777969120000009</v>
      </c>
      <c r="CN521">
        <v>73.423994788000002</v>
      </c>
      <c r="CO521">
        <v>-50.055828089999999</v>
      </c>
      <c r="CP521">
        <v>-40.470119789999998</v>
      </c>
      <c r="CQ521">
        <v>-10.799411429999999</v>
      </c>
      <c r="CR521">
        <v>-71.224844469999994</v>
      </c>
      <c r="CS521">
        <v>-63.091511269999998</v>
      </c>
      <c r="CT521">
        <v>-91.878177620000002</v>
      </c>
      <c r="CU521">
        <v>3.5791557291</v>
      </c>
      <c r="CV521">
        <v>1.0917687091999999</v>
      </c>
      <c r="CW521">
        <v>-0.69645595400000004</v>
      </c>
      <c r="CX521">
        <v>2.0278922317000001</v>
      </c>
      <c r="CY521">
        <v>0.21404369470000001</v>
      </c>
      <c r="CZ521">
        <v>1.8629170651</v>
      </c>
      <c r="DA521">
        <v>-0.28403163599999998</v>
      </c>
      <c r="DB521">
        <v>-8.6364594000000003E-2</v>
      </c>
      <c r="DC521">
        <v>-0.13072501</v>
      </c>
      <c r="DD521">
        <v>-0.43473524000000002</v>
      </c>
      <c r="DE521">
        <v>1.5550456773000001</v>
      </c>
      <c r="DF521">
        <v>8.6391552199999999E-2</v>
      </c>
      <c r="DG521">
        <v>-4.5061882999999997E-2</v>
      </c>
      <c r="DH521">
        <v>0.73832845079999998</v>
      </c>
      <c r="DI521">
        <v>0.8033982838</v>
      </c>
      <c r="DJ521">
        <v>0.3428527838</v>
      </c>
    </row>
    <row r="522" spans="17:114" x14ac:dyDescent="0.15">
      <c r="S522" s="11" t="s">
        <v>41</v>
      </c>
      <c r="T522" s="11" t="s">
        <v>100</v>
      </c>
      <c r="U522" s="11">
        <v>20</v>
      </c>
      <c r="V522" s="11">
        <v>0</v>
      </c>
      <c r="W522" s="9">
        <v>0.31352999999999998</v>
      </c>
      <c r="X522" s="9">
        <v>0.50233000000000005</v>
      </c>
      <c r="Y522" s="9">
        <f t="shared" si="236"/>
        <v>2.4518721466363775</v>
      </c>
      <c r="Z522" s="9">
        <f t="shared" si="237"/>
        <v>21</v>
      </c>
      <c r="AA522" s="8">
        <f t="shared" si="238"/>
        <v>60</v>
      </c>
      <c r="AB522" s="8" t="b">
        <f t="shared" si="235"/>
        <v>0</v>
      </c>
      <c r="AC522" s="25" t="str">
        <f t="shared" si="226"/>
        <v>NO</v>
      </c>
      <c r="AD522" s="21" t="str">
        <f t="shared" si="239"/>
        <v>YES</v>
      </c>
      <c r="AE522" s="8" t="str">
        <f t="shared" si="240"/>
        <v>EXT. COARSE</v>
      </c>
      <c r="AF522" s="8">
        <f t="shared" si="241"/>
        <v>6</v>
      </c>
      <c r="AG522" s="8">
        <f t="shared" si="242"/>
        <v>6</v>
      </c>
      <c r="AH522" s="8">
        <f t="shared" si="243"/>
        <v>6</v>
      </c>
      <c r="AI522" s="25">
        <f t="shared" si="227"/>
        <v>240</v>
      </c>
      <c r="AJ522" s="25">
        <f t="shared" si="228"/>
        <v>582</v>
      </c>
      <c r="AK522" s="25">
        <f t="shared" si="229"/>
        <v>1151</v>
      </c>
      <c r="AL522" s="25">
        <f t="shared" si="230"/>
        <v>1</v>
      </c>
      <c r="AM522" s="21">
        <f t="shared" si="244"/>
        <v>240</v>
      </c>
      <c r="AN522" s="21">
        <f t="shared" si="245"/>
        <v>582</v>
      </c>
      <c r="AO522" s="21">
        <f t="shared" si="246"/>
        <v>1151</v>
      </c>
      <c r="AP522" s="21">
        <f t="shared" si="247"/>
        <v>1</v>
      </c>
      <c r="AQ522" s="24">
        <f t="shared" si="231"/>
        <v>1</v>
      </c>
      <c r="AR522" s="24">
        <f t="shared" si="232"/>
        <v>1</v>
      </c>
      <c r="AS522" s="24">
        <f t="shared" si="233"/>
        <v>1</v>
      </c>
      <c r="AT522" s="24">
        <f t="shared" si="234"/>
        <v>-1</v>
      </c>
      <c r="AU522">
        <v>12</v>
      </c>
      <c r="AV522">
        <v>8</v>
      </c>
      <c r="AW522">
        <v>85</v>
      </c>
      <c r="AX522">
        <v>35</v>
      </c>
      <c r="AY522">
        <v>45</v>
      </c>
      <c r="AZ522">
        <v>15</v>
      </c>
      <c r="BA522">
        <v>22.5</v>
      </c>
      <c r="BB522">
        <v>22.5</v>
      </c>
      <c r="BC522">
        <v>258.69988418999998</v>
      </c>
      <c r="BD522">
        <v>57.219527767000002</v>
      </c>
      <c r="BE522">
        <v>-82.685601849999998</v>
      </c>
      <c r="BF522">
        <v>-33.176453709999997</v>
      </c>
      <c r="BG522">
        <v>-72.429231490000006</v>
      </c>
      <c r="BH522">
        <v>-40.457552079999999</v>
      </c>
      <c r="BI522">
        <v>-11.802427079999999</v>
      </c>
      <c r="BJ522">
        <v>37.850822919000002</v>
      </c>
      <c r="BK522">
        <v>-17.932572919999998</v>
      </c>
      <c r="BL522">
        <v>12.095510406000001</v>
      </c>
      <c r="BM522">
        <v>16.185968756000001</v>
      </c>
      <c r="BN522">
        <v>-6.7902537509999998</v>
      </c>
      <c r="BO522">
        <v>3.6039128992</v>
      </c>
      <c r="BP522">
        <v>-28.724753799999998</v>
      </c>
      <c r="BQ522">
        <v>23.654746248999999</v>
      </c>
      <c r="BR522">
        <v>621.39919635000001</v>
      </c>
      <c r="BS522">
        <v>146.24868057</v>
      </c>
      <c r="BT522">
        <v>-152.44648609999999</v>
      </c>
      <c r="BU522">
        <v>-48.427171319999999</v>
      </c>
      <c r="BV522">
        <v>-116.74621759999999</v>
      </c>
      <c r="BW522">
        <v>-88.254057309999993</v>
      </c>
      <c r="BX522">
        <v>-17.812557330000001</v>
      </c>
      <c r="BY522">
        <v>56.053609399999999</v>
      </c>
      <c r="BZ522">
        <v>-32.950609389999997</v>
      </c>
      <c r="CA522">
        <v>0.18647398749999999</v>
      </c>
      <c r="CB522">
        <v>10.284973975</v>
      </c>
      <c r="CC522">
        <v>-33.188451260000001</v>
      </c>
      <c r="CD522">
        <v>-0.697284609</v>
      </c>
      <c r="CE522">
        <v>-59.909784610000003</v>
      </c>
      <c r="CF522">
        <v>18.901715391</v>
      </c>
      <c r="CG522">
        <v>1171.5676285</v>
      </c>
      <c r="CH522">
        <v>271.69402312</v>
      </c>
      <c r="CI522">
        <v>-232.3355694</v>
      </c>
      <c r="CJ522">
        <v>-45.011458390000001</v>
      </c>
      <c r="CK522">
        <v>-177.64613420000001</v>
      </c>
      <c r="CL522">
        <v>-135.5744219</v>
      </c>
      <c r="CM522">
        <v>-9.3777969120000009</v>
      </c>
      <c r="CN522">
        <v>73.423994788000002</v>
      </c>
      <c r="CO522">
        <v>-50.055828089999999</v>
      </c>
      <c r="CP522">
        <v>-40.470119789999998</v>
      </c>
      <c r="CQ522">
        <v>-10.799411429999999</v>
      </c>
      <c r="CR522">
        <v>-71.224844469999994</v>
      </c>
      <c r="CS522">
        <v>-63.091511269999998</v>
      </c>
      <c r="CT522">
        <v>-91.878177620000002</v>
      </c>
      <c r="CU522">
        <v>3.5791557291</v>
      </c>
      <c r="CV522">
        <v>1.0917687091999999</v>
      </c>
      <c r="CW522">
        <v>-0.69645595400000004</v>
      </c>
      <c r="CX522">
        <v>2.0278922317000001</v>
      </c>
      <c r="CY522">
        <v>0.21404369470000001</v>
      </c>
      <c r="CZ522">
        <v>1.8629170651</v>
      </c>
      <c r="DA522">
        <v>-0.28403163599999998</v>
      </c>
      <c r="DB522">
        <v>-8.6364594000000003E-2</v>
      </c>
      <c r="DC522">
        <v>-0.13072501</v>
      </c>
      <c r="DD522">
        <v>-0.43473524000000002</v>
      </c>
      <c r="DE522">
        <v>1.5550456773000001</v>
      </c>
      <c r="DF522">
        <v>8.6391552199999999E-2</v>
      </c>
      <c r="DG522">
        <v>-4.5061882999999997E-2</v>
      </c>
      <c r="DH522">
        <v>0.73832845079999998</v>
      </c>
      <c r="DI522">
        <v>0.8033982838</v>
      </c>
      <c r="DJ522">
        <v>0.3428527838</v>
      </c>
    </row>
    <row r="523" spans="17:114" x14ac:dyDescent="0.15">
      <c r="S523" s="11" t="s">
        <v>41</v>
      </c>
      <c r="T523" s="11" t="s">
        <v>100</v>
      </c>
      <c r="U523" s="11">
        <v>20</v>
      </c>
      <c r="V523" s="11">
        <v>15</v>
      </c>
      <c r="W523" s="9">
        <v>0.31352999999999998</v>
      </c>
      <c r="X523" s="9">
        <v>0.50233000000000005</v>
      </c>
      <c r="Y523" s="9">
        <f t="shared" si="236"/>
        <v>2.4518721466363775</v>
      </c>
      <c r="Z523" s="9">
        <f t="shared" si="237"/>
        <v>21</v>
      </c>
      <c r="AA523" s="8">
        <f t="shared" si="238"/>
        <v>60</v>
      </c>
      <c r="AB523" s="8" t="b">
        <f t="shared" si="235"/>
        <v>0</v>
      </c>
      <c r="AC523" s="25" t="str">
        <f t="shared" si="226"/>
        <v>YES</v>
      </c>
      <c r="AD523" s="21" t="str">
        <f t="shared" si="239"/>
        <v>YES</v>
      </c>
      <c r="AE523" s="8" t="str">
        <f t="shared" si="240"/>
        <v>COARSE</v>
      </c>
      <c r="AF523" s="8">
        <f t="shared" si="241"/>
        <v>4</v>
      </c>
      <c r="AG523" s="8">
        <f t="shared" si="242"/>
        <v>4</v>
      </c>
      <c r="AH523" s="8">
        <f t="shared" si="243"/>
        <v>5</v>
      </c>
      <c r="AI523" s="25">
        <f t="shared" si="227"/>
        <v>178</v>
      </c>
      <c r="AJ523" s="25">
        <f t="shared" si="228"/>
        <v>472</v>
      </c>
      <c r="AK523" s="25">
        <f t="shared" si="229"/>
        <v>962</v>
      </c>
      <c r="AL523" s="25">
        <f t="shared" si="230"/>
        <v>2.7</v>
      </c>
      <c r="AM523" s="21">
        <f t="shared" si="244"/>
        <v>178</v>
      </c>
      <c r="AN523" s="21">
        <f t="shared" si="245"/>
        <v>472</v>
      </c>
      <c r="AO523" s="21">
        <f t="shared" si="246"/>
        <v>962</v>
      </c>
      <c r="AP523" s="21">
        <f t="shared" si="247"/>
        <v>2.7</v>
      </c>
      <c r="AQ523" s="24">
        <f t="shared" si="231"/>
        <v>1</v>
      </c>
      <c r="AR523" s="24">
        <f t="shared" si="232"/>
        <v>1</v>
      </c>
      <c r="AS523" s="24">
        <f t="shared" si="233"/>
        <v>1</v>
      </c>
      <c r="AT523" s="24">
        <f t="shared" si="234"/>
        <v>-0.33333333333333331</v>
      </c>
      <c r="AU523">
        <v>12</v>
      </c>
      <c r="AV523">
        <v>8</v>
      </c>
      <c r="AW523">
        <v>85</v>
      </c>
      <c r="AX523">
        <v>35</v>
      </c>
      <c r="AY523">
        <v>45</v>
      </c>
      <c r="AZ523">
        <v>15</v>
      </c>
      <c r="BA523">
        <v>22.5</v>
      </c>
      <c r="BB523">
        <v>22.5</v>
      </c>
      <c r="BC523">
        <v>258.69988418999998</v>
      </c>
      <c r="BD523">
        <v>57.219527767000002</v>
      </c>
      <c r="BE523">
        <v>-82.685601849999998</v>
      </c>
      <c r="BF523">
        <v>-33.176453709999997</v>
      </c>
      <c r="BG523">
        <v>-72.429231490000006</v>
      </c>
      <c r="BH523">
        <v>-40.457552079999999</v>
      </c>
      <c r="BI523">
        <v>-11.802427079999999</v>
      </c>
      <c r="BJ523">
        <v>37.850822919000002</v>
      </c>
      <c r="BK523">
        <v>-17.932572919999998</v>
      </c>
      <c r="BL523">
        <v>12.095510406000001</v>
      </c>
      <c r="BM523">
        <v>16.185968756000001</v>
      </c>
      <c r="BN523">
        <v>-6.7902537509999998</v>
      </c>
      <c r="BO523">
        <v>3.6039128992</v>
      </c>
      <c r="BP523">
        <v>-28.724753799999998</v>
      </c>
      <c r="BQ523">
        <v>23.654746248999999</v>
      </c>
      <c r="BR523">
        <v>621.39919635000001</v>
      </c>
      <c r="BS523">
        <v>146.24868057</v>
      </c>
      <c r="BT523">
        <v>-152.44648609999999</v>
      </c>
      <c r="BU523">
        <v>-48.427171319999999</v>
      </c>
      <c r="BV523">
        <v>-116.74621759999999</v>
      </c>
      <c r="BW523">
        <v>-88.254057309999993</v>
      </c>
      <c r="BX523">
        <v>-17.812557330000001</v>
      </c>
      <c r="BY523">
        <v>56.053609399999999</v>
      </c>
      <c r="BZ523">
        <v>-32.950609389999997</v>
      </c>
      <c r="CA523">
        <v>0.18647398749999999</v>
      </c>
      <c r="CB523">
        <v>10.284973975</v>
      </c>
      <c r="CC523">
        <v>-33.188451260000001</v>
      </c>
      <c r="CD523">
        <v>-0.697284609</v>
      </c>
      <c r="CE523">
        <v>-59.909784610000003</v>
      </c>
      <c r="CF523">
        <v>18.901715391</v>
      </c>
      <c r="CG523">
        <v>1171.5676285</v>
      </c>
      <c r="CH523">
        <v>271.69402312</v>
      </c>
      <c r="CI523">
        <v>-232.3355694</v>
      </c>
      <c r="CJ523">
        <v>-45.011458390000001</v>
      </c>
      <c r="CK523">
        <v>-177.64613420000001</v>
      </c>
      <c r="CL523">
        <v>-135.5744219</v>
      </c>
      <c r="CM523">
        <v>-9.3777969120000009</v>
      </c>
      <c r="CN523">
        <v>73.423994788000002</v>
      </c>
      <c r="CO523">
        <v>-50.055828089999999</v>
      </c>
      <c r="CP523">
        <v>-40.470119789999998</v>
      </c>
      <c r="CQ523">
        <v>-10.799411429999999</v>
      </c>
      <c r="CR523">
        <v>-71.224844469999994</v>
      </c>
      <c r="CS523">
        <v>-63.091511269999998</v>
      </c>
      <c r="CT523">
        <v>-91.878177620000002</v>
      </c>
      <c r="CU523">
        <v>3.5791557291</v>
      </c>
      <c r="CV523">
        <v>1.0917687091999999</v>
      </c>
      <c r="CW523">
        <v>-0.69645595400000004</v>
      </c>
      <c r="CX523">
        <v>2.0278922317000001</v>
      </c>
      <c r="CY523">
        <v>0.21404369470000001</v>
      </c>
      <c r="CZ523">
        <v>1.8629170651</v>
      </c>
      <c r="DA523">
        <v>-0.28403163599999998</v>
      </c>
      <c r="DB523">
        <v>-8.6364594000000003E-2</v>
      </c>
      <c r="DC523">
        <v>-0.13072501</v>
      </c>
      <c r="DD523">
        <v>-0.43473524000000002</v>
      </c>
      <c r="DE523">
        <v>1.5550456773000001</v>
      </c>
      <c r="DF523">
        <v>8.6391552199999999E-2</v>
      </c>
      <c r="DG523">
        <v>-4.5061882999999997E-2</v>
      </c>
      <c r="DH523">
        <v>0.73832845079999998</v>
      </c>
      <c r="DI523">
        <v>0.8033982838</v>
      </c>
      <c r="DJ523">
        <v>0.3428527838</v>
      </c>
    </row>
    <row r="524" spans="17:114" x14ac:dyDescent="0.15">
      <c r="S524" s="11" t="s">
        <v>41</v>
      </c>
      <c r="T524" s="11" t="s">
        <v>100</v>
      </c>
      <c r="U524" s="11">
        <v>20</v>
      </c>
      <c r="V524" s="11">
        <v>30</v>
      </c>
      <c r="W524" s="9">
        <v>0.31352999999999998</v>
      </c>
      <c r="X524" s="9">
        <v>0.50233000000000005</v>
      </c>
      <c r="Y524" s="9">
        <f t="shared" si="236"/>
        <v>2.4518721466363775</v>
      </c>
      <c r="Z524" s="9">
        <f t="shared" si="237"/>
        <v>21</v>
      </c>
      <c r="AA524" s="8">
        <f t="shared" si="238"/>
        <v>60</v>
      </c>
      <c r="AB524" s="8" t="b">
        <f t="shared" si="235"/>
        <v>0</v>
      </c>
      <c r="AC524" s="25" t="str">
        <f t="shared" si="226"/>
        <v>NO</v>
      </c>
      <c r="AD524" s="21" t="str">
        <f t="shared" si="239"/>
        <v>YES</v>
      </c>
      <c r="AE524" s="8" t="str">
        <f t="shared" si="240"/>
        <v>MEDIUM</v>
      </c>
      <c r="AF524" s="8">
        <f t="shared" si="241"/>
        <v>3</v>
      </c>
      <c r="AG524" s="8">
        <f t="shared" si="242"/>
        <v>3</v>
      </c>
      <c r="AH524" s="8">
        <f t="shared" si="243"/>
        <v>4</v>
      </c>
      <c r="AI524" s="25">
        <f t="shared" si="227"/>
        <v>136</v>
      </c>
      <c r="AJ524" s="25">
        <f t="shared" si="228"/>
        <v>379</v>
      </c>
      <c r="AK524" s="25">
        <f t="shared" si="229"/>
        <v>776</v>
      </c>
      <c r="AL524" s="25">
        <f t="shared" si="230"/>
        <v>4.6999999999999993</v>
      </c>
      <c r="AM524" s="21">
        <f t="shared" si="244"/>
        <v>136</v>
      </c>
      <c r="AN524" s="21">
        <f t="shared" si="245"/>
        <v>379</v>
      </c>
      <c r="AO524" s="21">
        <f t="shared" si="246"/>
        <v>776</v>
      </c>
      <c r="AP524" s="21">
        <f t="shared" si="247"/>
        <v>4.6999999999999993</v>
      </c>
      <c r="AQ524" s="24">
        <f t="shared" si="231"/>
        <v>1</v>
      </c>
      <c r="AR524" s="24">
        <f t="shared" si="232"/>
        <v>1</v>
      </c>
      <c r="AS524" s="24">
        <f t="shared" si="233"/>
        <v>1</v>
      </c>
      <c r="AT524" s="24">
        <f t="shared" si="234"/>
        <v>0.33333333333333331</v>
      </c>
      <c r="AU524">
        <v>12</v>
      </c>
      <c r="AV524">
        <v>8</v>
      </c>
      <c r="AW524">
        <v>85</v>
      </c>
      <c r="AX524">
        <v>35</v>
      </c>
      <c r="AY524">
        <v>45</v>
      </c>
      <c r="AZ524">
        <v>15</v>
      </c>
      <c r="BA524">
        <v>22.5</v>
      </c>
      <c r="BB524">
        <v>22.5</v>
      </c>
      <c r="BC524">
        <v>258.69988418999998</v>
      </c>
      <c r="BD524">
        <v>57.219527767000002</v>
      </c>
      <c r="BE524">
        <v>-82.685601849999998</v>
      </c>
      <c r="BF524">
        <v>-33.176453709999997</v>
      </c>
      <c r="BG524">
        <v>-72.429231490000006</v>
      </c>
      <c r="BH524">
        <v>-40.457552079999999</v>
      </c>
      <c r="BI524">
        <v>-11.802427079999999</v>
      </c>
      <c r="BJ524">
        <v>37.850822919000002</v>
      </c>
      <c r="BK524">
        <v>-17.932572919999998</v>
      </c>
      <c r="BL524">
        <v>12.095510406000001</v>
      </c>
      <c r="BM524">
        <v>16.185968756000001</v>
      </c>
      <c r="BN524">
        <v>-6.7902537509999998</v>
      </c>
      <c r="BO524">
        <v>3.6039128992</v>
      </c>
      <c r="BP524">
        <v>-28.724753799999998</v>
      </c>
      <c r="BQ524">
        <v>23.654746248999999</v>
      </c>
      <c r="BR524">
        <v>621.39919635000001</v>
      </c>
      <c r="BS524">
        <v>146.24868057</v>
      </c>
      <c r="BT524">
        <v>-152.44648609999999</v>
      </c>
      <c r="BU524">
        <v>-48.427171319999999</v>
      </c>
      <c r="BV524">
        <v>-116.74621759999999</v>
      </c>
      <c r="BW524">
        <v>-88.254057309999993</v>
      </c>
      <c r="BX524">
        <v>-17.812557330000001</v>
      </c>
      <c r="BY524">
        <v>56.053609399999999</v>
      </c>
      <c r="BZ524">
        <v>-32.950609389999997</v>
      </c>
      <c r="CA524">
        <v>0.18647398749999999</v>
      </c>
      <c r="CB524">
        <v>10.284973975</v>
      </c>
      <c r="CC524">
        <v>-33.188451260000001</v>
      </c>
      <c r="CD524">
        <v>-0.697284609</v>
      </c>
      <c r="CE524">
        <v>-59.909784610000003</v>
      </c>
      <c r="CF524">
        <v>18.901715391</v>
      </c>
      <c r="CG524">
        <v>1171.5676285</v>
      </c>
      <c r="CH524">
        <v>271.69402312</v>
      </c>
      <c r="CI524">
        <v>-232.3355694</v>
      </c>
      <c r="CJ524">
        <v>-45.011458390000001</v>
      </c>
      <c r="CK524">
        <v>-177.64613420000001</v>
      </c>
      <c r="CL524">
        <v>-135.5744219</v>
      </c>
      <c r="CM524">
        <v>-9.3777969120000009</v>
      </c>
      <c r="CN524">
        <v>73.423994788000002</v>
      </c>
      <c r="CO524">
        <v>-50.055828089999999</v>
      </c>
      <c r="CP524">
        <v>-40.470119789999998</v>
      </c>
      <c r="CQ524">
        <v>-10.799411429999999</v>
      </c>
      <c r="CR524">
        <v>-71.224844469999994</v>
      </c>
      <c r="CS524">
        <v>-63.091511269999998</v>
      </c>
      <c r="CT524">
        <v>-91.878177620000002</v>
      </c>
      <c r="CU524">
        <v>3.5791557291</v>
      </c>
      <c r="CV524">
        <v>1.0917687091999999</v>
      </c>
      <c r="CW524">
        <v>-0.69645595400000004</v>
      </c>
      <c r="CX524">
        <v>2.0278922317000001</v>
      </c>
      <c r="CY524">
        <v>0.21404369470000001</v>
      </c>
      <c r="CZ524">
        <v>1.8629170651</v>
      </c>
      <c r="DA524">
        <v>-0.28403163599999998</v>
      </c>
      <c r="DB524">
        <v>-8.6364594000000003E-2</v>
      </c>
      <c r="DC524">
        <v>-0.13072501</v>
      </c>
      <c r="DD524">
        <v>-0.43473524000000002</v>
      </c>
      <c r="DE524">
        <v>1.5550456773000001</v>
      </c>
      <c r="DF524">
        <v>8.6391552199999999E-2</v>
      </c>
      <c r="DG524">
        <v>-4.5061882999999997E-2</v>
      </c>
      <c r="DH524">
        <v>0.73832845079999998</v>
      </c>
      <c r="DI524">
        <v>0.8033982838</v>
      </c>
      <c r="DJ524">
        <v>0.3428527838</v>
      </c>
    </row>
    <row r="525" spans="17:114" s="15" customFormat="1" x14ac:dyDescent="0.15">
      <c r="Q525" s="17"/>
      <c r="R525" s="17"/>
      <c r="S525" s="17" t="s">
        <v>41</v>
      </c>
      <c r="T525" s="11" t="s">
        <v>100</v>
      </c>
      <c r="U525" s="17">
        <v>20</v>
      </c>
      <c r="V525" s="17">
        <v>45</v>
      </c>
      <c r="W525" s="9">
        <v>0.31352999999999998</v>
      </c>
      <c r="X525" s="9">
        <v>0.50233000000000005</v>
      </c>
      <c r="Y525" s="9">
        <f t="shared" si="236"/>
        <v>2.4518721466363775</v>
      </c>
      <c r="Z525" s="9">
        <f t="shared" si="237"/>
        <v>21</v>
      </c>
      <c r="AA525" s="8">
        <f t="shared" si="238"/>
        <v>60</v>
      </c>
      <c r="AB525" s="8" t="b">
        <f t="shared" si="235"/>
        <v>0</v>
      </c>
      <c r="AC525" s="25" t="str">
        <f t="shared" si="226"/>
        <v>NO</v>
      </c>
      <c r="AD525" s="21" t="str">
        <f t="shared" si="239"/>
        <v>YES</v>
      </c>
      <c r="AE525" s="8" t="str">
        <f t="shared" si="240"/>
        <v>MEDIUM</v>
      </c>
      <c r="AF525" s="8">
        <f t="shared" si="241"/>
        <v>3</v>
      </c>
      <c r="AG525" s="8">
        <f t="shared" si="242"/>
        <v>3</v>
      </c>
      <c r="AH525" s="8">
        <f t="shared" si="243"/>
        <v>3</v>
      </c>
      <c r="AI525" s="25">
        <f t="shared" si="227"/>
        <v>116</v>
      </c>
      <c r="AJ525" s="25">
        <f t="shared" si="228"/>
        <v>303</v>
      </c>
      <c r="AK525" s="25">
        <f t="shared" si="229"/>
        <v>593</v>
      </c>
      <c r="AL525" s="25">
        <f t="shared" si="230"/>
        <v>7.1</v>
      </c>
      <c r="AM525" s="21">
        <f t="shared" si="244"/>
        <v>116</v>
      </c>
      <c r="AN525" s="21">
        <f t="shared" si="245"/>
        <v>303</v>
      </c>
      <c r="AO525" s="21">
        <f t="shared" si="246"/>
        <v>593</v>
      </c>
      <c r="AP525" s="21">
        <f t="shared" si="247"/>
        <v>7.1</v>
      </c>
      <c r="AQ525" s="24">
        <f t="shared" si="231"/>
        <v>1</v>
      </c>
      <c r="AR525" s="24">
        <f t="shared" si="232"/>
        <v>1</v>
      </c>
      <c r="AS525" s="24">
        <f t="shared" si="233"/>
        <v>1</v>
      </c>
      <c r="AT525" s="24">
        <f t="shared" si="234"/>
        <v>1</v>
      </c>
      <c r="AU525">
        <v>12</v>
      </c>
      <c r="AV525">
        <v>8</v>
      </c>
      <c r="AW525">
        <v>85</v>
      </c>
      <c r="AX525">
        <v>35</v>
      </c>
      <c r="AY525">
        <v>45</v>
      </c>
      <c r="AZ525">
        <v>15</v>
      </c>
      <c r="BA525">
        <v>22.5</v>
      </c>
      <c r="BB525">
        <v>22.5</v>
      </c>
      <c r="BC525">
        <v>258.69988418999998</v>
      </c>
      <c r="BD525">
        <v>57.219527767000002</v>
      </c>
      <c r="BE525">
        <v>-82.685601849999998</v>
      </c>
      <c r="BF525">
        <v>-33.176453709999997</v>
      </c>
      <c r="BG525">
        <v>-72.429231490000006</v>
      </c>
      <c r="BH525">
        <v>-40.457552079999999</v>
      </c>
      <c r="BI525">
        <v>-11.802427079999999</v>
      </c>
      <c r="BJ525">
        <v>37.850822919000002</v>
      </c>
      <c r="BK525">
        <v>-17.932572919999998</v>
      </c>
      <c r="BL525">
        <v>12.095510406000001</v>
      </c>
      <c r="BM525">
        <v>16.185968756000001</v>
      </c>
      <c r="BN525">
        <v>-6.7902537509999998</v>
      </c>
      <c r="BO525">
        <v>3.6039128992</v>
      </c>
      <c r="BP525">
        <v>-28.724753799999998</v>
      </c>
      <c r="BQ525">
        <v>23.654746248999999</v>
      </c>
      <c r="BR525">
        <v>621.39919635000001</v>
      </c>
      <c r="BS525">
        <v>146.24868057</v>
      </c>
      <c r="BT525">
        <v>-152.44648609999999</v>
      </c>
      <c r="BU525">
        <v>-48.427171319999999</v>
      </c>
      <c r="BV525">
        <v>-116.74621759999999</v>
      </c>
      <c r="BW525">
        <v>-88.254057309999993</v>
      </c>
      <c r="BX525">
        <v>-17.812557330000001</v>
      </c>
      <c r="BY525">
        <v>56.053609399999999</v>
      </c>
      <c r="BZ525">
        <v>-32.950609389999997</v>
      </c>
      <c r="CA525">
        <v>0.18647398749999999</v>
      </c>
      <c r="CB525">
        <v>10.284973975</v>
      </c>
      <c r="CC525">
        <v>-33.188451260000001</v>
      </c>
      <c r="CD525">
        <v>-0.697284609</v>
      </c>
      <c r="CE525">
        <v>-59.909784610000003</v>
      </c>
      <c r="CF525">
        <v>18.901715391</v>
      </c>
      <c r="CG525">
        <v>1171.5676285</v>
      </c>
      <c r="CH525">
        <v>271.69402312</v>
      </c>
      <c r="CI525">
        <v>-232.3355694</v>
      </c>
      <c r="CJ525">
        <v>-45.011458390000001</v>
      </c>
      <c r="CK525">
        <v>-177.64613420000001</v>
      </c>
      <c r="CL525">
        <v>-135.5744219</v>
      </c>
      <c r="CM525">
        <v>-9.3777969120000009</v>
      </c>
      <c r="CN525">
        <v>73.423994788000002</v>
      </c>
      <c r="CO525">
        <v>-50.055828089999999</v>
      </c>
      <c r="CP525">
        <v>-40.470119789999998</v>
      </c>
      <c r="CQ525">
        <v>-10.799411429999999</v>
      </c>
      <c r="CR525">
        <v>-71.224844469999994</v>
      </c>
      <c r="CS525">
        <v>-63.091511269999998</v>
      </c>
      <c r="CT525">
        <v>-91.878177620000002</v>
      </c>
      <c r="CU525">
        <v>3.5791557291</v>
      </c>
      <c r="CV525">
        <v>1.0917687091999999</v>
      </c>
      <c r="CW525">
        <v>-0.69645595400000004</v>
      </c>
      <c r="CX525">
        <v>2.0278922317000001</v>
      </c>
      <c r="CY525">
        <v>0.21404369470000001</v>
      </c>
      <c r="CZ525">
        <v>1.8629170651</v>
      </c>
      <c r="DA525">
        <v>-0.28403163599999998</v>
      </c>
      <c r="DB525">
        <v>-8.6364594000000003E-2</v>
      </c>
      <c r="DC525">
        <v>-0.13072501</v>
      </c>
      <c r="DD525">
        <v>-0.43473524000000002</v>
      </c>
      <c r="DE525">
        <v>1.5550456773000001</v>
      </c>
      <c r="DF525">
        <v>8.6391552199999999E-2</v>
      </c>
      <c r="DG525">
        <v>-4.5061882999999997E-2</v>
      </c>
      <c r="DH525">
        <v>0.73832845079999998</v>
      </c>
      <c r="DI525">
        <v>0.8033982838</v>
      </c>
      <c r="DJ525">
        <v>0.3428527838</v>
      </c>
    </row>
    <row r="526" spans="17:114" x14ac:dyDescent="0.15">
      <c r="S526" s="11" t="s">
        <v>34</v>
      </c>
      <c r="T526" s="11" t="s">
        <v>100</v>
      </c>
      <c r="U526" s="11">
        <v>4</v>
      </c>
      <c r="V526" s="11">
        <v>0</v>
      </c>
      <c r="W526" s="9">
        <v>6.6360000000000002E-2</v>
      </c>
      <c r="X526" s="9">
        <v>0.48842999999999998</v>
      </c>
      <c r="Y526" s="9">
        <f t="shared" si="236"/>
        <v>0.4902400552678039</v>
      </c>
      <c r="Z526" s="9">
        <f t="shared" si="237"/>
        <v>105</v>
      </c>
      <c r="AA526" s="8">
        <f t="shared" si="238"/>
        <v>60</v>
      </c>
      <c r="AB526" s="8" t="b">
        <f t="shared" si="235"/>
        <v>0</v>
      </c>
      <c r="AC526" s="25" t="str">
        <f t="shared" si="226"/>
        <v>NO</v>
      </c>
      <c r="AD526" s="21" t="str">
        <f t="shared" si="239"/>
        <v>NO</v>
      </c>
      <c r="AE526" s="8" t="str">
        <f t="shared" si="240"/>
        <v>MEDIUM</v>
      </c>
      <c r="AF526" s="8">
        <f t="shared" si="241"/>
        <v>3</v>
      </c>
      <c r="AG526" s="8">
        <f t="shared" si="242"/>
        <v>3</v>
      </c>
      <c r="AH526" s="8">
        <f t="shared" si="243"/>
        <v>3</v>
      </c>
      <c r="AI526" s="25">
        <f t="shared" si="227"/>
        <v>150</v>
      </c>
      <c r="AJ526" s="25">
        <f t="shared" si="228"/>
        <v>311</v>
      </c>
      <c r="AK526" s="25">
        <f t="shared" si="229"/>
        <v>556</v>
      </c>
      <c r="AL526" s="25">
        <f t="shared" si="230"/>
        <v>3.6</v>
      </c>
      <c r="AM526" s="21">
        <f t="shared" si="244"/>
        <v>150</v>
      </c>
      <c r="AN526" s="21">
        <f t="shared" si="245"/>
        <v>311</v>
      </c>
      <c r="AO526" s="21">
        <f t="shared" si="246"/>
        <v>556</v>
      </c>
      <c r="AP526" s="21">
        <f t="shared" si="247"/>
        <v>3.6</v>
      </c>
      <c r="AQ526" s="24">
        <f t="shared" si="231"/>
        <v>-0.8571428571428571</v>
      </c>
      <c r="AR526" s="24">
        <f t="shared" si="232"/>
        <v>1</v>
      </c>
      <c r="AS526" s="24">
        <f t="shared" si="233"/>
        <v>1</v>
      </c>
      <c r="AT526" s="24">
        <f t="shared" si="234"/>
        <v>-1</v>
      </c>
      <c r="AU526" s="9">
        <v>16</v>
      </c>
      <c r="AV526" s="9">
        <v>14</v>
      </c>
      <c r="AW526" s="9">
        <v>85</v>
      </c>
      <c r="AX526" s="9">
        <v>35</v>
      </c>
      <c r="AY526" s="9">
        <v>45</v>
      </c>
      <c r="AZ526" s="9">
        <v>15</v>
      </c>
      <c r="BA526" s="9">
        <v>22.5</v>
      </c>
      <c r="BB526" s="9">
        <v>22.5</v>
      </c>
      <c r="BC526">
        <v>219.12739164999999</v>
      </c>
      <c r="BD526">
        <v>36.285201852</v>
      </c>
      <c r="BE526">
        <v>-41.842876590000003</v>
      </c>
      <c r="BF526">
        <v>-13.736255529999999</v>
      </c>
      <c r="BG526">
        <v>-37.047663659999998</v>
      </c>
      <c r="BH526">
        <v>-21.530683960000001</v>
      </c>
      <c r="BI526">
        <v>4.0173029249000001</v>
      </c>
      <c r="BJ526">
        <v>14.43611875</v>
      </c>
      <c r="BK526">
        <v>-23.019587569999999</v>
      </c>
      <c r="BL526">
        <v>6.6914604167</v>
      </c>
      <c r="BM526">
        <v>-11.33164375</v>
      </c>
      <c r="BN526">
        <v>-12.438357849999999</v>
      </c>
      <c r="BO526">
        <v>-7.5354300380000003</v>
      </c>
      <c r="BP526">
        <v>-4.5033300379999996</v>
      </c>
      <c r="BQ526">
        <v>-12.81926337</v>
      </c>
      <c r="BR526">
        <v>531.68701906000001</v>
      </c>
      <c r="BS526">
        <v>123.42454721999999</v>
      </c>
      <c r="BT526">
        <v>-85.31013342</v>
      </c>
      <c r="BU526">
        <v>-30.159520860000001</v>
      </c>
      <c r="BV526">
        <v>-85.463803409999997</v>
      </c>
      <c r="BW526">
        <v>-53.42786108</v>
      </c>
      <c r="BX526">
        <v>-6.3706451619999998</v>
      </c>
      <c r="BY526">
        <v>32.459380207999999</v>
      </c>
      <c r="BZ526">
        <v>-59.416312480000002</v>
      </c>
      <c r="CA526">
        <v>21.216155208</v>
      </c>
      <c r="CB526">
        <v>-24.21198021</v>
      </c>
      <c r="CC526">
        <v>-55.572982009999997</v>
      </c>
      <c r="CD526">
        <v>-28.205240629999999</v>
      </c>
      <c r="CE526">
        <v>-15.22394063</v>
      </c>
      <c r="CF526">
        <v>-37.401240629999997</v>
      </c>
      <c r="CG526">
        <v>1003.5010834</v>
      </c>
      <c r="CH526">
        <v>280.79045740999999</v>
      </c>
      <c r="CI526">
        <v>-157.82673209999999</v>
      </c>
      <c r="CJ526">
        <v>-42.87710079</v>
      </c>
      <c r="CK526">
        <v>-172.31385890000001</v>
      </c>
      <c r="CL526">
        <v>-97.745050680000006</v>
      </c>
      <c r="CM526">
        <v>-14.14103328</v>
      </c>
      <c r="CN526">
        <v>53.413004166999997</v>
      </c>
      <c r="CO526">
        <v>-123.87801899999999</v>
      </c>
      <c r="CP526">
        <v>17.469962500000001</v>
      </c>
      <c r="CQ526">
        <v>-46.970120829999999</v>
      </c>
      <c r="CR526">
        <v>-107.4298352</v>
      </c>
      <c r="CS526">
        <v>-69.075929189999997</v>
      </c>
      <c r="CT526">
        <v>-48.838895860000001</v>
      </c>
      <c r="CU526">
        <v>-54.370429190000003</v>
      </c>
      <c r="CV526">
        <v>1.3276092720999999</v>
      </c>
      <c r="CW526">
        <v>-0.53409313300000005</v>
      </c>
      <c r="CX526">
        <v>1.6965331963000001</v>
      </c>
      <c r="CY526">
        <v>0.81339216950000004</v>
      </c>
      <c r="CZ526">
        <v>1.7087688526</v>
      </c>
      <c r="DA526">
        <v>-0.21088362899999999</v>
      </c>
      <c r="DB526">
        <v>-0.35304581000000002</v>
      </c>
      <c r="DC526">
        <v>-0.61475212300000004</v>
      </c>
      <c r="DD526">
        <v>0.20173519249999999</v>
      </c>
      <c r="DE526">
        <v>1.0310609020999999</v>
      </c>
      <c r="DF526">
        <v>0.49162967289999998</v>
      </c>
      <c r="DG526">
        <v>0.48218651950000002</v>
      </c>
      <c r="DH526">
        <v>1.0875482080000001</v>
      </c>
      <c r="DI526">
        <v>0.3681728413</v>
      </c>
      <c r="DJ526">
        <v>0.60954170799999996</v>
      </c>
    </row>
    <row r="527" spans="17:114" x14ac:dyDescent="0.15">
      <c r="S527" s="11" t="s">
        <v>34</v>
      </c>
      <c r="T527" s="11" t="s">
        <v>100</v>
      </c>
      <c r="U527" s="11">
        <v>4</v>
      </c>
      <c r="V527" s="11">
        <v>15</v>
      </c>
      <c r="W527" s="9">
        <v>6.6360000000000002E-2</v>
      </c>
      <c r="X527" s="9">
        <v>0.48842999999999998</v>
      </c>
      <c r="Y527" s="9">
        <f t="shared" si="236"/>
        <v>0.4902400552678039</v>
      </c>
      <c r="Z527" s="9">
        <f t="shared" si="237"/>
        <v>105</v>
      </c>
      <c r="AA527" s="8">
        <f t="shared" si="238"/>
        <v>60</v>
      </c>
      <c r="AB527" s="8" t="b">
        <f t="shared" si="235"/>
        <v>0</v>
      </c>
      <c r="AC527" s="25" t="str">
        <f t="shared" si="226"/>
        <v>NO</v>
      </c>
      <c r="AD527" s="21" t="str">
        <f t="shared" si="239"/>
        <v>NO</v>
      </c>
      <c r="AE527" s="8" t="str">
        <f t="shared" si="240"/>
        <v>MEDIUM</v>
      </c>
      <c r="AF527" s="8">
        <f t="shared" si="241"/>
        <v>3</v>
      </c>
      <c r="AG527" s="8">
        <f t="shared" si="242"/>
        <v>3</v>
      </c>
      <c r="AH527" s="8">
        <f t="shared" si="243"/>
        <v>3</v>
      </c>
      <c r="AI527" s="25">
        <f t="shared" si="227"/>
        <v>147</v>
      </c>
      <c r="AJ527" s="25">
        <f t="shared" si="228"/>
        <v>319</v>
      </c>
      <c r="AK527" s="25">
        <f t="shared" si="229"/>
        <v>541</v>
      </c>
      <c r="AL527" s="25">
        <f t="shared" si="230"/>
        <v>5.0999999999999996</v>
      </c>
      <c r="AM527" s="21">
        <f t="shared" si="244"/>
        <v>147</v>
      </c>
      <c r="AN527" s="21">
        <f t="shared" si="245"/>
        <v>319</v>
      </c>
      <c r="AO527" s="21">
        <f t="shared" si="246"/>
        <v>541</v>
      </c>
      <c r="AP527" s="21">
        <f t="shared" si="247"/>
        <v>5.0999999999999996</v>
      </c>
      <c r="AQ527" s="24">
        <f t="shared" si="231"/>
        <v>-0.8571428571428571</v>
      </c>
      <c r="AR527" s="24">
        <f t="shared" si="232"/>
        <v>1</v>
      </c>
      <c r="AS527" s="24">
        <f t="shared" si="233"/>
        <v>1</v>
      </c>
      <c r="AT527" s="24">
        <f t="shared" si="234"/>
        <v>-0.33333333333333331</v>
      </c>
      <c r="AU527" s="9">
        <v>16</v>
      </c>
      <c r="AV527" s="9">
        <v>14</v>
      </c>
      <c r="AW527" s="9">
        <v>85</v>
      </c>
      <c r="AX527" s="9">
        <v>35</v>
      </c>
      <c r="AY527" s="9">
        <v>45</v>
      </c>
      <c r="AZ527" s="9">
        <v>15</v>
      </c>
      <c r="BA527" s="9">
        <v>22.5</v>
      </c>
      <c r="BB527" s="9">
        <v>22.5</v>
      </c>
      <c r="BC527">
        <v>219.12739164999999</v>
      </c>
      <c r="BD527">
        <v>36.285201852</v>
      </c>
      <c r="BE527">
        <v>-41.842876590000003</v>
      </c>
      <c r="BF527">
        <v>-13.736255529999999</v>
      </c>
      <c r="BG527">
        <v>-37.047663659999998</v>
      </c>
      <c r="BH527">
        <v>-21.530683960000001</v>
      </c>
      <c r="BI527">
        <v>4.0173029249000001</v>
      </c>
      <c r="BJ527">
        <v>14.43611875</v>
      </c>
      <c r="BK527">
        <v>-23.019587569999999</v>
      </c>
      <c r="BL527">
        <v>6.6914604167</v>
      </c>
      <c r="BM527">
        <v>-11.33164375</v>
      </c>
      <c r="BN527">
        <v>-12.438357849999999</v>
      </c>
      <c r="BO527">
        <v>-7.5354300380000003</v>
      </c>
      <c r="BP527">
        <v>-4.5033300379999996</v>
      </c>
      <c r="BQ527">
        <v>-12.81926337</v>
      </c>
      <c r="BR527">
        <v>531.68701906000001</v>
      </c>
      <c r="BS527">
        <v>123.42454721999999</v>
      </c>
      <c r="BT527">
        <v>-85.31013342</v>
      </c>
      <c r="BU527">
        <v>-30.159520860000001</v>
      </c>
      <c r="BV527">
        <v>-85.463803409999997</v>
      </c>
      <c r="BW527">
        <v>-53.42786108</v>
      </c>
      <c r="BX527">
        <v>-6.3706451619999998</v>
      </c>
      <c r="BY527">
        <v>32.459380207999999</v>
      </c>
      <c r="BZ527">
        <v>-59.416312480000002</v>
      </c>
      <c r="CA527">
        <v>21.216155208</v>
      </c>
      <c r="CB527">
        <v>-24.21198021</v>
      </c>
      <c r="CC527">
        <v>-55.572982009999997</v>
      </c>
      <c r="CD527">
        <v>-28.205240629999999</v>
      </c>
      <c r="CE527">
        <v>-15.22394063</v>
      </c>
      <c r="CF527">
        <v>-37.401240629999997</v>
      </c>
      <c r="CG527">
        <v>1003.5010834</v>
      </c>
      <c r="CH527">
        <v>280.79045740999999</v>
      </c>
      <c r="CI527">
        <v>-157.82673209999999</v>
      </c>
      <c r="CJ527">
        <v>-42.87710079</v>
      </c>
      <c r="CK527">
        <v>-172.31385890000001</v>
      </c>
      <c r="CL527">
        <v>-97.745050680000006</v>
      </c>
      <c r="CM527">
        <v>-14.14103328</v>
      </c>
      <c r="CN527">
        <v>53.413004166999997</v>
      </c>
      <c r="CO527">
        <v>-123.87801899999999</v>
      </c>
      <c r="CP527">
        <v>17.469962500000001</v>
      </c>
      <c r="CQ527">
        <v>-46.970120829999999</v>
      </c>
      <c r="CR527">
        <v>-107.4298352</v>
      </c>
      <c r="CS527">
        <v>-69.075929189999997</v>
      </c>
      <c r="CT527">
        <v>-48.838895860000001</v>
      </c>
      <c r="CU527">
        <v>-54.370429190000003</v>
      </c>
      <c r="CV527">
        <v>1.3276092720999999</v>
      </c>
      <c r="CW527">
        <v>-0.53409313300000005</v>
      </c>
      <c r="CX527">
        <v>1.6965331963000001</v>
      </c>
      <c r="CY527">
        <v>0.81339216950000004</v>
      </c>
      <c r="CZ527">
        <v>1.7087688526</v>
      </c>
      <c r="DA527">
        <v>-0.21088362899999999</v>
      </c>
      <c r="DB527">
        <v>-0.35304581000000002</v>
      </c>
      <c r="DC527">
        <v>-0.61475212300000004</v>
      </c>
      <c r="DD527">
        <v>0.20173519249999999</v>
      </c>
      <c r="DE527">
        <v>1.0310609020999999</v>
      </c>
      <c r="DF527">
        <v>0.49162967289999998</v>
      </c>
      <c r="DG527">
        <v>0.48218651950000002</v>
      </c>
      <c r="DH527">
        <v>1.0875482080000001</v>
      </c>
      <c r="DI527">
        <v>0.3681728413</v>
      </c>
      <c r="DJ527">
        <v>0.60954170799999996</v>
      </c>
    </row>
    <row r="528" spans="17:114" x14ac:dyDescent="0.15">
      <c r="S528" s="11" t="s">
        <v>34</v>
      </c>
      <c r="T528" s="11" t="s">
        <v>100</v>
      </c>
      <c r="U528" s="11">
        <v>4</v>
      </c>
      <c r="V528" s="11">
        <v>30</v>
      </c>
      <c r="W528" s="9">
        <v>6.6360000000000002E-2</v>
      </c>
      <c r="X528" s="9">
        <v>0.48842999999999998</v>
      </c>
      <c r="Y528" s="9">
        <f t="shared" si="236"/>
        <v>0.4902400552678039</v>
      </c>
      <c r="Z528" s="9">
        <f t="shared" si="237"/>
        <v>105</v>
      </c>
      <c r="AA528" s="8">
        <f t="shared" si="238"/>
        <v>60</v>
      </c>
      <c r="AB528" s="8" t="b">
        <f t="shared" si="235"/>
        <v>0</v>
      </c>
      <c r="AC528" s="25" t="str">
        <f t="shared" si="226"/>
        <v>NO</v>
      </c>
      <c r="AD528" s="21" t="str">
        <f t="shared" si="239"/>
        <v>NO</v>
      </c>
      <c r="AE528" s="8" t="str">
        <f t="shared" si="240"/>
        <v>MEDIUM</v>
      </c>
      <c r="AF528" s="8">
        <f t="shared" si="241"/>
        <v>3</v>
      </c>
      <c r="AG528" s="8">
        <f t="shared" si="242"/>
        <v>3</v>
      </c>
      <c r="AH528" s="8">
        <f t="shared" si="243"/>
        <v>3</v>
      </c>
      <c r="AI528" s="25">
        <f t="shared" si="227"/>
        <v>132</v>
      </c>
      <c r="AJ528" s="25">
        <f t="shared" si="228"/>
        <v>294</v>
      </c>
      <c r="AK528" s="25">
        <f t="shared" si="229"/>
        <v>477</v>
      </c>
      <c r="AL528" s="25">
        <f t="shared" si="230"/>
        <v>7.1</v>
      </c>
      <c r="AM528" s="21">
        <f t="shared" si="244"/>
        <v>132</v>
      </c>
      <c r="AN528" s="21">
        <f t="shared" si="245"/>
        <v>294</v>
      </c>
      <c r="AO528" s="21">
        <f t="shared" si="246"/>
        <v>477</v>
      </c>
      <c r="AP528" s="21">
        <f t="shared" si="247"/>
        <v>7.1</v>
      </c>
      <c r="AQ528" s="24">
        <f t="shared" si="231"/>
        <v>-0.8571428571428571</v>
      </c>
      <c r="AR528" s="24">
        <f t="shared" si="232"/>
        <v>1</v>
      </c>
      <c r="AS528" s="24">
        <f t="shared" si="233"/>
        <v>1</v>
      </c>
      <c r="AT528" s="24">
        <f t="shared" si="234"/>
        <v>0.33333333333333331</v>
      </c>
      <c r="AU528" s="9">
        <v>16</v>
      </c>
      <c r="AV528" s="9">
        <v>14</v>
      </c>
      <c r="AW528" s="9">
        <v>85</v>
      </c>
      <c r="AX528" s="9">
        <v>35</v>
      </c>
      <c r="AY528" s="9">
        <v>45</v>
      </c>
      <c r="AZ528" s="9">
        <v>15</v>
      </c>
      <c r="BA528" s="9">
        <v>22.5</v>
      </c>
      <c r="BB528" s="9">
        <v>22.5</v>
      </c>
      <c r="BC528">
        <v>219.12739164999999</v>
      </c>
      <c r="BD528">
        <v>36.285201852</v>
      </c>
      <c r="BE528">
        <v>-41.842876590000003</v>
      </c>
      <c r="BF528">
        <v>-13.736255529999999</v>
      </c>
      <c r="BG528">
        <v>-37.047663659999998</v>
      </c>
      <c r="BH528">
        <v>-21.530683960000001</v>
      </c>
      <c r="BI528">
        <v>4.0173029249000001</v>
      </c>
      <c r="BJ528">
        <v>14.43611875</v>
      </c>
      <c r="BK528">
        <v>-23.019587569999999</v>
      </c>
      <c r="BL528">
        <v>6.6914604167</v>
      </c>
      <c r="BM528">
        <v>-11.33164375</v>
      </c>
      <c r="BN528">
        <v>-12.438357849999999</v>
      </c>
      <c r="BO528">
        <v>-7.5354300380000003</v>
      </c>
      <c r="BP528">
        <v>-4.5033300379999996</v>
      </c>
      <c r="BQ528">
        <v>-12.81926337</v>
      </c>
      <c r="BR528">
        <v>531.68701906000001</v>
      </c>
      <c r="BS528">
        <v>123.42454721999999</v>
      </c>
      <c r="BT528">
        <v>-85.31013342</v>
      </c>
      <c r="BU528">
        <v>-30.159520860000001</v>
      </c>
      <c r="BV528">
        <v>-85.463803409999997</v>
      </c>
      <c r="BW528">
        <v>-53.42786108</v>
      </c>
      <c r="BX528">
        <v>-6.3706451619999998</v>
      </c>
      <c r="BY528">
        <v>32.459380207999999</v>
      </c>
      <c r="BZ528">
        <v>-59.416312480000002</v>
      </c>
      <c r="CA528">
        <v>21.216155208</v>
      </c>
      <c r="CB528">
        <v>-24.21198021</v>
      </c>
      <c r="CC528">
        <v>-55.572982009999997</v>
      </c>
      <c r="CD528">
        <v>-28.205240629999999</v>
      </c>
      <c r="CE528">
        <v>-15.22394063</v>
      </c>
      <c r="CF528">
        <v>-37.401240629999997</v>
      </c>
      <c r="CG528">
        <v>1003.5010834</v>
      </c>
      <c r="CH528">
        <v>280.79045740999999</v>
      </c>
      <c r="CI528">
        <v>-157.82673209999999</v>
      </c>
      <c r="CJ528">
        <v>-42.87710079</v>
      </c>
      <c r="CK528">
        <v>-172.31385890000001</v>
      </c>
      <c r="CL528">
        <v>-97.745050680000006</v>
      </c>
      <c r="CM528">
        <v>-14.14103328</v>
      </c>
      <c r="CN528">
        <v>53.413004166999997</v>
      </c>
      <c r="CO528">
        <v>-123.87801899999999</v>
      </c>
      <c r="CP528">
        <v>17.469962500000001</v>
      </c>
      <c r="CQ528">
        <v>-46.970120829999999</v>
      </c>
      <c r="CR528">
        <v>-107.4298352</v>
      </c>
      <c r="CS528">
        <v>-69.075929189999997</v>
      </c>
      <c r="CT528">
        <v>-48.838895860000001</v>
      </c>
      <c r="CU528">
        <v>-54.370429190000003</v>
      </c>
      <c r="CV528">
        <v>1.3276092720999999</v>
      </c>
      <c r="CW528">
        <v>-0.53409313300000005</v>
      </c>
      <c r="CX528">
        <v>1.6965331963000001</v>
      </c>
      <c r="CY528">
        <v>0.81339216950000004</v>
      </c>
      <c r="CZ528">
        <v>1.7087688526</v>
      </c>
      <c r="DA528">
        <v>-0.21088362899999999</v>
      </c>
      <c r="DB528">
        <v>-0.35304581000000002</v>
      </c>
      <c r="DC528">
        <v>-0.61475212300000004</v>
      </c>
      <c r="DD528">
        <v>0.20173519249999999</v>
      </c>
      <c r="DE528">
        <v>1.0310609020999999</v>
      </c>
      <c r="DF528">
        <v>0.49162967289999998</v>
      </c>
      <c r="DG528">
        <v>0.48218651950000002</v>
      </c>
      <c r="DH528">
        <v>1.0875482080000001</v>
      </c>
      <c r="DI528">
        <v>0.3681728413</v>
      </c>
      <c r="DJ528">
        <v>0.60954170799999996</v>
      </c>
    </row>
    <row r="529" spans="19:114" x14ac:dyDescent="0.15">
      <c r="S529" s="11" t="s">
        <v>34</v>
      </c>
      <c r="T529" s="11" t="s">
        <v>100</v>
      </c>
      <c r="U529" s="11">
        <v>4</v>
      </c>
      <c r="V529" s="11">
        <v>45</v>
      </c>
      <c r="W529" s="9">
        <v>6.6360000000000002E-2</v>
      </c>
      <c r="X529" s="9">
        <v>0.48842999999999998</v>
      </c>
      <c r="Y529" s="9">
        <f t="shared" si="236"/>
        <v>0.4902400552678039</v>
      </c>
      <c r="Z529" s="9">
        <f t="shared" si="237"/>
        <v>105</v>
      </c>
      <c r="AA529" s="8">
        <f t="shared" si="238"/>
        <v>60</v>
      </c>
      <c r="AB529" s="8" t="b">
        <f t="shared" si="235"/>
        <v>0</v>
      </c>
      <c r="AC529" s="25" t="str">
        <f t="shared" si="226"/>
        <v>NO</v>
      </c>
      <c r="AD529" s="21" t="str">
        <f t="shared" si="239"/>
        <v>NO</v>
      </c>
      <c r="AE529" s="8" t="str">
        <f t="shared" si="240"/>
        <v>FINE</v>
      </c>
      <c r="AF529" s="8">
        <f t="shared" si="241"/>
        <v>2</v>
      </c>
      <c r="AG529" s="8">
        <f t="shared" si="242"/>
        <v>2</v>
      </c>
      <c r="AH529" s="8">
        <f t="shared" si="243"/>
        <v>2</v>
      </c>
      <c r="AI529" s="25">
        <f t="shared" si="227"/>
        <v>106</v>
      </c>
      <c r="AJ529" s="25">
        <f t="shared" si="228"/>
        <v>235</v>
      </c>
      <c r="AK529" s="25">
        <f t="shared" si="229"/>
        <v>365</v>
      </c>
      <c r="AL529" s="25">
        <f t="shared" si="230"/>
        <v>9.6999999999999993</v>
      </c>
      <c r="AM529" s="21">
        <f t="shared" si="244"/>
        <v>106</v>
      </c>
      <c r="AN529" s="21">
        <f t="shared" si="245"/>
        <v>235</v>
      </c>
      <c r="AO529" s="21">
        <f t="shared" si="246"/>
        <v>365</v>
      </c>
      <c r="AP529" s="21">
        <f t="shared" si="247"/>
        <v>9.6999999999999993</v>
      </c>
      <c r="AQ529" s="24">
        <f t="shared" si="231"/>
        <v>-0.8571428571428571</v>
      </c>
      <c r="AR529" s="24">
        <f t="shared" si="232"/>
        <v>1</v>
      </c>
      <c r="AS529" s="24">
        <f t="shared" si="233"/>
        <v>1</v>
      </c>
      <c r="AT529" s="24">
        <f t="shared" si="234"/>
        <v>1</v>
      </c>
      <c r="AU529" s="9">
        <v>16</v>
      </c>
      <c r="AV529" s="9">
        <v>14</v>
      </c>
      <c r="AW529" s="9">
        <v>85</v>
      </c>
      <c r="AX529" s="9">
        <v>35</v>
      </c>
      <c r="AY529" s="9">
        <v>45</v>
      </c>
      <c r="AZ529" s="9">
        <v>15</v>
      </c>
      <c r="BA529" s="9">
        <v>22.5</v>
      </c>
      <c r="BB529" s="9">
        <v>22.5</v>
      </c>
      <c r="BC529">
        <v>219.12739164999999</v>
      </c>
      <c r="BD529">
        <v>36.285201852</v>
      </c>
      <c r="BE529">
        <v>-41.842876590000003</v>
      </c>
      <c r="BF529">
        <v>-13.736255529999999</v>
      </c>
      <c r="BG529">
        <v>-37.047663659999998</v>
      </c>
      <c r="BH529">
        <v>-21.530683960000001</v>
      </c>
      <c r="BI529">
        <v>4.0173029249000001</v>
      </c>
      <c r="BJ529">
        <v>14.43611875</v>
      </c>
      <c r="BK529">
        <v>-23.019587569999999</v>
      </c>
      <c r="BL529">
        <v>6.6914604167</v>
      </c>
      <c r="BM529">
        <v>-11.33164375</v>
      </c>
      <c r="BN529">
        <v>-12.438357849999999</v>
      </c>
      <c r="BO529">
        <v>-7.5354300380000003</v>
      </c>
      <c r="BP529">
        <v>-4.5033300379999996</v>
      </c>
      <c r="BQ529">
        <v>-12.81926337</v>
      </c>
      <c r="BR529">
        <v>531.68701906000001</v>
      </c>
      <c r="BS529">
        <v>123.42454721999999</v>
      </c>
      <c r="BT529">
        <v>-85.31013342</v>
      </c>
      <c r="BU529">
        <v>-30.159520860000001</v>
      </c>
      <c r="BV529">
        <v>-85.463803409999997</v>
      </c>
      <c r="BW529">
        <v>-53.42786108</v>
      </c>
      <c r="BX529">
        <v>-6.3706451619999998</v>
      </c>
      <c r="BY529">
        <v>32.459380207999999</v>
      </c>
      <c r="BZ529">
        <v>-59.416312480000002</v>
      </c>
      <c r="CA529">
        <v>21.216155208</v>
      </c>
      <c r="CB529">
        <v>-24.21198021</v>
      </c>
      <c r="CC529">
        <v>-55.572982009999997</v>
      </c>
      <c r="CD529">
        <v>-28.205240629999999</v>
      </c>
      <c r="CE529">
        <v>-15.22394063</v>
      </c>
      <c r="CF529">
        <v>-37.401240629999997</v>
      </c>
      <c r="CG529">
        <v>1003.5010834</v>
      </c>
      <c r="CH529">
        <v>280.79045740999999</v>
      </c>
      <c r="CI529">
        <v>-157.82673209999999</v>
      </c>
      <c r="CJ529">
        <v>-42.87710079</v>
      </c>
      <c r="CK529">
        <v>-172.31385890000001</v>
      </c>
      <c r="CL529">
        <v>-97.745050680000006</v>
      </c>
      <c r="CM529">
        <v>-14.14103328</v>
      </c>
      <c r="CN529">
        <v>53.413004166999997</v>
      </c>
      <c r="CO529">
        <v>-123.87801899999999</v>
      </c>
      <c r="CP529">
        <v>17.469962500000001</v>
      </c>
      <c r="CQ529">
        <v>-46.970120829999999</v>
      </c>
      <c r="CR529">
        <v>-107.4298352</v>
      </c>
      <c r="CS529">
        <v>-69.075929189999997</v>
      </c>
      <c r="CT529">
        <v>-48.838895860000001</v>
      </c>
      <c r="CU529">
        <v>-54.370429190000003</v>
      </c>
      <c r="CV529">
        <v>1.3276092720999999</v>
      </c>
      <c r="CW529">
        <v>-0.53409313300000005</v>
      </c>
      <c r="CX529">
        <v>1.6965331963000001</v>
      </c>
      <c r="CY529">
        <v>0.81339216950000004</v>
      </c>
      <c r="CZ529">
        <v>1.7087688526</v>
      </c>
      <c r="DA529">
        <v>-0.21088362899999999</v>
      </c>
      <c r="DB529">
        <v>-0.35304581000000002</v>
      </c>
      <c r="DC529">
        <v>-0.61475212300000004</v>
      </c>
      <c r="DD529">
        <v>0.20173519249999999</v>
      </c>
      <c r="DE529">
        <v>1.0310609020999999</v>
      </c>
      <c r="DF529">
        <v>0.49162967289999998</v>
      </c>
      <c r="DG529">
        <v>0.48218651950000002</v>
      </c>
      <c r="DH529">
        <v>1.0875482080000001</v>
      </c>
      <c r="DI529">
        <v>0.3681728413</v>
      </c>
      <c r="DJ529">
        <v>0.60954170799999996</v>
      </c>
    </row>
    <row r="530" spans="19:114" x14ac:dyDescent="0.15">
      <c r="S530" s="11" t="s">
        <v>34</v>
      </c>
      <c r="T530" s="11" t="s">
        <v>100</v>
      </c>
      <c r="U530" s="11">
        <v>6</v>
      </c>
      <c r="V530" s="11">
        <v>0</v>
      </c>
      <c r="W530" s="9">
        <v>9.5000000000000001E-2</v>
      </c>
      <c r="X530" s="9">
        <v>0.49869999999999998</v>
      </c>
      <c r="Y530" s="9">
        <f t="shared" si="236"/>
        <v>0.73196048098660305</v>
      </c>
      <c r="Z530" s="9">
        <f t="shared" si="237"/>
        <v>70</v>
      </c>
      <c r="AA530" s="8">
        <f t="shared" si="238"/>
        <v>60</v>
      </c>
      <c r="AB530" s="8" t="b">
        <f t="shared" si="235"/>
        <v>0</v>
      </c>
      <c r="AC530" s="25" t="str">
        <f t="shared" si="226"/>
        <v>NO</v>
      </c>
      <c r="AD530" s="21" t="str">
        <f t="shared" si="239"/>
        <v>NO</v>
      </c>
      <c r="AE530" s="8" t="str">
        <f t="shared" si="240"/>
        <v>MEDIUM</v>
      </c>
      <c r="AF530" s="8">
        <f t="shared" si="241"/>
        <v>3</v>
      </c>
      <c r="AG530" s="8">
        <f t="shared" si="242"/>
        <v>3</v>
      </c>
      <c r="AH530" s="8">
        <f t="shared" si="243"/>
        <v>3</v>
      </c>
      <c r="AI530" s="25">
        <f t="shared" si="227"/>
        <v>159</v>
      </c>
      <c r="AJ530" s="25">
        <f t="shared" si="228"/>
        <v>341</v>
      </c>
      <c r="AK530" s="25">
        <f t="shared" si="229"/>
        <v>622</v>
      </c>
      <c r="AL530" s="25">
        <f t="shared" si="230"/>
        <v>3.3000000000000003</v>
      </c>
      <c r="AM530" s="21">
        <f t="shared" si="244"/>
        <v>159</v>
      </c>
      <c r="AN530" s="21">
        <f t="shared" si="245"/>
        <v>341</v>
      </c>
      <c r="AO530" s="21">
        <f t="shared" si="246"/>
        <v>622</v>
      </c>
      <c r="AP530" s="21">
        <f t="shared" si="247"/>
        <v>3.3000000000000003</v>
      </c>
      <c r="AQ530" s="24">
        <f t="shared" si="231"/>
        <v>-0.7142857142857143</v>
      </c>
      <c r="AR530" s="24">
        <f t="shared" si="232"/>
        <v>1</v>
      </c>
      <c r="AS530" s="24">
        <f t="shared" si="233"/>
        <v>1</v>
      </c>
      <c r="AT530" s="24">
        <f t="shared" si="234"/>
        <v>-1</v>
      </c>
      <c r="AU530" s="9">
        <v>16</v>
      </c>
      <c r="AV530" s="9">
        <v>14</v>
      </c>
      <c r="AW530" s="9">
        <v>85</v>
      </c>
      <c r="AX530" s="9">
        <v>35</v>
      </c>
      <c r="AY530" s="9">
        <v>45</v>
      </c>
      <c r="AZ530" s="9">
        <v>15</v>
      </c>
      <c r="BA530" s="9">
        <v>22.5</v>
      </c>
      <c r="BB530" s="9">
        <v>22.5</v>
      </c>
      <c r="BC530">
        <v>219.12739164999999</v>
      </c>
      <c r="BD530">
        <v>36.285201852</v>
      </c>
      <c r="BE530">
        <v>-41.842876590000003</v>
      </c>
      <c r="BF530">
        <v>-13.736255529999999</v>
      </c>
      <c r="BG530">
        <v>-37.047663659999998</v>
      </c>
      <c r="BH530">
        <v>-21.530683960000001</v>
      </c>
      <c r="BI530">
        <v>4.0173029249000001</v>
      </c>
      <c r="BJ530">
        <v>14.43611875</v>
      </c>
      <c r="BK530">
        <v>-23.019587569999999</v>
      </c>
      <c r="BL530">
        <v>6.6914604167</v>
      </c>
      <c r="BM530">
        <v>-11.33164375</v>
      </c>
      <c r="BN530">
        <v>-12.438357849999999</v>
      </c>
      <c r="BO530">
        <v>-7.5354300380000003</v>
      </c>
      <c r="BP530">
        <v>-4.5033300379999996</v>
      </c>
      <c r="BQ530">
        <v>-12.81926337</v>
      </c>
      <c r="BR530">
        <v>531.68701906000001</v>
      </c>
      <c r="BS530">
        <v>123.42454721999999</v>
      </c>
      <c r="BT530">
        <v>-85.31013342</v>
      </c>
      <c r="BU530">
        <v>-30.159520860000001</v>
      </c>
      <c r="BV530">
        <v>-85.463803409999997</v>
      </c>
      <c r="BW530">
        <v>-53.42786108</v>
      </c>
      <c r="BX530">
        <v>-6.3706451619999998</v>
      </c>
      <c r="BY530">
        <v>32.459380207999999</v>
      </c>
      <c r="BZ530">
        <v>-59.416312480000002</v>
      </c>
      <c r="CA530">
        <v>21.216155208</v>
      </c>
      <c r="CB530">
        <v>-24.21198021</v>
      </c>
      <c r="CC530">
        <v>-55.572982009999997</v>
      </c>
      <c r="CD530">
        <v>-28.205240629999999</v>
      </c>
      <c r="CE530">
        <v>-15.22394063</v>
      </c>
      <c r="CF530">
        <v>-37.401240629999997</v>
      </c>
      <c r="CG530">
        <v>1003.5010834</v>
      </c>
      <c r="CH530">
        <v>280.79045740999999</v>
      </c>
      <c r="CI530">
        <v>-157.82673209999999</v>
      </c>
      <c r="CJ530">
        <v>-42.87710079</v>
      </c>
      <c r="CK530">
        <v>-172.31385890000001</v>
      </c>
      <c r="CL530">
        <v>-97.745050680000006</v>
      </c>
      <c r="CM530">
        <v>-14.14103328</v>
      </c>
      <c r="CN530">
        <v>53.413004166999997</v>
      </c>
      <c r="CO530">
        <v>-123.87801899999999</v>
      </c>
      <c r="CP530">
        <v>17.469962500000001</v>
      </c>
      <c r="CQ530">
        <v>-46.970120829999999</v>
      </c>
      <c r="CR530">
        <v>-107.4298352</v>
      </c>
      <c r="CS530">
        <v>-69.075929189999997</v>
      </c>
      <c r="CT530">
        <v>-48.838895860000001</v>
      </c>
      <c r="CU530">
        <v>-54.370429190000003</v>
      </c>
      <c r="CV530">
        <v>1.3276092720999999</v>
      </c>
      <c r="CW530">
        <v>-0.53409313300000005</v>
      </c>
      <c r="CX530">
        <v>1.6965331963000001</v>
      </c>
      <c r="CY530">
        <v>0.81339216950000004</v>
      </c>
      <c r="CZ530">
        <v>1.7087688526</v>
      </c>
      <c r="DA530">
        <v>-0.21088362899999999</v>
      </c>
      <c r="DB530">
        <v>-0.35304581000000002</v>
      </c>
      <c r="DC530">
        <v>-0.61475212300000004</v>
      </c>
      <c r="DD530">
        <v>0.20173519249999999</v>
      </c>
      <c r="DE530">
        <v>1.0310609020999999</v>
      </c>
      <c r="DF530">
        <v>0.49162967289999998</v>
      </c>
      <c r="DG530">
        <v>0.48218651950000002</v>
      </c>
      <c r="DH530">
        <v>1.0875482080000001</v>
      </c>
      <c r="DI530">
        <v>0.3681728413</v>
      </c>
      <c r="DJ530">
        <v>0.60954170799999996</v>
      </c>
    </row>
    <row r="531" spans="19:114" x14ac:dyDescent="0.15">
      <c r="S531" s="11" t="s">
        <v>34</v>
      </c>
      <c r="T531" s="11" t="s">
        <v>100</v>
      </c>
      <c r="U531" s="11">
        <v>6</v>
      </c>
      <c r="V531" s="11">
        <v>15</v>
      </c>
      <c r="W531" s="9">
        <v>9.5000000000000001E-2</v>
      </c>
      <c r="X531" s="9">
        <v>0.49869999999999998</v>
      </c>
      <c r="Y531" s="9">
        <f t="shared" si="236"/>
        <v>0.73196048098660305</v>
      </c>
      <c r="Z531" s="9">
        <f t="shared" si="237"/>
        <v>70</v>
      </c>
      <c r="AA531" s="8">
        <f t="shared" si="238"/>
        <v>60</v>
      </c>
      <c r="AB531" s="8" t="b">
        <f t="shared" si="235"/>
        <v>0</v>
      </c>
      <c r="AC531" s="25" t="str">
        <f t="shared" si="226"/>
        <v>NO</v>
      </c>
      <c r="AD531" s="21" t="str">
        <f t="shared" si="239"/>
        <v>NO</v>
      </c>
      <c r="AE531" s="8" t="str">
        <f t="shared" si="240"/>
        <v>MEDIUM</v>
      </c>
      <c r="AF531" s="8">
        <f t="shared" si="241"/>
        <v>3</v>
      </c>
      <c r="AG531" s="8">
        <f t="shared" si="242"/>
        <v>3</v>
      </c>
      <c r="AH531" s="8">
        <f t="shared" si="243"/>
        <v>3</v>
      </c>
      <c r="AI531" s="25">
        <f t="shared" si="227"/>
        <v>154</v>
      </c>
      <c r="AJ531" s="25">
        <f t="shared" si="228"/>
        <v>343</v>
      </c>
      <c r="AK531" s="25">
        <f t="shared" si="229"/>
        <v>595</v>
      </c>
      <c r="AL531" s="25">
        <f t="shared" si="230"/>
        <v>4.8</v>
      </c>
      <c r="AM531" s="21">
        <f t="shared" si="244"/>
        <v>154</v>
      </c>
      <c r="AN531" s="21">
        <f t="shared" si="245"/>
        <v>343</v>
      </c>
      <c r="AO531" s="21">
        <f t="shared" si="246"/>
        <v>595</v>
      </c>
      <c r="AP531" s="21">
        <f t="shared" si="247"/>
        <v>4.8</v>
      </c>
      <c r="AQ531" s="24">
        <f t="shared" si="231"/>
        <v>-0.7142857142857143</v>
      </c>
      <c r="AR531" s="24">
        <f t="shared" si="232"/>
        <v>1</v>
      </c>
      <c r="AS531" s="24">
        <f t="shared" si="233"/>
        <v>1</v>
      </c>
      <c r="AT531" s="24">
        <f t="shared" si="234"/>
        <v>-0.33333333333333331</v>
      </c>
      <c r="AU531" s="9">
        <v>16</v>
      </c>
      <c r="AV531" s="9">
        <v>14</v>
      </c>
      <c r="AW531" s="9">
        <v>85</v>
      </c>
      <c r="AX531" s="9">
        <v>35</v>
      </c>
      <c r="AY531" s="9">
        <v>45</v>
      </c>
      <c r="AZ531" s="9">
        <v>15</v>
      </c>
      <c r="BA531" s="9">
        <v>22.5</v>
      </c>
      <c r="BB531" s="9">
        <v>22.5</v>
      </c>
      <c r="BC531">
        <v>219.12739164999999</v>
      </c>
      <c r="BD531">
        <v>36.285201852</v>
      </c>
      <c r="BE531">
        <v>-41.842876590000003</v>
      </c>
      <c r="BF531">
        <v>-13.736255529999999</v>
      </c>
      <c r="BG531">
        <v>-37.047663659999998</v>
      </c>
      <c r="BH531">
        <v>-21.530683960000001</v>
      </c>
      <c r="BI531">
        <v>4.0173029249000001</v>
      </c>
      <c r="BJ531">
        <v>14.43611875</v>
      </c>
      <c r="BK531">
        <v>-23.019587569999999</v>
      </c>
      <c r="BL531">
        <v>6.6914604167</v>
      </c>
      <c r="BM531">
        <v>-11.33164375</v>
      </c>
      <c r="BN531">
        <v>-12.438357849999999</v>
      </c>
      <c r="BO531">
        <v>-7.5354300380000003</v>
      </c>
      <c r="BP531">
        <v>-4.5033300379999996</v>
      </c>
      <c r="BQ531">
        <v>-12.81926337</v>
      </c>
      <c r="BR531">
        <v>531.68701906000001</v>
      </c>
      <c r="BS531">
        <v>123.42454721999999</v>
      </c>
      <c r="BT531">
        <v>-85.31013342</v>
      </c>
      <c r="BU531">
        <v>-30.159520860000001</v>
      </c>
      <c r="BV531">
        <v>-85.463803409999997</v>
      </c>
      <c r="BW531">
        <v>-53.42786108</v>
      </c>
      <c r="BX531">
        <v>-6.3706451619999998</v>
      </c>
      <c r="BY531">
        <v>32.459380207999999</v>
      </c>
      <c r="BZ531">
        <v>-59.416312480000002</v>
      </c>
      <c r="CA531">
        <v>21.216155208</v>
      </c>
      <c r="CB531">
        <v>-24.21198021</v>
      </c>
      <c r="CC531">
        <v>-55.572982009999997</v>
      </c>
      <c r="CD531">
        <v>-28.205240629999999</v>
      </c>
      <c r="CE531">
        <v>-15.22394063</v>
      </c>
      <c r="CF531">
        <v>-37.401240629999997</v>
      </c>
      <c r="CG531">
        <v>1003.5010834</v>
      </c>
      <c r="CH531">
        <v>280.79045740999999</v>
      </c>
      <c r="CI531">
        <v>-157.82673209999999</v>
      </c>
      <c r="CJ531">
        <v>-42.87710079</v>
      </c>
      <c r="CK531">
        <v>-172.31385890000001</v>
      </c>
      <c r="CL531">
        <v>-97.745050680000006</v>
      </c>
      <c r="CM531">
        <v>-14.14103328</v>
      </c>
      <c r="CN531">
        <v>53.413004166999997</v>
      </c>
      <c r="CO531">
        <v>-123.87801899999999</v>
      </c>
      <c r="CP531">
        <v>17.469962500000001</v>
      </c>
      <c r="CQ531">
        <v>-46.970120829999999</v>
      </c>
      <c r="CR531">
        <v>-107.4298352</v>
      </c>
      <c r="CS531">
        <v>-69.075929189999997</v>
      </c>
      <c r="CT531">
        <v>-48.838895860000001</v>
      </c>
      <c r="CU531">
        <v>-54.370429190000003</v>
      </c>
      <c r="CV531">
        <v>1.3276092720999999</v>
      </c>
      <c r="CW531">
        <v>-0.53409313300000005</v>
      </c>
      <c r="CX531">
        <v>1.6965331963000001</v>
      </c>
      <c r="CY531">
        <v>0.81339216950000004</v>
      </c>
      <c r="CZ531">
        <v>1.7087688526</v>
      </c>
      <c r="DA531">
        <v>-0.21088362899999999</v>
      </c>
      <c r="DB531">
        <v>-0.35304581000000002</v>
      </c>
      <c r="DC531">
        <v>-0.61475212300000004</v>
      </c>
      <c r="DD531">
        <v>0.20173519249999999</v>
      </c>
      <c r="DE531">
        <v>1.0310609020999999</v>
      </c>
      <c r="DF531">
        <v>0.49162967289999998</v>
      </c>
      <c r="DG531">
        <v>0.48218651950000002</v>
      </c>
      <c r="DH531">
        <v>1.0875482080000001</v>
      </c>
      <c r="DI531">
        <v>0.3681728413</v>
      </c>
      <c r="DJ531">
        <v>0.60954170799999996</v>
      </c>
    </row>
    <row r="532" spans="19:114" x14ac:dyDescent="0.15">
      <c r="S532" s="11" t="s">
        <v>34</v>
      </c>
      <c r="T532" s="11" t="s">
        <v>100</v>
      </c>
      <c r="U532" s="11">
        <v>6</v>
      </c>
      <c r="V532" s="11">
        <v>30</v>
      </c>
      <c r="W532" s="9">
        <v>9.5000000000000001E-2</v>
      </c>
      <c r="X532" s="9">
        <v>0.49869999999999998</v>
      </c>
      <c r="Y532" s="9">
        <f t="shared" si="236"/>
        <v>0.73196048098660305</v>
      </c>
      <c r="Z532" s="9">
        <f t="shared" si="237"/>
        <v>70</v>
      </c>
      <c r="AA532" s="8">
        <f t="shared" si="238"/>
        <v>60</v>
      </c>
      <c r="AB532" s="8" t="b">
        <f t="shared" si="235"/>
        <v>0</v>
      </c>
      <c r="AC532" s="25" t="str">
        <f t="shared" si="226"/>
        <v>NO</v>
      </c>
      <c r="AD532" s="21" t="str">
        <f t="shared" si="239"/>
        <v>NO</v>
      </c>
      <c r="AE532" s="8" t="str">
        <f t="shared" si="240"/>
        <v>MEDIUM</v>
      </c>
      <c r="AF532" s="8">
        <f t="shared" si="241"/>
        <v>3</v>
      </c>
      <c r="AG532" s="8">
        <f t="shared" si="242"/>
        <v>3</v>
      </c>
      <c r="AH532" s="8">
        <f t="shared" si="243"/>
        <v>3</v>
      </c>
      <c r="AI532" s="25">
        <f t="shared" si="227"/>
        <v>137</v>
      </c>
      <c r="AJ532" s="25">
        <f t="shared" si="228"/>
        <v>312</v>
      </c>
      <c r="AK532" s="25">
        <f t="shared" si="229"/>
        <v>520</v>
      </c>
      <c r="AL532" s="25">
        <f t="shared" si="230"/>
        <v>6.8999999999999995</v>
      </c>
      <c r="AM532" s="21">
        <f t="shared" si="244"/>
        <v>137</v>
      </c>
      <c r="AN532" s="21">
        <f t="shared" si="245"/>
        <v>312</v>
      </c>
      <c r="AO532" s="21">
        <f t="shared" si="246"/>
        <v>520</v>
      </c>
      <c r="AP532" s="21">
        <f t="shared" si="247"/>
        <v>6.8999999999999995</v>
      </c>
      <c r="AQ532" s="24">
        <f t="shared" si="231"/>
        <v>-0.7142857142857143</v>
      </c>
      <c r="AR532" s="24">
        <f t="shared" si="232"/>
        <v>1</v>
      </c>
      <c r="AS532" s="24">
        <f t="shared" si="233"/>
        <v>1</v>
      </c>
      <c r="AT532" s="24">
        <f t="shared" si="234"/>
        <v>0.33333333333333331</v>
      </c>
      <c r="AU532" s="9">
        <v>16</v>
      </c>
      <c r="AV532" s="9">
        <v>14</v>
      </c>
      <c r="AW532" s="9">
        <v>85</v>
      </c>
      <c r="AX532" s="9">
        <v>35</v>
      </c>
      <c r="AY532" s="9">
        <v>45</v>
      </c>
      <c r="AZ532" s="9">
        <v>15</v>
      </c>
      <c r="BA532" s="9">
        <v>22.5</v>
      </c>
      <c r="BB532" s="9">
        <v>22.5</v>
      </c>
      <c r="BC532">
        <v>219.12739164999999</v>
      </c>
      <c r="BD532">
        <v>36.285201852</v>
      </c>
      <c r="BE532">
        <v>-41.842876590000003</v>
      </c>
      <c r="BF532">
        <v>-13.736255529999999</v>
      </c>
      <c r="BG532">
        <v>-37.047663659999998</v>
      </c>
      <c r="BH532">
        <v>-21.530683960000001</v>
      </c>
      <c r="BI532">
        <v>4.0173029249000001</v>
      </c>
      <c r="BJ532">
        <v>14.43611875</v>
      </c>
      <c r="BK532">
        <v>-23.019587569999999</v>
      </c>
      <c r="BL532">
        <v>6.6914604167</v>
      </c>
      <c r="BM532">
        <v>-11.33164375</v>
      </c>
      <c r="BN532">
        <v>-12.438357849999999</v>
      </c>
      <c r="BO532">
        <v>-7.5354300380000003</v>
      </c>
      <c r="BP532">
        <v>-4.5033300379999996</v>
      </c>
      <c r="BQ532">
        <v>-12.81926337</v>
      </c>
      <c r="BR532">
        <v>531.68701906000001</v>
      </c>
      <c r="BS532">
        <v>123.42454721999999</v>
      </c>
      <c r="BT532">
        <v>-85.31013342</v>
      </c>
      <c r="BU532">
        <v>-30.159520860000001</v>
      </c>
      <c r="BV532">
        <v>-85.463803409999997</v>
      </c>
      <c r="BW532">
        <v>-53.42786108</v>
      </c>
      <c r="BX532">
        <v>-6.3706451619999998</v>
      </c>
      <c r="BY532">
        <v>32.459380207999999</v>
      </c>
      <c r="BZ532">
        <v>-59.416312480000002</v>
      </c>
      <c r="CA532">
        <v>21.216155208</v>
      </c>
      <c r="CB532">
        <v>-24.21198021</v>
      </c>
      <c r="CC532">
        <v>-55.572982009999997</v>
      </c>
      <c r="CD532">
        <v>-28.205240629999999</v>
      </c>
      <c r="CE532">
        <v>-15.22394063</v>
      </c>
      <c r="CF532">
        <v>-37.401240629999997</v>
      </c>
      <c r="CG532">
        <v>1003.5010834</v>
      </c>
      <c r="CH532">
        <v>280.79045740999999</v>
      </c>
      <c r="CI532">
        <v>-157.82673209999999</v>
      </c>
      <c r="CJ532">
        <v>-42.87710079</v>
      </c>
      <c r="CK532">
        <v>-172.31385890000001</v>
      </c>
      <c r="CL532">
        <v>-97.745050680000006</v>
      </c>
      <c r="CM532">
        <v>-14.14103328</v>
      </c>
      <c r="CN532">
        <v>53.413004166999997</v>
      </c>
      <c r="CO532">
        <v>-123.87801899999999</v>
      </c>
      <c r="CP532">
        <v>17.469962500000001</v>
      </c>
      <c r="CQ532">
        <v>-46.970120829999999</v>
      </c>
      <c r="CR532">
        <v>-107.4298352</v>
      </c>
      <c r="CS532">
        <v>-69.075929189999997</v>
      </c>
      <c r="CT532">
        <v>-48.838895860000001</v>
      </c>
      <c r="CU532">
        <v>-54.370429190000003</v>
      </c>
      <c r="CV532">
        <v>1.3276092720999999</v>
      </c>
      <c r="CW532">
        <v>-0.53409313300000005</v>
      </c>
      <c r="CX532">
        <v>1.6965331963000001</v>
      </c>
      <c r="CY532">
        <v>0.81339216950000004</v>
      </c>
      <c r="CZ532">
        <v>1.7087688526</v>
      </c>
      <c r="DA532">
        <v>-0.21088362899999999</v>
      </c>
      <c r="DB532">
        <v>-0.35304581000000002</v>
      </c>
      <c r="DC532">
        <v>-0.61475212300000004</v>
      </c>
      <c r="DD532">
        <v>0.20173519249999999</v>
      </c>
      <c r="DE532">
        <v>1.0310609020999999</v>
      </c>
      <c r="DF532">
        <v>0.49162967289999998</v>
      </c>
      <c r="DG532">
        <v>0.48218651950000002</v>
      </c>
      <c r="DH532">
        <v>1.0875482080000001</v>
      </c>
      <c r="DI532">
        <v>0.3681728413</v>
      </c>
      <c r="DJ532">
        <v>0.60954170799999996</v>
      </c>
    </row>
    <row r="533" spans="19:114" x14ac:dyDescent="0.15">
      <c r="S533" s="11" t="s">
        <v>34</v>
      </c>
      <c r="T533" s="11" t="s">
        <v>100</v>
      </c>
      <c r="U533" s="11">
        <v>6</v>
      </c>
      <c r="V533" s="11">
        <v>45</v>
      </c>
      <c r="W533" s="9">
        <v>9.5000000000000001E-2</v>
      </c>
      <c r="X533" s="9">
        <v>0.49869999999999998</v>
      </c>
      <c r="Y533" s="9">
        <f t="shared" si="236"/>
        <v>0.73196048098660305</v>
      </c>
      <c r="Z533" s="9">
        <f t="shared" si="237"/>
        <v>70</v>
      </c>
      <c r="AA533" s="8">
        <f t="shared" si="238"/>
        <v>60</v>
      </c>
      <c r="AB533" s="8" t="b">
        <f t="shared" si="235"/>
        <v>0</v>
      </c>
      <c r="AC533" s="25" t="str">
        <f t="shared" si="226"/>
        <v>NO</v>
      </c>
      <c r="AD533" s="21" t="str">
        <f t="shared" si="239"/>
        <v>NO</v>
      </c>
      <c r="AE533" s="8" t="str">
        <f t="shared" si="240"/>
        <v>FINE</v>
      </c>
      <c r="AF533" s="8">
        <f t="shared" si="241"/>
        <v>2</v>
      </c>
      <c r="AG533" s="8">
        <f t="shared" si="242"/>
        <v>2</v>
      </c>
      <c r="AH533" s="8">
        <f t="shared" si="243"/>
        <v>3</v>
      </c>
      <c r="AI533" s="25">
        <f t="shared" si="227"/>
        <v>109</v>
      </c>
      <c r="AJ533" s="25">
        <f t="shared" si="228"/>
        <v>249</v>
      </c>
      <c r="AK533" s="25">
        <f t="shared" si="229"/>
        <v>396</v>
      </c>
      <c r="AL533" s="25">
        <f t="shared" si="230"/>
        <v>9.5</v>
      </c>
      <c r="AM533" s="21">
        <f t="shared" si="244"/>
        <v>109</v>
      </c>
      <c r="AN533" s="21">
        <f t="shared" si="245"/>
        <v>249</v>
      </c>
      <c r="AO533" s="21">
        <f t="shared" si="246"/>
        <v>396</v>
      </c>
      <c r="AP533" s="21">
        <f t="shared" si="247"/>
        <v>9.5</v>
      </c>
      <c r="AQ533" s="24">
        <f t="shared" si="231"/>
        <v>-0.7142857142857143</v>
      </c>
      <c r="AR533" s="24">
        <f t="shared" si="232"/>
        <v>1</v>
      </c>
      <c r="AS533" s="24">
        <f t="shared" si="233"/>
        <v>1</v>
      </c>
      <c r="AT533" s="24">
        <f t="shared" si="234"/>
        <v>1</v>
      </c>
      <c r="AU533" s="9">
        <v>16</v>
      </c>
      <c r="AV533" s="9">
        <v>14</v>
      </c>
      <c r="AW533" s="9">
        <v>85</v>
      </c>
      <c r="AX533" s="9">
        <v>35</v>
      </c>
      <c r="AY533" s="9">
        <v>45</v>
      </c>
      <c r="AZ533" s="9">
        <v>15</v>
      </c>
      <c r="BA533" s="9">
        <v>22.5</v>
      </c>
      <c r="BB533" s="9">
        <v>22.5</v>
      </c>
      <c r="BC533">
        <v>219.12739164999999</v>
      </c>
      <c r="BD533">
        <v>36.285201852</v>
      </c>
      <c r="BE533">
        <v>-41.842876590000003</v>
      </c>
      <c r="BF533">
        <v>-13.736255529999999</v>
      </c>
      <c r="BG533">
        <v>-37.047663659999998</v>
      </c>
      <c r="BH533">
        <v>-21.530683960000001</v>
      </c>
      <c r="BI533">
        <v>4.0173029249000001</v>
      </c>
      <c r="BJ533">
        <v>14.43611875</v>
      </c>
      <c r="BK533">
        <v>-23.019587569999999</v>
      </c>
      <c r="BL533">
        <v>6.6914604167</v>
      </c>
      <c r="BM533">
        <v>-11.33164375</v>
      </c>
      <c r="BN533">
        <v>-12.438357849999999</v>
      </c>
      <c r="BO533">
        <v>-7.5354300380000003</v>
      </c>
      <c r="BP533">
        <v>-4.5033300379999996</v>
      </c>
      <c r="BQ533">
        <v>-12.81926337</v>
      </c>
      <c r="BR533">
        <v>531.68701906000001</v>
      </c>
      <c r="BS533">
        <v>123.42454721999999</v>
      </c>
      <c r="BT533">
        <v>-85.31013342</v>
      </c>
      <c r="BU533">
        <v>-30.159520860000001</v>
      </c>
      <c r="BV533">
        <v>-85.463803409999997</v>
      </c>
      <c r="BW533">
        <v>-53.42786108</v>
      </c>
      <c r="BX533">
        <v>-6.3706451619999998</v>
      </c>
      <c r="BY533">
        <v>32.459380207999999</v>
      </c>
      <c r="BZ533">
        <v>-59.416312480000002</v>
      </c>
      <c r="CA533">
        <v>21.216155208</v>
      </c>
      <c r="CB533">
        <v>-24.21198021</v>
      </c>
      <c r="CC533">
        <v>-55.572982009999997</v>
      </c>
      <c r="CD533">
        <v>-28.205240629999999</v>
      </c>
      <c r="CE533">
        <v>-15.22394063</v>
      </c>
      <c r="CF533">
        <v>-37.401240629999997</v>
      </c>
      <c r="CG533">
        <v>1003.5010834</v>
      </c>
      <c r="CH533">
        <v>280.79045740999999</v>
      </c>
      <c r="CI533">
        <v>-157.82673209999999</v>
      </c>
      <c r="CJ533">
        <v>-42.87710079</v>
      </c>
      <c r="CK533">
        <v>-172.31385890000001</v>
      </c>
      <c r="CL533">
        <v>-97.745050680000006</v>
      </c>
      <c r="CM533">
        <v>-14.14103328</v>
      </c>
      <c r="CN533">
        <v>53.413004166999997</v>
      </c>
      <c r="CO533">
        <v>-123.87801899999999</v>
      </c>
      <c r="CP533">
        <v>17.469962500000001</v>
      </c>
      <c r="CQ533">
        <v>-46.970120829999999</v>
      </c>
      <c r="CR533">
        <v>-107.4298352</v>
      </c>
      <c r="CS533">
        <v>-69.075929189999997</v>
      </c>
      <c r="CT533">
        <v>-48.838895860000001</v>
      </c>
      <c r="CU533">
        <v>-54.370429190000003</v>
      </c>
      <c r="CV533">
        <v>1.3276092720999999</v>
      </c>
      <c r="CW533">
        <v>-0.53409313300000005</v>
      </c>
      <c r="CX533">
        <v>1.6965331963000001</v>
      </c>
      <c r="CY533">
        <v>0.81339216950000004</v>
      </c>
      <c r="CZ533">
        <v>1.7087688526</v>
      </c>
      <c r="DA533">
        <v>-0.21088362899999999</v>
      </c>
      <c r="DB533">
        <v>-0.35304581000000002</v>
      </c>
      <c r="DC533">
        <v>-0.61475212300000004</v>
      </c>
      <c r="DD533">
        <v>0.20173519249999999</v>
      </c>
      <c r="DE533">
        <v>1.0310609020999999</v>
      </c>
      <c r="DF533">
        <v>0.49162967289999998</v>
      </c>
      <c r="DG533">
        <v>0.48218651950000002</v>
      </c>
      <c r="DH533">
        <v>1.0875482080000001</v>
      </c>
      <c r="DI533">
        <v>0.3681728413</v>
      </c>
      <c r="DJ533">
        <v>0.60954170799999996</v>
      </c>
    </row>
    <row r="534" spans="19:114" x14ac:dyDescent="0.15">
      <c r="S534" s="11" t="s">
        <v>34</v>
      </c>
      <c r="T534" s="11" t="s">
        <v>100</v>
      </c>
      <c r="U534" s="11">
        <v>8</v>
      </c>
      <c r="V534" s="11">
        <v>0</v>
      </c>
      <c r="W534" s="9">
        <v>0.124635</v>
      </c>
      <c r="X534" s="9">
        <v>0.50334000000000001</v>
      </c>
      <c r="Y534" s="9">
        <f t="shared" si="236"/>
        <v>0.97871144821657308</v>
      </c>
      <c r="Z534" s="9">
        <f t="shared" si="237"/>
        <v>53</v>
      </c>
      <c r="AA534" s="8">
        <f t="shared" si="238"/>
        <v>60</v>
      </c>
      <c r="AB534" s="8" t="b">
        <f t="shared" si="235"/>
        <v>0</v>
      </c>
      <c r="AC534" s="25" t="str">
        <f t="shared" si="226"/>
        <v>YES</v>
      </c>
      <c r="AD534" s="21" t="str">
        <f t="shared" si="239"/>
        <v>YES</v>
      </c>
      <c r="AE534" s="8" t="str">
        <f t="shared" si="240"/>
        <v>COARSE</v>
      </c>
      <c r="AF534" s="8">
        <f t="shared" si="241"/>
        <v>4</v>
      </c>
      <c r="AG534" s="8">
        <f t="shared" si="242"/>
        <v>4</v>
      </c>
      <c r="AH534" s="8">
        <f t="shared" si="243"/>
        <v>4</v>
      </c>
      <c r="AI534" s="25">
        <f t="shared" si="227"/>
        <v>167</v>
      </c>
      <c r="AJ534" s="25">
        <f t="shared" si="228"/>
        <v>368</v>
      </c>
      <c r="AK534" s="25">
        <f t="shared" si="229"/>
        <v>684</v>
      </c>
      <c r="AL534" s="25">
        <f t="shared" si="230"/>
        <v>3</v>
      </c>
      <c r="AM534" s="21">
        <f t="shared" si="244"/>
        <v>167</v>
      </c>
      <c r="AN534" s="21">
        <f t="shared" si="245"/>
        <v>368</v>
      </c>
      <c r="AO534" s="21">
        <f t="shared" si="246"/>
        <v>684</v>
      </c>
      <c r="AP534" s="21">
        <f t="shared" si="247"/>
        <v>3</v>
      </c>
      <c r="AQ534" s="24">
        <f t="shared" si="231"/>
        <v>-0.5714285714285714</v>
      </c>
      <c r="AR534" s="24">
        <f t="shared" si="232"/>
        <v>1</v>
      </c>
      <c r="AS534" s="24">
        <f t="shared" si="233"/>
        <v>1</v>
      </c>
      <c r="AT534" s="24">
        <f t="shared" si="234"/>
        <v>-1</v>
      </c>
      <c r="AU534" s="9">
        <v>16</v>
      </c>
      <c r="AV534" s="9">
        <v>14</v>
      </c>
      <c r="AW534" s="9">
        <v>85</v>
      </c>
      <c r="AX534" s="9">
        <v>35</v>
      </c>
      <c r="AY534" s="9">
        <v>45</v>
      </c>
      <c r="AZ534" s="9">
        <v>15</v>
      </c>
      <c r="BA534" s="9">
        <v>22.5</v>
      </c>
      <c r="BB534" s="9">
        <v>22.5</v>
      </c>
      <c r="BC534">
        <v>219.12739164999999</v>
      </c>
      <c r="BD534">
        <v>36.285201852</v>
      </c>
      <c r="BE534">
        <v>-41.842876590000003</v>
      </c>
      <c r="BF534">
        <v>-13.736255529999999</v>
      </c>
      <c r="BG534">
        <v>-37.047663659999998</v>
      </c>
      <c r="BH534">
        <v>-21.530683960000001</v>
      </c>
      <c r="BI534">
        <v>4.0173029249000001</v>
      </c>
      <c r="BJ534">
        <v>14.43611875</v>
      </c>
      <c r="BK534">
        <v>-23.019587569999999</v>
      </c>
      <c r="BL534">
        <v>6.6914604167</v>
      </c>
      <c r="BM534">
        <v>-11.33164375</v>
      </c>
      <c r="BN534">
        <v>-12.438357849999999</v>
      </c>
      <c r="BO534">
        <v>-7.5354300380000003</v>
      </c>
      <c r="BP534">
        <v>-4.5033300379999996</v>
      </c>
      <c r="BQ534">
        <v>-12.81926337</v>
      </c>
      <c r="BR534">
        <v>531.68701906000001</v>
      </c>
      <c r="BS534">
        <v>123.42454721999999</v>
      </c>
      <c r="BT534">
        <v>-85.31013342</v>
      </c>
      <c r="BU534">
        <v>-30.159520860000001</v>
      </c>
      <c r="BV534">
        <v>-85.463803409999997</v>
      </c>
      <c r="BW534">
        <v>-53.42786108</v>
      </c>
      <c r="BX534">
        <v>-6.3706451619999998</v>
      </c>
      <c r="BY534">
        <v>32.459380207999999</v>
      </c>
      <c r="BZ534">
        <v>-59.416312480000002</v>
      </c>
      <c r="CA534">
        <v>21.216155208</v>
      </c>
      <c r="CB534">
        <v>-24.21198021</v>
      </c>
      <c r="CC534">
        <v>-55.572982009999997</v>
      </c>
      <c r="CD534">
        <v>-28.205240629999999</v>
      </c>
      <c r="CE534">
        <v>-15.22394063</v>
      </c>
      <c r="CF534">
        <v>-37.401240629999997</v>
      </c>
      <c r="CG534">
        <v>1003.5010834</v>
      </c>
      <c r="CH534">
        <v>280.79045740999999</v>
      </c>
      <c r="CI534">
        <v>-157.82673209999999</v>
      </c>
      <c r="CJ534">
        <v>-42.87710079</v>
      </c>
      <c r="CK534">
        <v>-172.31385890000001</v>
      </c>
      <c r="CL534">
        <v>-97.745050680000006</v>
      </c>
      <c r="CM534">
        <v>-14.14103328</v>
      </c>
      <c r="CN534">
        <v>53.413004166999997</v>
      </c>
      <c r="CO534">
        <v>-123.87801899999999</v>
      </c>
      <c r="CP534">
        <v>17.469962500000001</v>
      </c>
      <c r="CQ534">
        <v>-46.970120829999999</v>
      </c>
      <c r="CR534">
        <v>-107.4298352</v>
      </c>
      <c r="CS534">
        <v>-69.075929189999997</v>
      </c>
      <c r="CT534">
        <v>-48.838895860000001</v>
      </c>
      <c r="CU534">
        <v>-54.370429190000003</v>
      </c>
      <c r="CV534">
        <v>1.3276092720999999</v>
      </c>
      <c r="CW534">
        <v>-0.53409313300000005</v>
      </c>
      <c r="CX534">
        <v>1.6965331963000001</v>
      </c>
      <c r="CY534">
        <v>0.81339216950000004</v>
      </c>
      <c r="CZ534">
        <v>1.7087688526</v>
      </c>
      <c r="DA534">
        <v>-0.21088362899999999</v>
      </c>
      <c r="DB534">
        <v>-0.35304581000000002</v>
      </c>
      <c r="DC534">
        <v>-0.61475212300000004</v>
      </c>
      <c r="DD534">
        <v>0.20173519249999999</v>
      </c>
      <c r="DE534">
        <v>1.0310609020999999</v>
      </c>
      <c r="DF534">
        <v>0.49162967289999998</v>
      </c>
      <c r="DG534">
        <v>0.48218651950000002</v>
      </c>
      <c r="DH534">
        <v>1.0875482080000001</v>
      </c>
      <c r="DI534">
        <v>0.3681728413</v>
      </c>
      <c r="DJ534">
        <v>0.60954170799999996</v>
      </c>
    </row>
    <row r="535" spans="19:114" x14ac:dyDescent="0.15">
      <c r="S535" s="11" t="s">
        <v>34</v>
      </c>
      <c r="T535" s="11" t="s">
        <v>100</v>
      </c>
      <c r="U535" s="11">
        <v>8</v>
      </c>
      <c r="V535" s="11">
        <v>15</v>
      </c>
      <c r="W535" s="9">
        <v>0.124635</v>
      </c>
      <c r="X535" s="9">
        <v>0.50334000000000001</v>
      </c>
      <c r="Y535" s="9">
        <f t="shared" si="236"/>
        <v>0.97871144821657308</v>
      </c>
      <c r="Z535" s="9">
        <f t="shared" si="237"/>
        <v>53</v>
      </c>
      <c r="AA535" s="8">
        <f t="shared" si="238"/>
        <v>60</v>
      </c>
      <c r="AB535" s="8" t="b">
        <f t="shared" si="235"/>
        <v>0</v>
      </c>
      <c r="AC535" s="25" t="str">
        <f t="shared" si="226"/>
        <v>NO</v>
      </c>
      <c r="AD535" s="21" t="str">
        <f t="shared" si="239"/>
        <v>YES</v>
      </c>
      <c r="AE535" s="8" t="str">
        <f t="shared" si="240"/>
        <v>MEDIUM</v>
      </c>
      <c r="AF535" s="8">
        <f t="shared" si="241"/>
        <v>3</v>
      </c>
      <c r="AG535" s="8">
        <f t="shared" si="242"/>
        <v>3</v>
      </c>
      <c r="AH535" s="8">
        <f t="shared" si="243"/>
        <v>4</v>
      </c>
      <c r="AI535" s="25">
        <f t="shared" si="227"/>
        <v>160</v>
      </c>
      <c r="AJ535" s="25">
        <f t="shared" si="228"/>
        <v>365</v>
      </c>
      <c r="AK535" s="25">
        <f t="shared" si="229"/>
        <v>645</v>
      </c>
      <c r="AL535" s="25">
        <f t="shared" si="230"/>
        <v>4.5</v>
      </c>
      <c r="AM535" s="21">
        <f t="shared" si="244"/>
        <v>160</v>
      </c>
      <c r="AN535" s="21">
        <f t="shared" si="245"/>
        <v>365</v>
      </c>
      <c r="AO535" s="21">
        <f t="shared" si="246"/>
        <v>645</v>
      </c>
      <c r="AP535" s="21">
        <f t="shared" si="247"/>
        <v>4.5</v>
      </c>
      <c r="AQ535" s="24">
        <f t="shared" si="231"/>
        <v>-0.5714285714285714</v>
      </c>
      <c r="AR535" s="24">
        <f t="shared" si="232"/>
        <v>1</v>
      </c>
      <c r="AS535" s="24">
        <f t="shared" si="233"/>
        <v>1</v>
      </c>
      <c r="AT535" s="24">
        <f t="shared" si="234"/>
        <v>-0.33333333333333331</v>
      </c>
      <c r="AU535" s="9">
        <v>16</v>
      </c>
      <c r="AV535" s="9">
        <v>14</v>
      </c>
      <c r="AW535" s="9">
        <v>85</v>
      </c>
      <c r="AX535" s="9">
        <v>35</v>
      </c>
      <c r="AY535" s="9">
        <v>45</v>
      </c>
      <c r="AZ535" s="9">
        <v>15</v>
      </c>
      <c r="BA535" s="9">
        <v>22.5</v>
      </c>
      <c r="BB535" s="9">
        <v>22.5</v>
      </c>
      <c r="BC535">
        <v>219.12739164999999</v>
      </c>
      <c r="BD535">
        <v>36.285201852</v>
      </c>
      <c r="BE535">
        <v>-41.842876590000003</v>
      </c>
      <c r="BF535">
        <v>-13.736255529999999</v>
      </c>
      <c r="BG535">
        <v>-37.047663659999998</v>
      </c>
      <c r="BH535">
        <v>-21.530683960000001</v>
      </c>
      <c r="BI535">
        <v>4.0173029249000001</v>
      </c>
      <c r="BJ535">
        <v>14.43611875</v>
      </c>
      <c r="BK535">
        <v>-23.019587569999999</v>
      </c>
      <c r="BL535">
        <v>6.6914604167</v>
      </c>
      <c r="BM535">
        <v>-11.33164375</v>
      </c>
      <c r="BN535">
        <v>-12.438357849999999</v>
      </c>
      <c r="BO535">
        <v>-7.5354300380000003</v>
      </c>
      <c r="BP535">
        <v>-4.5033300379999996</v>
      </c>
      <c r="BQ535">
        <v>-12.81926337</v>
      </c>
      <c r="BR535">
        <v>531.68701906000001</v>
      </c>
      <c r="BS535">
        <v>123.42454721999999</v>
      </c>
      <c r="BT535">
        <v>-85.31013342</v>
      </c>
      <c r="BU535">
        <v>-30.159520860000001</v>
      </c>
      <c r="BV535">
        <v>-85.463803409999997</v>
      </c>
      <c r="BW535">
        <v>-53.42786108</v>
      </c>
      <c r="BX535">
        <v>-6.3706451619999998</v>
      </c>
      <c r="BY535">
        <v>32.459380207999999</v>
      </c>
      <c r="BZ535">
        <v>-59.416312480000002</v>
      </c>
      <c r="CA535">
        <v>21.216155208</v>
      </c>
      <c r="CB535">
        <v>-24.21198021</v>
      </c>
      <c r="CC535">
        <v>-55.572982009999997</v>
      </c>
      <c r="CD535">
        <v>-28.205240629999999</v>
      </c>
      <c r="CE535">
        <v>-15.22394063</v>
      </c>
      <c r="CF535">
        <v>-37.401240629999997</v>
      </c>
      <c r="CG535">
        <v>1003.5010834</v>
      </c>
      <c r="CH535">
        <v>280.79045740999999</v>
      </c>
      <c r="CI535">
        <v>-157.82673209999999</v>
      </c>
      <c r="CJ535">
        <v>-42.87710079</v>
      </c>
      <c r="CK535">
        <v>-172.31385890000001</v>
      </c>
      <c r="CL535">
        <v>-97.745050680000006</v>
      </c>
      <c r="CM535">
        <v>-14.14103328</v>
      </c>
      <c r="CN535">
        <v>53.413004166999997</v>
      </c>
      <c r="CO535">
        <v>-123.87801899999999</v>
      </c>
      <c r="CP535">
        <v>17.469962500000001</v>
      </c>
      <c r="CQ535">
        <v>-46.970120829999999</v>
      </c>
      <c r="CR535">
        <v>-107.4298352</v>
      </c>
      <c r="CS535">
        <v>-69.075929189999997</v>
      </c>
      <c r="CT535">
        <v>-48.838895860000001</v>
      </c>
      <c r="CU535">
        <v>-54.370429190000003</v>
      </c>
      <c r="CV535">
        <v>1.3276092720999999</v>
      </c>
      <c r="CW535">
        <v>-0.53409313300000005</v>
      </c>
      <c r="CX535">
        <v>1.6965331963000001</v>
      </c>
      <c r="CY535">
        <v>0.81339216950000004</v>
      </c>
      <c r="CZ535">
        <v>1.7087688526</v>
      </c>
      <c r="DA535">
        <v>-0.21088362899999999</v>
      </c>
      <c r="DB535">
        <v>-0.35304581000000002</v>
      </c>
      <c r="DC535">
        <v>-0.61475212300000004</v>
      </c>
      <c r="DD535">
        <v>0.20173519249999999</v>
      </c>
      <c r="DE535">
        <v>1.0310609020999999</v>
      </c>
      <c r="DF535">
        <v>0.49162967289999998</v>
      </c>
      <c r="DG535">
        <v>0.48218651950000002</v>
      </c>
      <c r="DH535">
        <v>1.0875482080000001</v>
      </c>
      <c r="DI535">
        <v>0.3681728413</v>
      </c>
      <c r="DJ535">
        <v>0.60954170799999996</v>
      </c>
    </row>
    <row r="536" spans="19:114" x14ac:dyDescent="0.15">
      <c r="S536" s="11" t="s">
        <v>34</v>
      </c>
      <c r="T536" s="11" t="s">
        <v>100</v>
      </c>
      <c r="U536" s="11">
        <v>8</v>
      </c>
      <c r="V536" s="11">
        <v>30</v>
      </c>
      <c r="W536" s="9">
        <v>0.124635</v>
      </c>
      <c r="X536" s="9">
        <v>0.50334000000000001</v>
      </c>
      <c r="Y536" s="9">
        <f t="shared" si="236"/>
        <v>0.97871144821657308</v>
      </c>
      <c r="Z536" s="9">
        <f t="shared" si="237"/>
        <v>53</v>
      </c>
      <c r="AA536" s="8">
        <f t="shared" si="238"/>
        <v>60</v>
      </c>
      <c r="AB536" s="8" t="b">
        <f t="shared" si="235"/>
        <v>0</v>
      </c>
      <c r="AC536" s="25" t="str">
        <f t="shared" si="226"/>
        <v>NO</v>
      </c>
      <c r="AD536" s="21" t="str">
        <f t="shared" si="239"/>
        <v>YES</v>
      </c>
      <c r="AE536" s="8" t="str">
        <f t="shared" si="240"/>
        <v>MEDIUM</v>
      </c>
      <c r="AF536" s="8">
        <f t="shared" si="241"/>
        <v>3</v>
      </c>
      <c r="AG536" s="8">
        <f t="shared" si="242"/>
        <v>3</v>
      </c>
      <c r="AH536" s="8">
        <f t="shared" si="243"/>
        <v>3</v>
      </c>
      <c r="AI536" s="25">
        <f t="shared" si="227"/>
        <v>141</v>
      </c>
      <c r="AJ536" s="25">
        <f t="shared" si="228"/>
        <v>329</v>
      </c>
      <c r="AK536" s="25">
        <f t="shared" si="229"/>
        <v>557</v>
      </c>
      <c r="AL536" s="25">
        <f t="shared" si="230"/>
        <v>6.6</v>
      </c>
      <c r="AM536" s="21">
        <f t="shared" si="244"/>
        <v>141</v>
      </c>
      <c r="AN536" s="21">
        <f t="shared" si="245"/>
        <v>329</v>
      </c>
      <c r="AO536" s="21">
        <f t="shared" si="246"/>
        <v>557</v>
      </c>
      <c r="AP536" s="21">
        <f t="shared" si="247"/>
        <v>6.6</v>
      </c>
      <c r="AQ536" s="24">
        <f t="shared" si="231"/>
        <v>-0.5714285714285714</v>
      </c>
      <c r="AR536" s="24">
        <f t="shared" si="232"/>
        <v>1</v>
      </c>
      <c r="AS536" s="24">
        <f t="shared" si="233"/>
        <v>1</v>
      </c>
      <c r="AT536" s="24">
        <f t="shared" si="234"/>
        <v>0.33333333333333331</v>
      </c>
      <c r="AU536" s="9">
        <v>16</v>
      </c>
      <c r="AV536" s="9">
        <v>14</v>
      </c>
      <c r="AW536" s="9">
        <v>85</v>
      </c>
      <c r="AX536" s="9">
        <v>35</v>
      </c>
      <c r="AY536" s="9">
        <v>45</v>
      </c>
      <c r="AZ536" s="9">
        <v>15</v>
      </c>
      <c r="BA536" s="9">
        <v>22.5</v>
      </c>
      <c r="BB536" s="9">
        <v>22.5</v>
      </c>
      <c r="BC536">
        <v>219.12739164999999</v>
      </c>
      <c r="BD536">
        <v>36.285201852</v>
      </c>
      <c r="BE536">
        <v>-41.842876590000003</v>
      </c>
      <c r="BF536">
        <v>-13.736255529999999</v>
      </c>
      <c r="BG536">
        <v>-37.047663659999998</v>
      </c>
      <c r="BH536">
        <v>-21.530683960000001</v>
      </c>
      <c r="BI536">
        <v>4.0173029249000001</v>
      </c>
      <c r="BJ536">
        <v>14.43611875</v>
      </c>
      <c r="BK536">
        <v>-23.019587569999999</v>
      </c>
      <c r="BL536">
        <v>6.6914604167</v>
      </c>
      <c r="BM536">
        <v>-11.33164375</v>
      </c>
      <c r="BN536">
        <v>-12.438357849999999</v>
      </c>
      <c r="BO536">
        <v>-7.5354300380000003</v>
      </c>
      <c r="BP536">
        <v>-4.5033300379999996</v>
      </c>
      <c r="BQ536">
        <v>-12.81926337</v>
      </c>
      <c r="BR536">
        <v>531.68701906000001</v>
      </c>
      <c r="BS536">
        <v>123.42454721999999</v>
      </c>
      <c r="BT536">
        <v>-85.31013342</v>
      </c>
      <c r="BU536">
        <v>-30.159520860000001</v>
      </c>
      <c r="BV536">
        <v>-85.463803409999997</v>
      </c>
      <c r="BW536">
        <v>-53.42786108</v>
      </c>
      <c r="BX536">
        <v>-6.3706451619999998</v>
      </c>
      <c r="BY536">
        <v>32.459380207999999</v>
      </c>
      <c r="BZ536">
        <v>-59.416312480000002</v>
      </c>
      <c r="CA536">
        <v>21.216155208</v>
      </c>
      <c r="CB536">
        <v>-24.21198021</v>
      </c>
      <c r="CC536">
        <v>-55.572982009999997</v>
      </c>
      <c r="CD536">
        <v>-28.205240629999999</v>
      </c>
      <c r="CE536">
        <v>-15.22394063</v>
      </c>
      <c r="CF536">
        <v>-37.401240629999997</v>
      </c>
      <c r="CG536">
        <v>1003.5010834</v>
      </c>
      <c r="CH536">
        <v>280.79045740999999</v>
      </c>
      <c r="CI536">
        <v>-157.82673209999999</v>
      </c>
      <c r="CJ536">
        <v>-42.87710079</v>
      </c>
      <c r="CK536">
        <v>-172.31385890000001</v>
      </c>
      <c r="CL536">
        <v>-97.745050680000006</v>
      </c>
      <c r="CM536">
        <v>-14.14103328</v>
      </c>
      <c r="CN536">
        <v>53.413004166999997</v>
      </c>
      <c r="CO536">
        <v>-123.87801899999999</v>
      </c>
      <c r="CP536">
        <v>17.469962500000001</v>
      </c>
      <c r="CQ536">
        <v>-46.970120829999999</v>
      </c>
      <c r="CR536">
        <v>-107.4298352</v>
      </c>
      <c r="CS536">
        <v>-69.075929189999997</v>
      </c>
      <c r="CT536">
        <v>-48.838895860000001</v>
      </c>
      <c r="CU536">
        <v>-54.370429190000003</v>
      </c>
      <c r="CV536">
        <v>1.3276092720999999</v>
      </c>
      <c r="CW536">
        <v>-0.53409313300000005</v>
      </c>
      <c r="CX536">
        <v>1.6965331963000001</v>
      </c>
      <c r="CY536">
        <v>0.81339216950000004</v>
      </c>
      <c r="CZ536">
        <v>1.7087688526</v>
      </c>
      <c r="DA536">
        <v>-0.21088362899999999</v>
      </c>
      <c r="DB536">
        <v>-0.35304581000000002</v>
      </c>
      <c r="DC536">
        <v>-0.61475212300000004</v>
      </c>
      <c r="DD536">
        <v>0.20173519249999999</v>
      </c>
      <c r="DE536">
        <v>1.0310609020999999</v>
      </c>
      <c r="DF536">
        <v>0.49162967289999998</v>
      </c>
      <c r="DG536">
        <v>0.48218651950000002</v>
      </c>
      <c r="DH536">
        <v>1.0875482080000001</v>
      </c>
      <c r="DI536">
        <v>0.3681728413</v>
      </c>
      <c r="DJ536">
        <v>0.60954170799999996</v>
      </c>
    </row>
    <row r="537" spans="19:114" x14ac:dyDescent="0.15">
      <c r="S537" s="11" t="s">
        <v>34</v>
      </c>
      <c r="T537" s="11" t="s">
        <v>100</v>
      </c>
      <c r="U537" s="11">
        <v>8</v>
      </c>
      <c r="V537" s="11">
        <v>45</v>
      </c>
      <c r="W537" s="9">
        <v>0.124635</v>
      </c>
      <c r="X537" s="9">
        <v>0.50334000000000001</v>
      </c>
      <c r="Y537" s="9">
        <f t="shared" si="236"/>
        <v>0.97871144821657308</v>
      </c>
      <c r="Z537" s="9">
        <f t="shared" si="237"/>
        <v>53</v>
      </c>
      <c r="AA537" s="8">
        <f t="shared" si="238"/>
        <v>60</v>
      </c>
      <c r="AB537" s="8" t="b">
        <f t="shared" si="235"/>
        <v>0</v>
      </c>
      <c r="AC537" s="25" t="str">
        <f t="shared" si="226"/>
        <v>NO</v>
      </c>
      <c r="AD537" s="21" t="str">
        <f t="shared" si="239"/>
        <v>YES</v>
      </c>
      <c r="AE537" s="8" t="str">
        <f t="shared" si="240"/>
        <v>FINE</v>
      </c>
      <c r="AF537" s="8">
        <f t="shared" si="241"/>
        <v>2</v>
      </c>
      <c r="AG537" s="8">
        <f t="shared" si="242"/>
        <v>2</v>
      </c>
      <c r="AH537" s="8">
        <f t="shared" si="243"/>
        <v>3</v>
      </c>
      <c r="AI537" s="25">
        <f t="shared" si="227"/>
        <v>110</v>
      </c>
      <c r="AJ537" s="25">
        <f t="shared" si="228"/>
        <v>259</v>
      </c>
      <c r="AK537" s="25">
        <f t="shared" si="229"/>
        <v>422</v>
      </c>
      <c r="AL537" s="25">
        <f t="shared" si="230"/>
        <v>9.1999999999999993</v>
      </c>
      <c r="AM537" s="21">
        <f t="shared" si="244"/>
        <v>110</v>
      </c>
      <c r="AN537" s="21">
        <f t="shared" si="245"/>
        <v>259</v>
      </c>
      <c r="AO537" s="21">
        <f t="shared" si="246"/>
        <v>422</v>
      </c>
      <c r="AP537" s="21">
        <f t="shared" si="247"/>
        <v>9.1999999999999993</v>
      </c>
      <c r="AQ537" s="24">
        <f t="shared" si="231"/>
        <v>-0.5714285714285714</v>
      </c>
      <c r="AR537" s="24">
        <f t="shared" si="232"/>
        <v>1</v>
      </c>
      <c r="AS537" s="24">
        <f t="shared" si="233"/>
        <v>1</v>
      </c>
      <c r="AT537" s="24">
        <f t="shared" si="234"/>
        <v>1</v>
      </c>
      <c r="AU537" s="9">
        <v>16</v>
      </c>
      <c r="AV537" s="9">
        <v>14</v>
      </c>
      <c r="AW537" s="9">
        <v>85</v>
      </c>
      <c r="AX537" s="9">
        <v>35</v>
      </c>
      <c r="AY537" s="9">
        <v>45</v>
      </c>
      <c r="AZ537" s="9">
        <v>15</v>
      </c>
      <c r="BA537" s="9">
        <v>22.5</v>
      </c>
      <c r="BB537" s="9">
        <v>22.5</v>
      </c>
      <c r="BC537">
        <v>219.12739164999999</v>
      </c>
      <c r="BD537">
        <v>36.285201852</v>
      </c>
      <c r="BE537">
        <v>-41.842876590000003</v>
      </c>
      <c r="BF537">
        <v>-13.736255529999999</v>
      </c>
      <c r="BG537">
        <v>-37.047663659999998</v>
      </c>
      <c r="BH537">
        <v>-21.530683960000001</v>
      </c>
      <c r="BI537">
        <v>4.0173029249000001</v>
      </c>
      <c r="BJ537">
        <v>14.43611875</v>
      </c>
      <c r="BK537">
        <v>-23.019587569999999</v>
      </c>
      <c r="BL537">
        <v>6.6914604167</v>
      </c>
      <c r="BM537">
        <v>-11.33164375</v>
      </c>
      <c r="BN537">
        <v>-12.438357849999999</v>
      </c>
      <c r="BO537">
        <v>-7.5354300380000003</v>
      </c>
      <c r="BP537">
        <v>-4.5033300379999996</v>
      </c>
      <c r="BQ537">
        <v>-12.81926337</v>
      </c>
      <c r="BR537">
        <v>531.68701906000001</v>
      </c>
      <c r="BS537">
        <v>123.42454721999999</v>
      </c>
      <c r="BT537">
        <v>-85.31013342</v>
      </c>
      <c r="BU537">
        <v>-30.159520860000001</v>
      </c>
      <c r="BV537">
        <v>-85.463803409999997</v>
      </c>
      <c r="BW537">
        <v>-53.42786108</v>
      </c>
      <c r="BX537">
        <v>-6.3706451619999998</v>
      </c>
      <c r="BY537">
        <v>32.459380207999999</v>
      </c>
      <c r="BZ537">
        <v>-59.416312480000002</v>
      </c>
      <c r="CA537">
        <v>21.216155208</v>
      </c>
      <c r="CB537">
        <v>-24.21198021</v>
      </c>
      <c r="CC537">
        <v>-55.572982009999997</v>
      </c>
      <c r="CD537">
        <v>-28.205240629999999</v>
      </c>
      <c r="CE537">
        <v>-15.22394063</v>
      </c>
      <c r="CF537">
        <v>-37.401240629999997</v>
      </c>
      <c r="CG537">
        <v>1003.5010834</v>
      </c>
      <c r="CH537">
        <v>280.79045740999999</v>
      </c>
      <c r="CI537">
        <v>-157.82673209999999</v>
      </c>
      <c r="CJ537">
        <v>-42.87710079</v>
      </c>
      <c r="CK537">
        <v>-172.31385890000001</v>
      </c>
      <c r="CL537">
        <v>-97.745050680000006</v>
      </c>
      <c r="CM537">
        <v>-14.14103328</v>
      </c>
      <c r="CN537">
        <v>53.413004166999997</v>
      </c>
      <c r="CO537">
        <v>-123.87801899999999</v>
      </c>
      <c r="CP537">
        <v>17.469962500000001</v>
      </c>
      <c r="CQ537">
        <v>-46.970120829999999</v>
      </c>
      <c r="CR537">
        <v>-107.4298352</v>
      </c>
      <c r="CS537">
        <v>-69.075929189999997</v>
      </c>
      <c r="CT537">
        <v>-48.838895860000001</v>
      </c>
      <c r="CU537">
        <v>-54.370429190000003</v>
      </c>
      <c r="CV537">
        <v>1.3276092720999999</v>
      </c>
      <c r="CW537">
        <v>-0.53409313300000005</v>
      </c>
      <c r="CX537">
        <v>1.6965331963000001</v>
      </c>
      <c r="CY537">
        <v>0.81339216950000004</v>
      </c>
      <c r="CZ537">
        <v>1.7087688526</v>
      </c>
      <c r="DA537">
        <v>-0.21088362899999999</v>
      </c>
      <c r="DB537">
        <v>-0.35304581000000002</v>
      </c>
      <c r="DC537">
        <v>-0.61475212300000004</v>
      </c>
      <c r="DD537">
        <v>0.20173519249999999</v>
      </c>
      <c r="DE537">
        <v>1.0310609020999999</v>
      </c>
      <c r="DF537">
        <v>0.49162967289999998</v>
      </c>
      <c r="DG537">
        <v>0.48218651950000002</v>
      </c>
      <c r="DH537">
        <v>1.0875482080000001</v>
      </c>
      <c r="DI537">
        <v>0.3681728413</v>
      </c>
      <c r="DJ537">
        <v>0.60954170799999996</v>
      </c>
    </row>
    <row r="538" spans="19:114" x14ac:dyDescent="0.15">
      <c r="S538" s="11" t="s">
        <v>34</v>
      </c>
      <c r="T538" s="11" t="s">
        <v>100</v>
      </c>
      <c r="U538" s="11">
        <v>10</v>
      </c>
      <c r="V538" s="11">
        <v>0</v>
      </c>
      <c r="W538" s="9">
        <v>0.14959</v>
      </c>
      <c r="X538" s="9">
        <v>0.51898</v>
      </c>
      <c r="Y538" s="9">
        <f t="shared" si="236"/>
        <v>1.2523551271066937</v>
      </c>
      <c r="Z538" s="9">
        <f t="shared" si="237"/>
        <v>41</v>
      </c>
      <c r="AA538" s="8">
        <f t="shared" si="238"/>
        <v>60</v>
      </c>
      <c r="AB538" s="8" t="b">
        <f t="shared" si="235"/>
        <v>0</v>
      </c>
      <c r="AC538" s="25" t="str">
        <f t="shared" si="226"/>
        <v>YES</v>
      </c>
      <c r="AD538" s="21" t="str">
        <f t="shared" si="239"/>
        <v>YES</v>
      </c>
      <c r="AE538" s="8" t="str">
        <f t="shared" si="240"/>
        <v>COARSE</v>
      </c>
      <c r="AF538" s="8">
        <f t="shared" si="241"/>
        <v>4</v>
      </c>
      <c r="AG538" s="8">
        <f t="shared" si="242"/>
        <v>4</v>
      </c>
      <c r="AH538" s="8">
        <f t="shared" si="243"/>
        <v>4</v>
      </c>
      <c r="AI538" s="25">
        <f t="shared" si="227"/>
        <v>175</v>
      </c>
      <c r="AJ538" s="25">
        <f t="shared" si="228"/>
        <v>394</v>
      </c>
      <c r="AK538" s="25">
        <f t="shared" si="229"/>
        <v>741</v>
      </c>
      <c r="AL538" s="25">
        <f t="shared" si="230"/>
        <v>2.8000000000000003</v>
      </c>
      <c r="AM538" s="21">
        <f t="shared" si="244"/>
        <v>175</v>
      </c>
      <c r="AN538" s="21">
        <f t="shared" si="245"/>
        <v>394</v>
      </c>
      <c r="AO538" s="21">
        <f t="shared" si="246"/>
        <v>741</v>
      </c>
      <c r="AP538" s="21">
        <f t="shared" si="247"/>
        <v>2.8000000000000003</v>
      </c>
      <c r="AQ538" s="24">
        <f t="shared" si="231"/>
        <v>-0.42857142857142855</v>
      </c>
      <c r="AR538" s="24">
        <f t="shared" si="232"/>
        <v>1</v>
      </c>
      <c r="AS538" s="24">
        <f t="shared" si="233"/>
        <v>1</v>
      </c>
      <c r="AT538" s="24">
        <f t="shared" si="234"/>
        <v>-1</v>
      </c>
      <c r="AU538" s="9">
        <v>16</v>
      </c>
      <c r="AV538" s="9">
        <v>14</v>
      </c>
      <c r="AW538" s="9">
        <v>85</v>
      </c>
      <c r="AX538" s="9">
        <v>35</v>
      </c>
      <c r="AY538" s="9">
        <v>45</v>
      </c>
      <c r="AZ538" s="9">
        <v>15</v>
      </c>
      <c r="BA538" s="9">
        <v>22.5</v>
      </c>
      <c r="BB538" s="9">
        <v>22.5</v>
      </c>
      <c r="BC538">
        <v>219.12739164999999</v>
      </c>
      <c r="BD538">
        <v>36.285201852</v>
      </c>
      <c r="BE538">
        <v>-41.842876590000003</v>
      </c>
      <c r="BF538">
        <v>-13.736255529999999</v>
      </c>
      <c r="BG538">
        <v>-37.047663659999998</v>
      </c>
      <c r="BH538">
        <v>-21.530683960000001</v>
      </c>
      <c r="BI538">
        <v>4.0173029249000001</v>
      </c>
      <c r="BJ538">
        <v>14.43611875</v>
      </c>
      <c r="BK538">
        <v>-23.019587569999999</v>
      </c>
      <c r="BL538">
        <v>6.6914604167</v>
      </c>
      <c r="BM538">
        <v>-11.33164375</v>
      </c>
      <c r="BN538">
        <v>-12.438357849999999</v>
      </c>
      <c r="BO538">
        <v>-7.5354300380000003</v>
      </c>
      <c r="BP538">
        <v>-4.5033300379999996</v>
      </c>
      <c r="BQ538">
        <v>-12.81926337</v>
      </c>
      <c r="BR538">
        <v>531.68701906000001</v>
      </c>
      <c r="BS538">
        <v>123.42454721999999</v>
      </c>
      <c r="BT538">
        <v>-85.31013342</v>
      </c>
      <c r="BU538">
        <v>-30.159520860000001</v>
      </c>
      <c r="BV538">
        <v>-85.463803409999997</v>
      </c>
      <c r="BW538">
        <v>-53.42786108</v>
      </c>
      <c r="BX538">
        <v>-6.3706451619999998</v>
      </c>
      <c r="BY538">
        <v>32.459380207999999</v>
      </c>
      <c r="BZ538">
        <v>-59.416312480000002</v>
      </c>
      <c r="CA538">
        <v>21.216155208</v>
      </c>
      <c r="CB538">
        <v>-24.21198021</v>
      </c>
      <c r="CC538">
        <v>-55.572982009999997</v>
      </c>
      <c r="CD538">
        <v>-28.205240629999999</v>
      </c>
      <c r="CE538">
        <v>-15.22394063</v>
      </c>
      <c r="CF538">
        <v>-37.401240629999997</v>
      </c>
      <c r="CG538">
        <v>1003.5010834</v>
      </c>
      <c r="CH538">
        <v>280.79045740999999</v>
      </c>
      <c r="CI538">
        <v>-157.82673209999999</v>
      </c>
      <c r="CJ538">
        <v>-42.87710079</v>
      </c>
      <c r="CK538">
        <v>-172.31385890000001</v>
      </c>
      <c r="CL538">
        <v>-97.745050680000006</v>
      </c>
      <c r="CM538">
        <v>-14.14103328</v>
      </c>
      <c r="CN538">
        <v>53.413004166999997</v>
      </c>
      <c r="CO538">
        <v>-123.87801899999999</v>
      </c>
      <c r="CP538">
        <v>17.469962500000001</v>
      </c>
      <c r="CQ538">
        <v>-46.970120829999999</v>
      </c>
      <c r="CR538">
        <v>-107.4298352</v>
      </c>
      <c r="CS538">
        <v>-69.075929189999997</v>
      </c>
      <c r="CT538">
        <v>-48.838895860000001</v>
      </c>
      <c r="CU538">
        <v>-54.370429190000003</v>
      </c>
      <c r="CV538">
        <v>1.3276092720999999</v>
      </c>
      <c r="CW538">
        <v>-0.53409313300000005</v>
      </c>
      <c r="CX538">
        <v>1.6965331963000001</v>
      </c>
      <c r="CY538">
        <v>0.81339216950000004</v>
      </c>
      <c r="CZ538">
        <v>1.7087688526</v>
      </c>
      <c r="DA538">
        <v>-0.21088362899999999</v>
      </c>
      <c r="DB538">
        <v>-0.35304581000000002</v>
      </c>
      <c r="DC538">
        <v>-0.61475212300000004</v>
      </c>
      <c r="DD538">
        <v>0.20173519249999999</v>
      </c>
      <c r="DE538">
        <v>1.0310609020999999</v>
      </c>
      <c r="DF538">
        <v>0.49162967289999998</v>
      </c>
      <c r="DG538">
        <v>0.48218651950000002</v>
      </c>
      <c r="DH538">
        <v>1.0875482080000001</v>
      </c>
      <c r="DI538">
        <v>0.3681728413</v>
      </c>
      <c r="DJ538">
        <v>0.60954170799999996</v>
      </c>
    </row>
    <row r="539" spans="19:114" x14ac:dyDescent="0.15">
      <c r="S539" s="11" t="s">
        <v>34</v>
      </c>
      <c r="T539" s="11" t="s">
        <v>100</v>
      </c>
      <c r="U539" s="11">
        <v>10</v>
      </c>
      <c r="V539" s="11">
        <v>15</v>
      </c>
      <c r="W539" s="9">
        <v>0.14959</v>
      </c>
      <c r="X539" s="9">
        <v>0.51898</v>
      </c>
      <c r="Y539" s="9">
        <f t="shared" si="236"/>
        <v>1.2523551271066937</v>
      </c>
      <c r="Z539" s="9">
        <f t="shared" si="237"/>
        <v>41</v>
      </c>
      <c r="AA539" s="8">
        <f t="shared" si="238"/>
        <v>60</v>
      </c>
      <c r="AB539" s="8" t="b">
        <f t="shared" si="235"/>
        <v>0</v>
      </c>
      <c r="AC539" s="25" t="str">
        <f t="shared" si="226"/>
        <v>YES</v>
      </c>
      <c r="AD539" s="21" t="str">
        <f t="shared" si="239"/>
        <v>YES</v>
      </c>
      <c r="AE539" s="8" t="str">
        <f t="shared" si="240"/>
        <v>COARSE</v>
      </c>
      <c r="AF539" s="8">
        <f t="shared" si="241"/>
        <v>4</v>
      </c>
      <c r="AG539" s="8">
        <f t="shared" si="242"/>
        <v>4</v>
      </c>
      <c r="AH539" s="8">
        <f t="shared" si="243"/>
        <v>4</v>
      </c>
      <c r="AI539" s="25">
        <f t="shared" si="227"/>
        <v>165</v>
      </c>
      <c r="AJ539" s="25">
        <f t="shared" si="228"/>
        <v>385</v>
      </c>
      <c r="AK539" s="25">
        <f t="shared" si="229"/>
        <v>690</v>
      </c>
      <c r="AL539" s="25">
        <f t="shared" si="230"/>
        <v>4.3</v>
      </c>
      <c r="AM539" s="21">
        <f t="shared" si="244"/>
        <v>165</v>
      </c>
      <c r="AN539" s="21">
        <f t="shared" si="245"/>
        <v>385</v>
      </c>
      <c r="AO539" s="21">
        <f t="shared" si="246"/>
        <v>690</v>
      </c>
      <c r="AP539" s="21">
        <f t="shared" si="247"/>
        <v>4.3</v>
      </c>
      <c r="AQ539" s="24">
        <f t="shared" si="231"/>
        <v>-0.42857142857142855</v>
      </c>
      <c r="AR539" s="24">
        <f t="shared" si="232"/>
        <v>1</v>
      </c>
      <c r="AS539" s="24">
        <f t="shared" si="233"/>
        <v>1</v>
      </c>
      <c r="AT539" s="24">
        <f t="shared" si="234"/>
        <v>-0.33333333333333331</v>
      </c>
      <c r="AU539" s="9">
        <v>16</v>
      </c>
      <c r="AV539" s="9">
        <v>14</v>
      </c>
      <c r="AW539" s="9">
        <v>85</v>
      </c>
      <c r="AX539" s="9">
        <v>35</v>
      </c>
      <c r="AY539" s="9">
        <v>45</v>
      </c>
      <c r="AZ539" s="9">
        <v>15</v>
      </c>
      <c r="BA539" s="9">
        <v>22.5</v>
      </c>
      <c r="BB539" s="9">
        <v>22.5</v>
      </c>
      <c r="BC539">
        <v>219.12739164999999</v>
      </c>
      <c r="BD539">
        <v>36.285201852</v>
      </c>
      <c r="BE539">
        <v>-41.842876590000003</v>
      </c>
      <c r="BF539">
        <v>-13.736255529999999</v>
      </c>
      <c r="BG539">
        <v>-37.047663659999998</v>
      </c>
      <c r="BH539">
        <v>-21.530683960000001</v>
      </c>
      <c r="BI539">
        <v>4.0173029249000001</v>
      </c>
      <c r="BJ539">
        <v>14.43611875</v>
      </c>
      <c r="BK539">
        <v>-23.019587569999999</v>
      </c>
      <c r="BL539">
        <v>6.6914604167</v>
      </c>
      <c r="BM539">
        <v>-11.33164375</v>
      </c>
      <c r="BN539">
        <v>-12.438357849999999</v>
      </c>
      <c r="BO539">
        <v>-7.5354300380000003</v>
      </c>
      <c r="BP539">
        <v>-4.5033300379999996</v>
      </c>
      <c r="BQ539">
        <v>-12.81926337</v>
      </c>
      <c r="BR539">
        <v>531.68701906000001</v>
      </c>
      <c r="BS539">
        <v>123.42454721999999</v>
      </c>
      <c r="BT539">
        <v>-85.31013342</v>
      </c>
      <c r="BU539">
        <v>-30.159520860000001</v>
      </c>
      <c r="BV539">
        <v>-85.463803409999997</v>
      </c>
      <c r="BW539">
        <v>-53.42786108</v>
      </c>
      <c r="BX539">
        <v>-6.3706451619999998</v>
      </c>
      <c r="BY539">
        <v>32.459380207999999</v>
      </c>
      <c r="BZ539">
        <v>-59.416312480000002</v>
      </c>
      <c r="CA539">
        <v>21.216155208</v>
      </c>
      <c r="CB539">
        <v>-24.21198021</v>
      </c>
      <c r="CC539">
        <v>-55.572982009999997</v>
      </c>
      <c r="CD539">
        <v>-28.205240629999999</v>
      </c>
      <c r="CE539">
        <v>-15.22394063</v>
      </c>
      <c r="CF539">
        <v>-37.401240629999997</v>
      </c>
      <c r="CG539">
        <v>1003.5010834</v>
      </c>
      <c r="CH539">
        <v>280.79045740999999</v>
      </c>
      <c r="CI539">
        <v>-157.82673209999999</v>
      </c>
      <c r="CJ539">
        <v>-42.87710079</v>
      </c>
      <c r="CK539">
        <v>-172.31385890000001</v>
      </c>
      <c r="CL539">
        <v>-97.745050680000006</v>
      </c>
      <c r="CM539">
        <v>-14.14103328</v>
      </c>
      <c r="CN539">
        <v>53.413004166999997</v>
      </c>
      <c r="CO539">
        <v>-123.87801899999999</v>
      </c>
      <c r="CP539">
        <v>17.469962500000001</v>
      </c>
      <c r="CQ539">
        <v>-46.970120829999999</v>
      </c>
      <c r="CR539">
        <v>-107.4298352</v>
      </c>
      <c r="CS539">
        <v>-69.075929189999997</v>
      </c>
      <c r="CT539">
        <v>-48.838895860000001</v>
      </c>
      <c r="CU539">
        <v>-54.370429190000003</v>
      </c>
      <c r="CV539">
        <v>1.3276092720999999</v>
      </c>
      <c r="CW539">
        <v>-0.53409313300000005</v>
      </c>
      <c r="CX539">
        <v>1.6965331963000001</v>
      </c>
      <c r="CY539">
        <v>0.81339216950000004</v>
      </c>
      <c r="CZ539">
        <v>1.7087688526</v>
      </c>
      <c r="DA539">
        <v>-0.21088362899999999</v>
      </c>
      <c r="DB539">
        <v>-0.35304581000000002</v>
      </c>
      <c r="DC539">
        <v>-0.61475212300000004</v>
      </c>
      <c r="DD539">
        <v>0.20173519249999999</v>
      </c>
      <c r="DE539">
        <v>1.0310609020999999</v>
      </c>
      <c r="DF539">
        <v>0.49162967289999998</v>
      </c>
      <c r="DG539">
        <v>0.48218651950000002</v>
      </c>
      <c r="DH539">
        <v>1.0875482080000001</v>
      </c>
      <c r="DI539">
        <v>0.3681728413</v>
      </c>
      <c r="DJ539">
        <v>0.60954170799999996</v>
      </c>
    </row>
    <row r="540" spans="19:114" x14ac:dyDescent="0.15">
      <c r="S540" s="11" t="s">
        <v>34</v>
      </c>
      <c r="T540" s="11" t="s">
        <v>100</v>
      </c>
      <c r="U540" s="11">
        <v>10</v>
      </c>
      <c r="V540" s="11">
        <v>30</v>
      </c>
      <c r="W540" s="9">
        <v>0.14959</v>
      </c>
      <c r="X540" s="9">
        <v>0.51898</v>
      </c>
      <c r="Y540" s="9">
        <f t="shared" si="236"/>
        <v>1.2523551271066937</v>
      </c>
      <c r="Z540" s="9">
        <f t="shared" si="237"/>
        <v>41</v>
      </c>
      <c r="AA540" s="8">
        <f t="shared" si="238"/>
        <v>60</v>
      </c>
      <c r="AB540" s="8" t="b">
        <f t="shared" si="235"/>
        <v>0</v>
      </c>
      <c r="AC540" s="25" t="str">
        <f t="shared" si="226"/>
        <v>NO</v>
      </c>
      <c r="AD540" s="21" t="str">
        <f t="shared" si="239"/>
        <v>YES</v>
      </c>
      <c r="AE540" s="8" t="str">
        <f t="shared" si="240"/>
        <v>MEDIUM</v>
      </c>
      <c r="AF540" s="8">
        <f t="shared" si="241"/>
        <v>3</v>
      </c>
      <c r="AG540" s="8">
        <f t="shared" si="242"/>
        <v>3</v>
      </c>
      <c r="AH540" s="8">
        <f t="shared" si="243"/>
        <v>3</v>
      </c>
      <c r="AI540" s="25">
        <f t="shared" si="227"/>
        <v>144</v>
      </c>
      <c r="AJ540" s="25">
        <f t="shared" si="228"/>
        <v>343</v>
      </c>
      <c r="AK540" s="25">
        <f t="shared" si="229"/>
        <v>591</v>
      </c>
      <c r="AL540" s="25">
        <f t="shared" si="230"/>
        <v>6.3999999999999995</v>
      </c>
      <c r="AM540" s="21">
        <f t="shared" si="244"/>
        <v>144</v>
      </c>
      <c r="AN540" s="21">
        <f t="shared" si="245"/>
        <v>343</v>
      </c>
      <c r="AO540" s="21">
        <f t="shared" si="246"/>
        <v>591</v>
      </c>
      <c r="AP540" s="21">
        <f t="shared" si="247"/>
        <v>6.3999999999999995</v>
      </c>
      <c r="AQ540" s="24">
        <f t="shared" si="231"/>
        <v>-0.42857142857142855</v>
      </c>
      <c r="AR540" s="24">
        <f t="shared" si="232"/>
        <v>1</v>
      </c>
      <c r="AS540" s="24">
        <f t="shared" si="233"/>
        <v>1</v>
      </c>
      <c r="AT540" s="24">
        <f t="shared" si="234"/>
        <v>0.33333333333333331</v>
      </c>
      <c r="AU540" s="9">
        <v>16</v>
      </c>
      <c r="AV540" s="9">
        <v>14</v>
      </c>
      <c r="AW540" s="9">
        <v>85</v>
      </c>
      <c r="AX540" s="9">
        <v>35</v>
      </c>
      <c r="AY540" s="9">
        <v>45</v>
      </c>
      <c r="AZ540" s="9">
        <v>15</v>
      </c>
      <c r="BA540" s="9">
        <v>22.5</v>
      </c>
      <c r="BB540" s="9">
        <v>22.5</v>
      </c>
      <c r="BC540">
        <v>219.12739164999999</v>
      </c>
      <c r="BD540">
        <v>36.285201852</v>
      </c>
      <c r="BE540">
        <v>-41.842876590000003</v>
      </c>
      <c r="BF540">
        <v>-13.736255529999999</v>
      </c>
      <c r="BG540">
        <v>-37.047663659999998</v>
      </c>
      <c r="BH540">
        <v>-21.530683960000001</v>
      </c>
      <c r="BI540">
        <v>4.0173029249000001</v>
      </c>
      <c r="BJ540">
        <v>14.43611875</v>
      </c>
      <c r="BK540">
        <v>-23.019587569999999</v>
      </c>
      <c r="BL540">
        <v>6.6914604167</v>
      </c>
      <c r="BM540">
        <v>-11.33164375</v>
      </c>
      <c r="BN540">
        <v>-12.438357849999999</v>
      </c>
      <c r="BO540">
        <v>-7.5354300380000003</v>
      </c>
      <c r="BP540">
        <v>-4.5033300379999996</v>
      </c>
      <c r="BQ540">
        <v>-12.81926337</v>
      </c>
      <c r="BR540">
        <v>531.68701906000001</v>
      </c>
      <c r="BS540">
        <v>123.42454721999999</v>
      </c>
      <c r="BT540">
        <v>-85.31013342</v>
      </c>
      <c r="BU540">
        <v>-30.159520860000001</v>
      </c>
      <c r="BV540">
        <v>-85.463803409999997</v>
      </c>
      <c r="BW540">
        <v>-53.42786108</v>
      </c>
      <c r="BX540">
        <v>-6.3706451619999998</v>
      </c>
      <c r="BY540">
        <v>32.459380207999999</v>
      </c>
      <c r="BZ540">
        <v>-59.416312480000002</v>
      </c>
      <c r="CA540">
        <v>21.216155208</v>
      </c>
      <c r="CB540">
        <v>-24.21198021</v>
      </c>
      <c r="CC540">
        <v>-55.572982009999997</v>
      </c>
      <c r="CD540">
        <v>-28.205240629999999</v>
      </c>
      <c r="CE540">
        <v>-15.22394063</v>
      </c>
      <c r="CF540">
        <v>-37.401240629999997</v>
      </c>
      <c r="CG540">
        <v>1003.5010834</v>
      </c>
      <c r="CH540">
        <v>280.79045740999999</v>
      </c>
      <c r="CI540">
        <v>-157.82673209999999</v>
      </c>
      <c r="CJ540">
        <v>-42.87710079</v>
      </c>
      <c r="CK540">
        <v>-172.31385890000001</v>
      </c>
      <c r="CL540">
        <v>-97.745050680000006</v>
      </c>
      <c r="CM540">
        <v>-14.14103328</v>
      </c>
      <c r="CN540">
        <v>53.413004166999997</v>
      </c>
      <c r="CO540">
        <v>-123.87801899999999</v>
      </c>
      <c r="CP540">
        <v>17.469962500000001</v>
      </c>
      <c r="CQ540">
        <v>-46.970120829999999</v>
      </c>
      <c r="CR540">
        <v>-107.4298352</v>
      </c>
      <c r="CS540">
        <v>-69.075929189999997</v>
      </c>
      <c r="CT540">
        <v>-48.838895860000001</v>
      </c>
      <c r="CU540">
        <v>-54.370429190000003</v>
      </c>
      <c r="CV540">
        <v>1.3276092720999999</v>
      </c>
      <c r="CW540">
        <v>-0.53409313300000005</v>
      </c>
      <c r="CX540">
        <v>1.6965331963000001</v>
      </c>
      <c r="CY540">
        <v>0.81339216950000004</v>
      </c>
      <c r="CZ540">
        <v>1.7087688526</v>
      </c>
      <c r="DA540">
        <v>-0.21088362899999999</v>
      </c>
      <c r="DB540">
        <v>-0.35304581000000002</v>
      </c>
      <c r="DC540">
        <v>-0.61475212300000004</v>
      </c>
      <c r="DD540">
        <v>0.20173519249999999</v>
      </c>
      <c r="DE540">
        <v>1.0310609020999999</v>
      </c>
      <c r="DF540">
        <v>0.49162967289999998</v>
      </c>
      <c r="DG540">
        <v>0.48218651950000002</v>
      </c>
      <c r="DH540">
        <v>1.0875482080000001</v>
      </c>
      <c r="DI540">
        <v>0.3681728413</v>
      </c>
      <c r="DJ540">
        <v>0.60954170799999996</v>
      </c>
    </row>
    <row r="541" spans="19:114" x14ac:dyDescent="0.15">
      <c r="S541" s="11" t="s">
        <v>34</v>
      </c>
      <c r="T541" s="11" t="s">
        <v>100</v>
      </c>
      <c r="U541" s="11">
        <v>10</v>
      </c>
      <c r="V541" s="11">
        <v>45</v>
      </c>
      <c r="W541" s="9">
        <v>0.14959</v>
      </c>
      <c r="X541" s="9">
        <v>0.51898</v>
      </c>
      <c r="Y541" s="9">
        <f t="shared" si="236"/>
        <v>1.2523551271066937</v>
      </c>
      <c r="Z541" s="9">
        <f t="shared" si="237"/>
        <v>41</v>
      </c>
      <c r="AA541" s="8">
        <f t="shared" si="238"/>
        <v>60</v>
      </c>
      <c r="AB541" s="8" t="b">
        <f t="shared" si="235"/>
        <v>0</v>
      </c>
      <c r="AC541" s="25" t="str">
        <f t="shared" si="226"/>
        <v>NO</v>
      </c>
      <c r="AD541" s="21" t="str">
        <f t="shared" si="239"/>
        <v>YES</v>
      </c>
      <c r="AE541" s="8" t="str">
        <f t="shared" si="240"/>
        <v>MEDIUM</v>
      </c>
      <c r="AF541" s="8">
        <f t="shared" si="241"/>
        <v>3</v>
      </c>
      <c r="AG541" s="8">
        <f t="shared" si="242"/>
        <v>3</v>
      </c>
      <c r="AH541" s="8">
        <f t="shared" si="243"/>
        <v>3</v>
      </c>
      <c r="AI541" s="25">
        <f t="shared" si="227"/>
        <v>111</v>
      </c>
      <c r="AJ541" s="25">
        <f t="shared" si="228"/>
        <v>268</v>
      </c>
      <c r="AK541" s="25">
        <f t="shared" si="229"/>
        <v>444</v>
      </c>
      <c r="AL541" s="25">
        <f t="shared" si="230"/>
        <v>9</v>
      </c>
      <c r="AM541" s="21">
        <f t="shared" si="244"/>
        <v>111</v>
      </c>
      <c r="AN541" s="21">
        <f t="shared" si="245"/>
        <v>268</v>
      </c>
      <c r="AO541" s="21">
        <f t="shared" si="246"/>
        <v>444</v>
      </c>
      <c r="AP541" s="21">
        <f t="shared" si="247"/>
        <v>9</v>
      </c>
      <c r="AQ541" s="24">
        <f t="shared" si="231"/>
        <v>-0.42857142857142855</v>
      </c>
      <c r="AR541" s="24">
        <f t="shared" si="232"/>
        <v>1</v>
      </c>
      <c r="AS541" s="24">
        <f t="shared" si="233"/>
        <v>1</v>
      </c>
      <c r="AT541" s="24">
        <f t="shared" si="234"/>
        <v>1</v>
      </c>
      <c r="AU541" s="9">
        <v>16</v>
      </c>
      <c r="AV541" s="9">
        <v>14</v>
      </c>
      <c r="AW541" s="9">
        <v>85</v>
      </c>
      <c r="AX541" s="9">
        <v>35</v>
      </c>
      <c r="AY541" s="9">
        <v>45</v>
      </c>
      <c r="AZ541" s="9">
        <v>15</v>
      </c>
      <c r="BA541" s="9">
        <v>22.5</v>
      </c>
      <c r="BB541" s="9">
        <v>22.5</v>
      </c>
      <c r="BC541">
        <v>219.12739164999999</v>
      </c>
      <c r="BD541">
        <v>36.285201852</v>
      </c>
      <c r="BE541">
        <v>-41.842876590000003</v>
      </c>
      <c r="BF541">
        <v>-13.736255529999999</v>
      </c>
      <c r="BG541">
        <v>-37.047663659999998</v>
      </c>
      <c r="BH541">
        <v>-21.530683960000001</v>
      </c>
      <c r="BI541">
        <v>4.0173029249000001</v>
      </c>
      <c r="BJ541">
        <v>14.43611875</v>
      </c>
      <c r="BK541">
        <v>-23.019587569999999</v>
      </c>
      <c r="BL541">
        <v>6.6914604167</v>
      </c>
      <c r="BM541">
        <v>-11.33164375</v>
      </c>
      <c r="BN541">
        <v>-12.438357849999999</v>
      </c>
      <c r="BO541">
        <v>-7.5354300380000003</v>
      </c>
      <c r="BP541">
        <v>-4.5033300379999996</v>
      </c>
      <c r="BQ541">
        <v>-12.81926337</v>
      </c>
      <c r="BR541">
        <v>531.68701906000001</v>
      </c>
      <c r="BS541">
        <v>123.42454721999999</v>
      </c>
      <c r="BT541">
        <v>-85.31013342</v>
      </c>
      <c r="BU541">
        <v>-30.159520860000001</v>
      </c>
      <c r="BV541">
        <v>-85.463803409999997</v>
      </c>
      <c r="BW541">
        <v>-53.42786108</v>
      </c>
      <c r="BX541">
        <v>-6.3706451619999998</v>
      </c>
      <c r="BY541">
        <v>32.459380207999999</v>
      </c>
      <c r="BZ541">
        <v>-59.416312480000002</v>
      </c>
      <c r="CA541">
        <v>21.216155208</v>
      </c>
      <c r="CB541">
        <v>-24.21198021</v>
      </c>
      <c r="CC541">
        <v>-55.572982009999997</v>
      </c>
      <c r="CD541">
        <v>-28.205240629999999</v>
      </c>
      <c r="CE541">
        <v>-15.22394063</v>
      </c>
      <c r="CF541">
        <v>-37.401240629999997</v>
      </c>
      <c r="CG541">
        <v>1003.5010834</v>
      </c>
      <c r="CH541">
        <v>280.79045740999999</v>
      </c>
      <c r="CI541">
        <v>-157.82673209999999</v>
      </c>
      <c r="CJ541">
        <v>-42.87710079</v>
      </c>
      <c r="CK541">
        <v>-172.31385890000001</v>
      </c>
      <c r="CL541">
        <v>-97.745050680000006</v>
      </c>
      <c r="CM541">
        <v>-14.14103328</v>
      </c>
      <c r="CN541">
        <v>53.413004166999997</v>
      </c>
      <c r="CO541">
        <v>-123.87801899999999</v>
      </c>
      <c r="CP541">
        <v>17.469962500000001</v>
      </c>
      <c r="CQ541">
        <v>-46.970120829999999</v>
      </c>
      <c r="CR541">
        <v>-107.4298352</v>
      </c>
      <c r="CS541">
        <v>-69.075929189999997</v>
      </c>
      <c r="CT541">
        <v>-48.838895860000001</v>
      </c>
      <c r="CU541">
        <v>-54.370429190000003</v>
      </c>
      <c r="CV541">
        <v>1.3276092720999999</v>
      </c>
      <c r="CW541">
        <v>-0.53409313300000005</v>
      </c>
      <c r="CX541">
        <v>1.6965331963000001</v>
      </c>
      <c r="CY541">
        <v>0.81339216950000004</v>
      </c>
      <c r="CZ541">
        <v>1.7087688526</v>
      </c>
      <c r="DA541">
        <v>-0.21088362899999999</v>
      </c>
      <c r="DB541">
        <v>-0.35304581000000002</v>
      </c>
      <c r="DC541">
        <v>-0.61475212300000004</v>
      </c>
      <c r="DD541">
        <v>0.20173519249999999</v>
      </c>
      <c r="DE541">
        <v>1.0310609020999999</v>
      </c>
      <c r="DF541">
        <v>0.49162967289999998</v>
      </c>
      <c r="DG541">
        <v>0.48218651950000002</v>
      </c>
      <c r="DH541">
        <v>1.0875482080000001</v>
      </c>
      <c r="DI541">
        <v>0.3681728413</v>
      </c>
      <c r="DJ541">
        <v>0.60954170799999996</v>
      </c>
    </row>
    <row r="542" spans="19:114" x14ac:dyDescent="0.15">
      <c r="S542" s="11" t="s">
        <v>34</v>
      </c>
      <c r="T542" s="11" t="s">
        <v>100</v>
      </c>
      <c r="U542" s="11">
        <v>12</v>
      </c>
      <c r="V542" s="11">
        <v>0</v>
      </c>
      <c r="W542" s="9">
        <v>0.179398</v>
      </c>
      <c r="X542" s="9">
        <v>0.51883800000000002</v>
      </c>
      <c r="Y542" s="9">
        <f t="shared" si="236"/>
        <v>1.501032292307888</v>
      </c>
      <c r="Z542" s="9">
        <f t="shared" si="237"/>
        <v>34</v>
      </c>
      <c r="AA542" s="8">
        <f t="shared" si="238"/>
        <v>60</v>
      </c>
      <c r="AB542" s="8" t="b">
        <f t="shared" si="235"/>
        <v>0</v>
      </c>
      <c r="AC542" s="25" t="str">
        <f t="shared" si="226"/>
        <v>YES</v>
      </c>
      <c r="AD542" s="21" t="str">
        <f t="shared" si="239"/>
        <v>YES</v>
      </c>
      <c r="AE542" s="8" t="str">
        <f t="shared" si="240"/>
        <v>COARSE</v>
      </c>
      <c r="AF542" s="8">
        <f t="shared" si="241"/>
        <v>4</v>
      </c>
      <c r="AG542" s="8">
        <f t="shared" si="242"/>
        <v>4</v>
      </c>
      <c r="AH542" s="8">
        <f t="shared" si="243"/>
        <v>4</v>
      </c>
      <c r="AI542" s="25">
        <f t="shared" si="227"/>
        <v>182</v>
      </c>
      <c r="AJ542" s="25">
        <f t="shared" si="228"/>
        <v>417</v>
      </c>
      <c r="AK542" s="25">
        <f t="shared" si="229"/>
        <v>794</v>
      </c>
      <c r="AL542" s="25">
        <f t="shared" si="230"/>
        <v>2.5</v>
      </c>
      <c r="AM542" s="21">
        <f t="shared" si="244"/>
        <v>182</v>
      </c>
      <c r="AN542" s="21">
        <f t="shared" si="245"/>
        <v>417</v>
      </c>
      <c r="AO542" s="21">
        <f t="shared" si="246"/>
        <v>794</v>
      </c>
      <c r="AP542" s="21">
        <f t="shared" si="247"/>
        <v>2.5</v>
      </c>
      <c r="AQ542" s="24">
        <f t="shared" si="231"/>
        <v>-0.2857142857142857</v>
      </c>
      <c r="AR542" s="24">
        <f t="shared" si="232"/>
        <v>1</v>
      </c>
      <c r="AS542" s="24">
        <f t="shared" si="233"/>
        <v>1</v>
      </c>
      <c r="AT542" s="24">
        <f t="shared" si="234"/>
        <v>-1</v>
      </c>
      <c r="AU542" s="9">
        <v>16</v>
      </c>
      <c r="AV542" s="9">
        <v>14</v>
      </c>
      <c r="AW542" s="9">
        <v>85</v>
      </c>
      <c r="AX542" s="9">
        <v>35</v>
      </c>
      <c r="AY542" s="9">
        <v>45</v>
      </c>
      <c r="AZ542" s="9">
        <v>15</v>
      </c>
      <c r="BA542" s="9">
        <v>22.5</v>
      </c>
      <c r="BB542" s="9">
        <v>22.5</v>
      </c>
      <c r="BC542">
        <v>219.12739164999999</v>
      </c>
      <c r="BD542">
        <v>36.285201852</v>
      </c>
      <c r="BE542">
        <v>-41.842876590000003</v>
      </c>
      <c r="BF542">
        <v>-13.736255529999999</v>
      </c>
      <c r="BG542">
        <v>-37.047663659999998</v>
      </c>
      <c r="BH542">
        <v>-21.530683960000001</v>
      </c>
      <c r="BI542">
        <v>4.0173029249000001</v>
      </c>
      <c r="BJ542">
        <v>14.43611875</v>
      </c>
      <c r="BK542">
        <v>-23.019587569999999</v>
      </c>
      <c r="BL542">
        <v>6.6914604167</v>
      </c>
      <c r="BM542">
        <v>-11.33164375</v>
      </c>
      <c r="BN542">
        <v>-12.438357849999999</v>
      </c>
      <c r="BO542">
        <v>-7.5354300380000003</v>
      </c>
      <c r="BP542">
        <v>-4.5033300379999996</v>
      </c>
      <c r="BQ542">
        <v>-12.81926337</v>
      </c>
      <c r="BR542">
        <v>531.68701906000001</v>
      </c>
      <c r="BS542">
        <v>123.42454721999999</v>
      </c>
      <c r="BT542">
        <v>-85.31013342</v>
      </c>
      <c r="BU542">
        <v>-30.159520860000001</v>
      </c>
      <c r="BV542">
        <v>-85.463803409999997</v>
      </c>
      <c r="BW542">
        <v>-53.42786108</v>
      </c>
      <c r="BX542">
        <v>-6.3706451619999998</v>
      </c>
      <c r="BY542">
        <v>32.459380207999999</v>
      </c>
      <c r="BZ542">
        <v>-59.416312480000002</v>
      </c>
      <c r="CA542">
        <v>21.216155208</v>
      </c>
      <c r="CB542">
        <v>-24.21198021</v>
      </c>
      <c r="CC542">
        <v>-55.572982009999997</v>
      </c>
      <c r="CD542">
        <v>-28.205240629999999</v>
      </c>
      <c r="CE542">
        <v>-15.22394063</v>
      </c>
      <c r="CF542">
        <v>-37.401240629999997</v>
      </c>
      <c r="CG542">
        <v>1003.5010834</v>
      </c>
      <c r="CH542">
        <v>280.79045740999999</v>
      </c>
      <c r="CI542">
        <v>-157.82673209999999</v>
      </c>
      <c r="CJ542">
        <v>-42.87710079</v>
      </c>
      <c r="CK542">
        <v>-172.31385890000001</v>
      </c>
      <c r="CL542">
        <v>-97.745050680000006</v>
      </c>
      <c r="CM542">
        <v>-14.14103328</v>
      </c>
      <c r="CN542">
        <v>53.413004166999997</v>
      </c>
      <c r="CO542">
        <v>-123.87801899999999</v>
      </c>
      <c r="CP542">
        <v>17.469962500000001</v>
      </c>
      <c r="CQ542">
        <v>-46.970120829999999</v>
      </c>
      <c r="CR542">
        <v>-107.4298352</v>
      </c>
      <c r="CS542">
        <v>-69.075929189999997</v>
      </c>
      <c r="CT542">
        <v>-48.838895860000001</v>
      </c>
      <c r="CU542">
        <v>-54.370429190000003</v>
      </c>
      <c r="CV542">
        <v>1.3276092720999999</v>
      </c>
      <c r="CW542">
        <v>-0.53409313300000005</v>
      </c>
      <c r="CX542">
        <v>1.6965331963000001</v>
      </c>
      <c r="CY542">
        <v>0.81339216950000004</v>
      </c>
      <c r="CZ542">
        <v>1.7087688526</v>
      </c>
      <c r="DA542">
        <v>-0.21088362899999999</v>
      </c>
      <c r="DB542">
        <v>-0.35304581000000002</v>
      </c>
      <c r="DC542">
        <v>-0.61475212300000004</v>
      </c>
      <c r="DD542">
        <v>0.20173519249999999</v>
      </c>
      <c r="DE542">
        <v>1.0310609020999999</v>
      </c>
      <c r="DF542">
        <v>0.49162967289999998</v>
      </c>
      <c r="DG542">
        <v>0.48218651950000002</v>
      </c>
      <c r="DH542">
        <v>1.0875482080000001</v>
      </c>
      <c r="DI542">
        <v>0.3681728413</v>
      </c>
      <c r="DJ542">
        <v>0.60954170799999996</v>
      </c>
    </row>
    <row r="543" spans="19:114" x14ac:dyDescent="0.15">
      <c r="S543" s="11" t="s">
        <v>34</v>
      </c>
      <c r="T543" s="11" t="s">
        <v>100</v>
      </c>
      <c r="U543" s="11">
        <v>12</v>
      </c>
      <c r="V543" s="11">
        <v>15</v>
      </c>
      <c r="W543" s="9">
        <v>0.179398</v>
      </c>
      <c r="X543" s="9">
        <v>0.51883800000000002</v>
      </c>
      <c r="Y543" s="9">
        <f t="shared" si="236"/>
        <v>1.501032292307888</v>
      </c>
      <c r="Z543" s="9">
        <f t="shared" si="237"/>
        <v>34</v>
      </c>
      <c r="AA543" s="8">
        <f t="shared" si="238"/>
        <v>60</v>
      </c>
      <c r="AB543" s="8" t="b">
        <f t="shared" si="235"/>
        <v>0</v>
      </c>
      <c r="AC543" s="25" t="str">
        <f t="shared" si="226"/>
        <v>YES</v>
      </c>
      <c r="AD543" s="21" t="str">
        <f t="shared" si="239"/>
        <v>YES</v>
      </c>
      <c r="AE543" s="8" t="str">
        <f t="shared" si="240"/>
        <v>COARSE</v>
      </c>
      <c r="AF543" s="8">
        <f t="shared" si="241"/>
        <v>4</v>
      </c>
      <c r="AG543" s="8">
        <f t="shared" si="242"/>
        <v>4</v>
      </c>
      <c r="AH543" s="8">
        <f t="shared" si="243"/>
        <v>4</v>
      </c>
      <c r="AI543" s="25">
        <f t="shared" si="227"/>
        <v>170</v>
      </c>
      <c r="AJ543" s="25">
        <f t="shared" si="228"/>
        <v>403</v>
      </c>
      <c r="AK543" s="25">
        <f t="shared" si="229"/>
        <v>731</v>
      </c>
      <c r="AL543" s="25">
        <f t="shared" si="230"/>
        <v>4.0999999999999996</v>
      </c>
      <c r="AM543" s="21">
        <f t="shared" si="244"/>
        <v>170</v>
      </c>
      <c r="AN543" s="21">
        <f t="shared" si="245"/>
        <v>403</v>
      </c>
      <c r="AO543" s="21">
        <f t="shared" si="246"/>
        <v>731</v>
      </c>
      <c r="AP543" s="21">
        <f t="shared" si="247"/>
        <v>4.0999999999999996</v>
      </c>
      <c r="AQ543" s="24">
        <f t="shared" si="231"/>
        <v>-0.2857142857142857</v>
      </c>
      <c r="AR543" s="24">
        <f t="shared" si="232"/>
        <v>1</v>
      </c>
      <c r="AS543" s="24">
        <f t="shared" si="233"/>
        <v>1</v>
      </c>
      <c r="AT543" s="24">
        <f t="shared" si="234"/>
        <v>-0.33333333333333331</v>
      </c>
      <c r="AU543" s="9">
        <v>16</v>
      </c>
      <c r="AV543" s="9">
        <v>14</v>
      </c>
      <c r="AW543" s="9">
        <v>85</v>
      </c>
      <c r="AX543" s="9">
        <v>35</v>
      </c>
      <c r="AY543" s="9">
        <v>45</v>
      </c>
      <c r="AZ543" s="9">
        <v>15</v>
      </c>
      <c r="BA543" s="9">
        <v>22.5</v>
      </c>
      <c r="BB543" s="9">
        <v>22.5</v>
      </c>
      <c r="BC543">
        <v>219.12739164999999</v>
      </c>
      <c r="BD543">
        <v>36.285201852</v>
      </c>
      <c r="BE543">
        <v>-41.842876590000003</v>
      </c>
      <c r="BF543">
        <v>-13.736255529999999</v>
      </c>
      <c r="BG543">
        <v>-37.047663659999998</v>
      </c>
      <c r="BH543">
        <v>-21.530683960000001</v>
      </c>
      <c r="BI543">
        <v>4.0173029249000001</v>
      </c>
      <c r="BJ543">
        <v>14.43611875</v>
      </c>
      <c r="BK543">
        <v>-23.019587569999999</v>
      </c>
      <c r="BL543">
        <v>6.6914604167</v>
      </c>
      <c r="BM543">
        <v>-11.33164375</v>
      </c>
      <c r="BN543">
        <v>-12.438357849999999</v>
      </c>
      <c r="BO543">
        <v>-7.5354300380000003</v>
      </c>
      <c r="BP543">
        <v>-4.5033300379999996</v>
      </c>
      <c r="BQ543">
        <v>-12.81926337</v>
      </c>
      <c r="BR543">
        <v>531.68701906000001</v>
      </c>
      <c r="BS543">
        <v>123.42454721999999</v>
      </c>
      <c r="BT543">
        <v>-85.31013342</v>
      </c>
      <c r="BU543">
        <v>-30.159520860000001</v>
      </c>
      <c r="BV543">
        <v>-85.463803409999997</v>
      </c>
      <c r="BW543">
        <v>-53.42786108</v>
      </c>
      <c r="BX543">
        <v>-6.3706451619999998</v>
      </c>
      <c r="BY543">
        <v>32.459380207999999</v>
      </c>
      <c r="BZ543">
        <v>-59.416312480000002</v>
      </c>
      <c r="CA543">
        <v>21.216155208</v>
      </c>
      <c r="CB543">
        <v>-24.21198021</v>
      </c>
      <c r="CC543">
        <v>-55.572982009999997</v>
      </c>
      <c r="CD543">
        <v>-28.205240629999999</v>
      </c>
      <c r="CE543">
        <v>-15.22394063</v>
      </c>
      <c r="CF543">
        <v>-37.401240629999997</v>
      </c>
      <c r="CG543">
        <v>1003.5010834</v>
      </c>
      <c r="CH543">
        <v>280.79045740999999</v>
      </c>
      <c r="CI543">
        <v>-157.82673209999999</v>
      </c>
      <c r="CJ543">
        <v>-42.87710079</v>
      </c>
      <c r="CK543">
        <v>-172.31385890000001</v>
      </c>
      <c r="CL543">
        <v>-97.745050680000006</v>
      </c>
      <c r="CM543">
        <v>-14.14103328</v>
      </c>
      <c r="CN543">
        <v>53.413004166999997</v>
      </c>
      <c r="CO543">
        <v>-123.87801899999999</v>
      </c>
      <c r="CP543">
        <v>17.469962500000001</v>
      </c>
      <c r="CQ543">
        <v>-46.970120829999999</v>
      </c>
      <c r="CR543">
        <v>-107.4298352</v>
      </c>
      <c r="CS543">
        <v>-69.075929189999997</v>
      </c>
      <c r="CT543">
        <v>-48.838895860000001</v>
      </c>
      <c r="CU543">
        <v>-54.370429190000003</v>
      </c>
      <c r="CV543">
        <v>1.3276092720999999</v>
      </c>
      <c r="CW543">
        <v>-0.53409313300000005</v>
      </c>
      <c r="CX543">
        <v>1.6965331963000001</v>
      </c>
      <c r="CY543">
        <v>0.81339216950000004</v>
      </c>
      <c r="CZ543">
        <v>1.7087688526</v>
      </c>
      <c r="DA543">
        <v>-0.21088362899999999</v>
      </c>
      <c r="DB543">
        <v>-0.35304581000000002</v>
      </c>
      <c r="DC543">
        <v>-0.61475212300000004</v>
      </c>
      <c r="DD543">
        <v>0.20173519249999999</v>
      </c>
      <c r="DE543">
        <v>1.0310609020999999</v>
      </c>
      <c r="DF543">
        <v>0.49162967289999998</v>
      </c>
      <c r="DG543">
        <v>0.48218651950000002</v>
      </c>
      <c r="DH543">
        <v>1.0875482080000001</v>
      </c>
      <c r="DI543">
        <v>0.3681728413</v>
      </c>
      <c r="DJ543">
        <v>0.60954170799999996</v>
      </c>
    </row>
    <row r="544" spans="19:114" x14ac:dyDescent="0.15">
      <c r="S544" s="11" t="s">
        <v>34</v>
      </c>
      <c r="T544" s="11" t="s">
        <v>100</v>
      </c>
      <c r="U544" s="11">
        <v>12</v>
      </c>
      <c r="V544" s="11">
        <v>30</v>
      </c>
      <c r="W544" s="9">
        <v>0.179398</v>
      </c>
      <c r="X544" s="9">
        <v>0.51883800000000002</v>
      </c>
      <c r="Y544" s="9">
        <f t="shared" si="236"/>
        <v>1.501032292307888</v>
      </c>
      <c r="Z544" s="9">
        <f t="shared" si="237"/>
        <v>34</v>
      </c>
      <c r="AA544" s="8">
        <f t="shared" si="238"/>
        <v>60</v>
      </c>
      <c r="AB544" s="8" t="b">
        <f t="shared" si="235"/>
        <v>0</v>
      </c>
      <c r="AC544" s="25" t="str">
        <f t="shared" si="226"/>
        <v>NO</v>
      </c>
      <c r="AD544" s="21" t="str">
        <f t="shared" si="239"/>
        <v>YES</v>
      </c>
      <c r="AE544" s="8" t="str">
        <f t="shared" si="240"/>
        <v>MEDIUM</v>
      </c>
      <c r="AF544" s="8">
        <f t="shared" si="241"/>
        <v>3</v>
      </c>
      <c r="AG544" s="8">
        <f t="shared" si="242"/>
        <v>3</v>
      </c>
      <c r="AH544" s="8">
        <f t="shared" si="243"/>
        <v>3</v>
      </c>
      <c r="AI544" s="25">
        <f t="shared" si="227"/>
        <v>147</v>
      </c>
      <c r="AJ544" s="25">
        <f t="shared" si="228"/>
        <v>355</v>
      </c>
      <c r="AK544" s="25">
        <f t="shared" si="229"/>
        <v>620</v>
      </c>
      <c r="AL544" s="25">
        <f t="shared" si="230"/>
        <v>6.1999999999999993</v>
      </c>
      <c r="AM544" s="21">
        <f t="shared" si="244"/>
        <v>147</v>
      </c>
      <c r="AN544" s="21">
        <f t="shared" si="245"/>
        <v>355</v>
      </c>
      <c r="AO544" s="21">
        <f t="shared" si="246"/>
        <v>620</v>
      </c>
      <c r="AP544" s="21">
        <f t="shared" si="247"/>
        <v>6.1999999999999993</v>
      </c>
      <c r="AQ544" s="24">
        <f t="shared" si="231"/>
        <v>-0.2857142857142857</v>
      </c>
      <c r="AR544" s="24">
        <f t="shared" si="232"/>
        <v>1</v>
      </c>
      <c r="AS544" s="24">
        <f t="shared" si="233"/>
        <v>1</v>
      </c>
      <c r="AT544" s="24">
        <f t="shared" si="234"/>
        <v>0.33333333333333331</v>
      </c>
      <c r="AU544" s="9">
        <v>16</v>
      </c>
      <c r="AV544" s="9">
        <v>14</v>
      </c>
      <c r="AW544" s="9">
        <v>85</v>
      </c>
      <c r="AX544" s="9">
        <v>35</v>
      </c>
      <c r="AY544" s="9">
        <v>45</v>
      </c>
      <c r="AZ544" s="9">
        <v>15</v>
      </c>
      <c r="BA544" s="9">
        <v>22.5</v>
      </c>
      <c r="BB544" s="9">
        <v>22.5</v>
      </c>
      <c r="BC544">
        <v>219.12739164999999</v>
      </c>
      <c r="BD544">
        <v>36.285201852</v>
      </c>
      <c r="BE544">
        <v>-41.842876590000003</v>
      </c>
      <c r="BF544">
        <v>-13.736255529999999</v>
      </c>
      <c r="BG544">
        <v>-37.047663659999998</v>
      </c>
      <c r="BH544">
        <v>-21.530683960000001</v>
      </c>
      <c r="BI544">
        <v>4.0173029249000001</v>
      </c>
      <c r="BJ544">
        <v>14.43611875</v>
      </c>
      <c r="BK544">
        <v>-23.019587569999999</v>
      </c>
      <c r="BL544">
        <v>6.6914604167</v>
      </c>
      <c r="BM544">
        <v>-11.33164375</v>
      </c>
      <c r="BN544">
        <v>-12.438357849999999</v>
      </c>
      <c r="BO544">
        <v>-7.5354300380000003</v>
      </c>
      <c r="BP544">
        <v>-4.5033300379999996</v>
      </c>
      <c r="BQ544">
        <v>-12.81926337</v>
      </c>
      <c r="BR544">
        <v>531.68701906000001</v>
      </c>
      <c r="BS544">
        <v>123.42454721999999</v>
      </c>
      <c r="BT544">
        <v>-85.31013342</v>
      </c>
      <c r="BU544">
        <v>-30.159520860000001</v>
      </c>
      <c r="BV544">
        <v>-85.463803409999997</v>
      </c>
      <c r="BW544">
        <v>-53.42786108</v>
      </c>
      <c r="BX544">
        <v>-6.3706451619999998</v>
      </c>
      <c r="BY544">
        <v>32.459380207999999</v>
      </c>
      <c r="BZ544">
        <v>-59.416312480000002</v>
      </c>
      <c r="CA544">
        <v>21.216155208</v>
      </c>
      <c r="CB544">
        <v>-24.21198021</v>
      </c>
      <c r="CC544">
        <v>-55.572982009999997</v>
      </c>
      <c r="CD544">
        <v>-28.205240629999999</v>
      </c>
      <c r="CE544">
        <v>-15.22394063</v>
      </c>
      <c r="CF544">
        <v>-37.401240629999997</v>
      </c>
      <c r="CG544">
        <v>1003.5010834</v>
      </c>
      <c r="CH544">
        <v>280.79045740999999</v>
      </c>
      <c r="CI544">
        <v>-157.82673209999999</v>
      </c>
      <c r="CJ544">
        <v>-42.87710079</v>
      </c>
      <c r="CK544">
        <v>-172.31385890000001</v>
      </c>
      <c r="CL544">
        <v>-97.745050680000006</v>
      </c>
      <c r="CM544">
        <v>-14.14103328</v>
      </c>
      <c r="CN544">
        <v>53.413004166999997</v>
      </c>
      <c r="CO544">
        <v>-123.87801899999999</v>
      </c>
      <c r="CP544">
        <v>17.469962500000001</v>
      </c>
      <c r="CQ544">
        <v>-46.970120829999999</v>
      </c>
      <c r="CR544">
        <v>-107.4298352</v>
      </c>
      <c r="CS544">
        <v>-69.075929189999997</v>
      </c>
      <c r="CT544">
        <v>-48.838895860000001</v>
      </c>
      <c r="CU544">
        <v>-54.370429190000003</v>
      </c>
      <c r="CV544">
        <v>1.3276092720999999</v>
      </c>
      <c r="CW544">
        <v>-0.53409313300000005</v>
      </c>
      <c r="CX544">
        <v>1.6965331963000001</v>
      </c>
      <c r="CY544">
        <v>0.81339216950000004</v>
      </c>
      <c r="CZ544">
        <v>1.7087688526</v>
      </c>
      <c r="DA544">
        <v>-0.21088362899999999</v>
      </c>
      <c r="DB544">
        <v>-0.35304581000000002</v>
      </c>
      <c r="DC544">
        <v>-0.61475212300000004</v>
      </c>
      <c r="DD544">
        <v>0.20173519249999999</v>
      </c>
      <c r="DE544">
        <v>1.0310609020999999</v>
      </c>
      <c r="DF544">
        <v>0.49162967289999998</v>
      </c>
      <c r="DG544">
        <v>0.48218651950000002</v>
      </c>
      <c r="DH544">
        <v>1.0875482080000001</v>
      </c>
      <c r="DI544">
        <v>0.3681728413</v>
      </c>
      <c r="DJ544">
        <v>0.60954170799999996</v>
      </c>
    </row>
    <row r="545" spans="19:114" x14ac:dyDescent="0.15">
      <c r="S545" s="11" t="s">
        <v>34</v>
      </c>
      <c r="T545" s="11" t="s">
        <v>100</v>
      </c>
      <c r="U545" s="11">
        <v>12</v>
      </c>
      <c r="V545" s="11">
        <v>45</v>
      </c>
      <c r="W545" s="9">
        <v>0.179398</v>
      </c>
      <c r="X545" s="9">
        <v>0.51883800000000002</v>
      </c>
      <c r="Y545" s="9">
        <f t="shared" si="236"/>
        <v>1.501032292307888</v>
      </c>
      <c r="Z545" s="9">
        <f t="shared" si="237"/>
        <v>34</v>
      </c>
      <c r="AA545" s="8">
        <f t="shared" si="238"/>
        <v>60</v>
      </c>
      <c r="AB545" s="8" t="b">
        <f t="shared" si="235"/>
        <v>0</v>
      </c>
      <c r="AC545" s="25" t="str">
        <f t="shared" si="226"/>
        <v>NO</v>
      </c>
      <c r="AD545" s="21" t="str">
        <f t="shared" si="239"/>
        <v>YES</v>
      </c>
      <c r="AE545" s="8" t="str">
        <f t="shared" si="240"/>
        <v>MEDIUM</v>
      </c>
      <c r="AF545" s="8">
        <f t="shared" si="241"/>
        <v>3</v>
      </c>
      <c r="AG545" s="8">
        <f t="shared" si="242"/>
        <v>3</v>
      </c>
      <c r="AH545" s="8">
        <f t="shared" si="243"/>
        <v>3</v>
      </c>
      <c r="AI545" s="25">
        <f t="shared" si="227"/>
        <v>112</v>
      </c>
      <c r="AJ545" s="25">
        <f t="shared" si="228"/>
        <v>274</v>
      </c>
      <c r="AK545" s="25">
        <f t="shared" si="229"/>
        <v>461</v>
      </c>
      <c r="AL545" s="25">
        <f t="shared" si="230"/>
        <v>8.9</v>
      </c>
      <c r="AM545" s="21">
        <f t="shared" si="244"/>
        <v>112</v>
      </c>
      <c r="AN545" s="21">
        <f t="shared" si="245"/>
        <v>274</v>
      </c>
      <c r="AO545" s="21">
        <f t="shared" si="246"/>
        <v>461</v>
      </c>
      <c r="AP545" s="21">
        <f t="shared" si="247"/>
        <v>8.9</v>
      </c>
      <c r="AQ545" s="24">
        <f t="shared" si="231"/>
        <v>-0.2857142857142857</v>
      </c>
      <c r="AR545" s="24">
        <f t="shared" si="232"/>
        <v>1</v>
      </c>
      <c r="AS545" s="24">
        <f t="shared" si="233"/>
        <v>1</v>
      </c>
      <c r="AT545" s="24">
        <f t="shared" si="234"/>
        <v>1</v>
      </c>
      <c r="AU545" s="9">
        <v>16</v>
      </c>
      <c r="AV545" s="9">
        <v>14</v>
      </c>
      <c r="AW545" s="9">
        <v>85</v>
      </c>
      <c r="AX545" s="9">
        <v>35</v>
      </c>
      <c r="AY545" s="9">
        <v>45</v>
      </c>
      <c r="AZ545" s="9">
        <v>15</v>
      </c>
      <c r="BA545" s="9">
        <v>22.5</v>
      </c>
      <c r="BB545" s="9">
        <v>22.5</v>
      </c>
      <c r="BC545">
        <v>219.12739164999999</v>
      </c>
      <c r="BD545">
        <v>36.285201852</v>
      </c>
      <c r="BE545">
        <v>-41.842876590000003</v>
      </c>
      <c r="BF545">
        <v>-13.736255529999999</v>
      </c>
      <c r="BG545">
        <v>-37.047663659999998</v>
      </c>
      <c r="BH545">
        <v>-21.530683960000001</v>
      </c>
      <c r="BI545">
        <v>4.0173029249000001</v>
      </c>
      <c r="BJ545">
        <v>14.43611875</v>
      </c>
      <c r="BK545">
        <v>-23.019587569999999</v>
      </c>
      <c r="BL545">
        <v>6.6914604167</v>
      </c>
      <c r="BM545">
        <v>-11.33164375</v>
      </c>
      <c r="BN545">
        <v>-12.438357849999999</v>
      </c>
      <c r="BO545">
        <v>-7.5354300380000003</v>
      </c>
      <c r="BP545">
        <v>-4.5033300379999996</v>
      </c>
      <c r="BQ545">
        <v>-12.81926337</v>
      </c>
      <c r="BR545">
        <v>531.68701906000001</v>
      </c>
      <c r="BS545">
        <v>123.42454721999999</v>
      </c>
      <c r="BT545">
        <v>-85.31013342</v>
      </c>
      <c r="BU545">
        <v>-30.159520860000001</v>
      </c>
      <c r="BV545">
        <v>-85.463803409999997</v>
      </c>
      <c r="BW545">
        <v>-53.42786108</v>
      </c>
      <c r="BX545">
        <v>-6.3706451619999998</v>
      </c>
      <c r="BY545">
        <v>32.459380207999999</v>
      </c>
      <c r="BZ545">
        <v>-59.416312480000002</v>
      </c>
      <c r="CA545">
        <v>21.216155208</v>
      </c>
      <c r="CB545">
        <v>-24.21198021</v>
      </c>
      <c r="CC545">
        <v>-55.572982009999997</v>
      </c>
      <c r="CD545">
        <v>-28.205240629999999</v>
      </c>
      <c r="CE545">
        <v>-15.22394063</v>
      </c>
      <c r="CF545">
        <v>-37.401240629999997</v>
      </c>
      <c r="CG545">
        <v>1003.5010834</v>
      </c>
      <c r="CH545">
        <v>280.79045740999999</v>
      </c>
      <c r="CI545">
        <v>-157.82673209999999</v>
      </c>
      <c r="CJ545">
        <v>-42.87710079</v>
      </c>
      <c r="CK545">
        <v>-172.31385890000001</v>
      </c>
      <c r="CL545">
        <v>-97.745050680000006</v>
      </c>
      <c r="CM545">
        <v>-14.14103328</v>
      </c>
      <c r="CN545">
        <v>53.413004166999997</v>
      </c>
      <c r="CO545">
        <v>-123.87801899999999</v>
      </c>
      <c r="CP545">
        <v>17.469962500000001</v>
      </c>
      <c r="CQ545">
        <v>-46.970120829999999</v>
      </c>
      <c r="CR545">
        <v>-107.4298352</v>
      </c>
      <c r="CS545">
        <v>-69.075929189999997</v>
      </c>
      <c r="CT545">
        <v>-48.838895860000001</v>
      </c>
      <c r="CU545">
        <v>-54.370429190000003</v>
      </c>
      <c r="CV545">
        <v>1.3276092720999999</v>
      </c>
      <c r="CW545">
        <v>-0.53409313300000005</v>
      </c>
      <c r="CX545">
        <v>1.6965331963000001</v>
      </c>
      <c r="CY545">
        <v>0.81339216950000004</v>
      </c>
      <c r="CZ545">
        <v>1.7087688526</v>
      </c>
      <c r="DA545">
        <v>-0.21088362899999999</v>
      </c>
      <c r="DB545">
        <v>-0.35304581000000002</v>
      </c>
      <c r="DC545">
        <v>-0.61475212300000004</v>
      </c>
      <c r="DD545">
        <v>0.20173519249999999</v>
      </c>
      <c r="DE545">
        <v>1.0310609020999999</v>
      </c>
      <c r="DF545">
        <v>0.49162967289999998</v>
      </c>
      <c r="DG545">
        <v>0.48218651950000002</v>
      </c>
      <c r="DH545">
        <v>1.0875482080000001</v>
      </c>
      <c r="DI545">
        <v>0.3681728413</v>
      </c>
      <c r="DJ545">
        <v>0.60954170799999996</v>
      </c>
    </row>
    <row r="546" spans="19:114" x14ac:dyDescent="0.15">
      <c r="S546" s="11" t="s">
        <v>34</v>
      </c>
      <c r="T546" s="11" t="s">
        <v>100</v>
      </c>
      <c r="U546" s="11">
        <v>15</v>
      </c>
      <c r="V546" s="11">
        <v>0</v>
      </c>
      <c r="W546" s="9">
        <v>0.23569000000000001</v>
      </c>
      <c r="X546" s="9">
        <v>0.50192999999999999</v>
      </c>
      <c r="Y546" s="9">
        <f t="shared" si="236"/>
        <v>1.8401304564686636</v>
      </c>
      <c r="Z546" s="9">
        <f t="shared" si="237"/>
        <v>28</v>
      </c>
      <c r="AA546" s="8">
        <f t="shared" si="238"/>
        <v>60</v>
      </c>
      <c r="AB546" s="8" t="b">
        <f t="shared" si="235"/>
        <v>0</v>
      </c>
      <c r="AC546" s="25" t="str">
        <f t="shared" si="226"/>
        <v>NO</v>
      </c>
      <c r="AD546" s="21" t="str">
        <f t="shared" si="239"/>
        <v>YES</v>
      </c>
      <c r="AE546" s="8" t="str">
        <f t="shared" si="240"/>
        <v>VERY COARSE</v>
      </c>
      <c r="AF546" s="8">
        <f t="shared" si="241"/>
        <v>5</v>
      </c>
      <c r="AG546" s="8">
        <f t="shared" si="242"/>
        <v>5</v>
      </c>
      <c r="AH546" s="8">
        <f t="shared" si="243"/>
        <v>5</v>
      </c>
      <c r="AI546" s="25">
        <f t="shared" si="227"/>
        <v>192</v>
      </c>
      <c r="AJ546" s="25">
        <f t="shared" si="228"/>
        <v>448</v>
      </c>
      <c r="AK546" s="25">
        <f t="shared" si="229"/>
        <v>865</v>
      </c>
      <c r="AL546" s="25">
        <f t="shared" si="230"/>
        <v>2.2000000000000002</v>
      </c>
      <c r="AM546" s="21">
        <f t="shared" si="244"/>
        <v>192</v>
      </c>
      <c r="AN546" s="21">
        <f t="shared" si="245"/>
        <v>448</v>
      </c>
      <c r="AO546" s="21">
        <f t="shared" si="246"/>
        <v>865</v>
      </c>
      <c r="AP546" s="21">
        <f t="shared" si="247"/>
        <v>2.2000000000000002</v>
      </c>
      <c r="AQ546" s="24">
        <f t="shared" si="231"/>
        <v>-7.1428571428571425E-2</v>
      </c>
      <c r="AR546" s="24">
        <f t="shared" si="232"/>
        <v>1</v>
      </c>
      <c r="AS546" s="24">
        <f t="shared" si="233"/>
        <v>1</v>
      </c>
      <c r="AT546" s="24">
        <f t="shared" si="234"/>
        <v>-1</v>
      </c>
      <c r="AU546" s="9">
        <v>16</v>
      </c>
      <c r="AV546" s="9">
        <v>14</v>
      </c>
      <c r="AW546" s="9">
        <v>85</v>
      </c>
      <c r="AX546" s="9">
        <v>35</v>
      </c>
      <c r="AY546" s="9">
        <v>45</v>
      </c>
      <c r="AZ546" s="9">
        <v>15</v>
      </c>
      <c r="BA546" s="9">
        <v>22.5</v>
      </c>
      <c r="BB546" s="9">
        <v>22.5</v>
      </c>
      <c r="BC546">
        <v>219.12739164999999</v>
      </c>
      <c r="BD546">
        <v>36.285201852</v>
      </c>
      <c r="BE546">
        <v>-41.842876590000003</v>
      </c>
      <c r="BF546">
        <v>-13.736255529999999</v>
      </c>
      <c r="BG546">
        <v>-37.047663659999998</v>
      </c>
      <c r="BH546">
        <v>-21.530683960000001</v>
      </c>
      <c r="BI546">
        <v>4.0173029249000001</v>
      </c>
      <c r="BJ546">
        <v>14.43611875</v>
      </c>
      <c r="BK546">
        <v>-23.019587569999999</v>
      </c>
      <c r="BL546">
        <v>6.6914604167</v>
      </c>
      <c r="BM546">
        <v>-11.33164375</v>
      </c>
      <c r="BN546">
        <v>-12.438357849999999</v>
      </c>
      <c r="BO546">
        <v>-7.5354300380000003</v>
      </c>
      <c r="BP546">
        <v>-4.5033300379999996</v>
      </c>
      <c r="BQ546">
        <v>-12.81926337</v>
      </c>
      <c r="BR546">
        <v>531.68701906000001</v>
      </c>
      <c r="BS546">
        <v>123.42454721999999</v>
      </c>
      <c r="BT546">
        <v>-85.31013342</v>
      </c>
      <c r="BU546">
        <v>-30.159520860000001</v>
      </c>
      <c r="BV546">
        <v>-85.463803409999997</v>
      </c>
      <c r="BW546">
        <v>-53.42786108</v>
      </c>
      <c r="BX546">
        <v>-6.3706451619999998</v>
      </c>
      <c r="BY546">
        <v>32.459380207999999</v>
      </c>
      <c r="BZ546">
        <v>-59.416312480000002</v>
      </c>
      <c r="CA546">
        <v>21.216155208</v>
      </c>
      <c r="CB546">
        <v>-24.21198021</v>
      </c>
      <c r="CC546">
        <v>-55.572982009999997</v>
      </c>
      <c r="CD546">
        <v>-28.205240629999999</v>
      </c>
      <c r="CE546">
        <v>-15.22394063</v>
      </c>
      <c r="CF546">
        <v>-37.401240629999997</v>
      </c>
      <c r="CG546">
        <v>1003.5010834</v>
      </c>
      <c r="CH546">
        <v>280.79045740999999</v>
      </c>
      <c r="CI546">
        <v>-157.82673209999999</v>
      </c>
      <c r="CJ546">
        <v>-42.87710079</v>
      </c>
      <c r="CK546">
        <v>-172.31385890000001</v>
      </c>
      <c r="CL546">
        <v>-97.745050680000006</v>
      </c>
      <c r="CM546">
        <v>-14.14103328</v>
      </c>
      <c r="CN546">
        <v>53.413004166999997</v>
      </c>
      <c r="CO546">
        <v>-123.87801899999999</v>
      </c>
      <c r="CP546">
        <v>17.469962500000001</v>
      </c>
      <c r="CQ546">
        <v>-46.970120829999999</v>
      </c>
      <c r="CR546">
        <v>-107.4298352</v>
      </c>
      <c r="CS546">
        <v>-69.075929189999997</v>
      </c>
      <c r="CT546">
        <v>-48.838895860000001</v>
      </c>
      <c r="CU546">
        <v>-54.370429190000003</v>
      </c>
      <c r="CV546">
        <v>1.3276092720999999</v>
      </c>
      <c r="CW546">
        <v>-0.53409313300000005</v>
      </c>
      <c r="CX546">
        <v>1.6965331963000001</v>
      </c>
      <c r="CY546">
        <v>0.81339216950000004</v>
      </c>
      <c r="CZ546">
        <v>1.7087688526</v>
      </c>
      <c r="DA546">
        <v>-0.21088362899999999</v>
      </c>
      <c r="DB546">
        <v>-0.35304581000000002</v>
      </c>
      <c r="DC546">
        <v>-0.61475212300000004</v>
      </c>
      <c r="DD546">
        <v>0.20173519249999999</v>
      </c>
      <c r="DE546">
        <v>1.0310609020999999</v>
      </c>
      <c r="DF546">
        <v>0.49162967289999998</v>
      </c>
      <c r="DG546">
        <v>0.48218651950000002</v>
      </c>
      <c r="DH546">
        <v>1.0875482080000001</v>
      </c>
      <c r="DI546">
        <v>0.3681728413</v>
      </c>
      <c r="DJ546">
        <v>0.60954170799999996</v>
      </c>
    </row>
    <row r="547" spans="19:114" x14ac:dyDescent="0.15">
      <c r="S547" s="11" t="s">
        <v>34</v>
      </c>
      <c r="T547" s="11" t="s">
        <v>100</v>
      </c>
      <c r="U547" s="11">
        <v>15</v>
      </c>
      <c r="V547" s="11">
        <v>15</v>
      </c>
      <c r="W547" s="9">
        <v>0.23569000000000001</v>
      </c>
      <c r="X547" s="9">
        <v>0.50192999999999999</v>
      </c>
      <c r="Y547" s="9">
        <f t="shared" si="236"/>
        <v>1.8401304564686636</v>
      </c>
      <c r="Z547" s="9">
        <f t="shared" si="237"/>
        <v>28</v>
      </c>
      <c r="AA547" s="8">
        <f t="shared" si="238"/>
        <v>60</v>
      </c>
      <c r="AB547" s="8" t="b">
        <f t="shared" si="235"/>
        <v>0</v>
      </c>
      <c r="AC547" s="25" t="str">
        <f t="shared" si="226"/>
        <v>YES</v>
      </c>
      <c r="AD547" s="21" t="str">
        <f t="shared" si="239"/>
        <v>YES</v>
      </c>
      <c r="AE547" s="8" t="str">
        <f t="shared" si="240"/>
        <v>COARSE</v>
      </c>
      <c r="AF547" s="8">
        <f t="shared" si="241"/>
        <v>4</v>
      </c>
      <c r="AG547" s="8">
        <f t="shared" si="242"/>
        <v>4</v>
      </c>
      <c r="AH547" s="8">
        <f t="shared" si="243"/>
        <v>4</v>
      </c>
      <c r="AI547" s="25">
        <f t="shared" si="227"/>
        <v>177</v>
      </c>
      <c r="AJ547" s="25">
        <f t="shared" si="228"/>
        <v>425</v>
      </c>
      <c r="AK547" s="25">
        <f t="shared" si="229"/>
        <v>784</v>
      </c>
      <c r="AL547" s="25">
        <f t="shared" si="230"/>
        <v>3.8000000000000003</v>
      </c>
      <c r="AM547" s="21">
        <f t="shared" si="244"/>
        <v>177</v>
      </c>
      <c r="AN547" s="21">
        <f t="shared" si="245"/>
        <v>425</v>
      </c>
      <c r="AO547" s="21">
        <f t="shared" si="246"/>
        <v>784</v>
      </c>
      <c r="AP547" s="21">
        <f t="shared" si="247"/>
        <v>3.8000000000000003</v>
      </c>
      <c r="AQ547" s="24">
        <f t="shared" si="231"/>
        <v>-7.1428571428571425E-2</v>
      </c>
      <c r="AR547" s="24">
        <f t="shared" si="232"/>
        <v>1</v>
      </c>
      <c r="AS547" s="24">
        <f t="shared" si="233"/>
        <v>1</v>
      </c>
      <c r="AT547" s="24">
        <f t="shared" si="234"/>
        <v>-0.33333333333333331</v>
      </c>
      <c r="AU547" s="9">
        <v>16</v>
      </c>
      <c r="AV547" s="9">
        <v>14</v>
      </c>
      <c r="AW547" s="9">
        <v>85</v>
      </c>
      <c r="AX547" s="9">
        <v>35</v>
      </c>
      <c r="AY547" s="9">
        <v>45</v>
      </c>
      <c r="AZ547" s="9">
        <v>15</v>
      </c>
      <c r="BA547" s="9">
        <v>22.5</v>
      </c>
      <c r="BB547" s="9">
        <v>22.5</v>
      </c>
      <c r="BC547">
        <v>219.12739164999999</v>
      </c>
      <c r="BD547">
        <v>36.285201852</v>
      </c>
      <c r="BE547">
        <v>-41.842876590000003</v>
      </c>
      <c r="BF547">
        <v>-13.736255529999999</v>
      </c>
      <c r="BG547">
        <v>-37.047663659999998</v>
      </c>
      <c r="BH547">
        <v>-21.530683960000001</v>
      </c>
      <c r="BI547">
        <v>4.0173029249000001</v>
      </c>
      <c r="BJ547">
        <v>14.43611875</v>
      </c>
      <c r="BK547">
        <v>-23.019587569999999</v>
      </c>
      <c r="BL547">
        <v>6.6914604167</v>
      </c>
      <c r="BM547">
        <v>-11.33164375</v>
      </c>
      <c r="BN547">
        <v>-12.438357849999999</v>
      </c>
      <c r="BO547">
        <v>-7.5354300380000003</v>
      </c>
      <c r="BP547">
        <v>-4.5033300379999996</v>
      </c>
      <c r="BQ547">
        <v>-12.81926337</v>
      </c>
      <c r="BR547">
        <v>531.68701906000001</v>
      </c>
      <c r="BS547">
        <v>123.42454721999999</v>
      </c>
      <c r="BT547">
        <v>-85.31013342</v>
      </c>
      <c r="BU547">
        <v>-30.159520860000001</v>
      </c>
      <c r="BV547">
        <v>-85.463803409999997</v>
      </c>
      <c r="BW547">
        <v>-53.42786108</v>
      </c>
      <c r="BX547">
        <v>-6.3706451619999998</v>
      </c>
      <c r="BY547">
        <v>32.459380207999999</v>
      </c>
      <c r="BZ547">
        <v>-59.416312480000002</v>
      </c>
      <c r="CA547">
        <v>21.216155208</v>
      </c>
      <c r="CB547">
        <v>-24.21198021</v>
      </c>
      <c r="CC547">
        <v>-55.572982009999997</v>
      </c>
      <c r="CD547">
        <v>-28.205240629999999</v>
      </c>
      <c r="CE547">
        <v>-15.22394063</v>
      </c>
      <c r="CF547">
        <v>-37.401240629999997</v>
      </c>
      <c r="CG547">
        <v>1003.5010834</v>
      </c>
      <c r="CH547">
        <v>280.79045740999999</v>
      </c>
      <c r="CI547">
        <v>-157.82673209999999</v>
      </c>
      <c r="CJ547">
        <v>-42.87710079</v>
      </c>
      <c r="CK547">
        <v>-172.31385890000001</v>
      </c>
      <c r="CL547">
        <v>-97.745050680000006</v>
      </c>
      <c r="CM547">
        <v>-14.14103328</v>
      </c>
      <c r="CN547">
        <v>53.413004166999997</v>
      </c>
      <c r="CO547">
        <v>-123.87801899999999</v>
      </c>
      <c r="CP547">
        <v>17.469962500000001</v>
      </c>
      <c r="CQ547">
        <v>-46.970120829999999</v>
      </c>
      <c r="CR547">
        <v>-107.4298352</v>
      </c>
      <c r="CS547">
        <v>-69.075929189999997</v>
      </c>
      <c r="CT547">
        <v>-48.838895860000001</v>
      </c>
      <c r="CU547">
        <v>-54.370429190000003</v>
      </c>
      <c r="CV547">
        <v>1.3276092720999999</v>
      </c>
      <c r="CW547">
        <v>-0.53409313300000005</v>
      </c>
      <c r="CX547">
        <v>1.6965331963000001</v>
      </c>
      <c r="CY547">
        <v>0.81339216950000004</v>
      </c>
      <c r="CZ547">
        <v>1.7087688526</v>
      </c>
      <c r="DA547">
        <v>-0.21088362899999999</v>
      </c>
      <c r="DB547">
        <v>-0.35304581000000002</v>
      </c>
      <c r="DC547">
        <v>-0.61475212300000004</v>
      </c>
      <c r="DD547">
        <v>0.20173519249999999</v>
      </c>
      <c r="DE547">
        <v>1.0310609020999999</v>
      </c>
      <c r="DF547">
        <v>0.49162967289999998</v>
      </c>
      <c r="DG547">
        <v>0.48218651950000002</v>
      </c>
      <c r="DH547">
        <v>1.0875482080000001</v>
      </c>
      <c r="DI547">
        <v>0.3681728413</v>
      </c>
      <c r="DJ547">
        <v>0.60954170799999996</v>
      </c>
    </row>
    <row r="548" spans="19:114" x14ac:dyDescent="0.15">
      <c r="S548" s="11" t="s">
        <v>34</v>
      </c>
      <c r="T548" s="11" t="s">
        <v>100</v>
      </c>
      <c r="U548" s="11">
        <v>15</v>
      </c>
      <c r="V548" s="11">
        <v>30</v>
      </c>
      <c r="W548" s="9">
        <v>0.23569000000000001</v>
      </c>
      <c r="X548" s="9">
        <v>0.50192999999999999</v>
      </c>
      <c r="Y548" s="9">
        <f t="shared" si="236"/>
        <v>1.8401304564686636</v>
      </c>
      <c r="Z548" s="9">
        <f t="shared" si="237"/>
        <v>28</v>
      </c>
      <c r="AA548" s="8">
        <f t="shared" si="238"/>
        <v>60</v>
      </c>
      <c r="AB548" s="8" t="b">
        <f t="shared" si="235"/>
        <v>0</v>
      </c>
      <c r="AC548" s="25" t="str">
        <f t="shared" si="226"/>
        <v>NO</v>
      </c>
      <c r="AD548" s="21" t="str">
        <f t="shared" si="239"/>
        <v>YES</v>
      </c>
      <c r="AE548" s="8" t="str">
        <f t="shared" si="240"/>
        <v>MEDIUM</v>
      </c>
      <c r="AF548" s="8">
        <f t="shared" si="241"/>
        <v>3</v>
      </c>
      <c r="AG548" s="8">
        <f t="shared" si="242"/>
        <v>3</v>
      </c>
      <c r="AH548" s="8">
        <f t="shared" si="243"/>
        <v>4</v>
      </c>
      <c r="AI548" s="25">
        <f t="shared" si="227"/>
        <v>150</v>
      </c>
      <c r="AJ548" s="25">
        <f t="shared" si="228"/>
        <v>369</v>
      </c>
      <c r="AK548" s="25">
        <f t="shared" si="229"/>
        <v>656</v>
      </c>
      <c r="AL548" s="25">
        <f t="shared" si="230"/>
        <v>5.8999999999999995</v>
      </c>
      <c r="AM548" s="21">
        <f t="shared" si="244"/>
        <v>150</v>
      </c>
      <c r="AN548" s="21">
        <f t="shared" si="245"/>
        <v>369</v>
      </c>
      <c r="AO548" s="21">
        <f t="shared" si="246"/>
        <v>656</v>
      </c>
      <c r="AP548" s="21">
        <f t="shared" si="247"/>
        <v>5.8999999999999995</v>
      </c>
      <c r="AQ548" s="24">
        <f t="shared" si="231"/>
        <v>-7.1428571428571425E-2</v>
      </c>
      <c r="AR548" s="24">
        <f t="shared" si="232"/>
        <v>1</v>
      </c>
      <c r="AS548" s="24">
        <f t="shared" si="233"/>
        <v>1</v>
      </c>
      <c r="AT548" s="24">
        <f t="shared" si="234"/>
        <v>0.33333333333333331</v>
      </c>
      <c r="AU548" s="9">
        <v>16</v>
      </c>
      <c r="AV548" s="9">
        <v>14</v>
      </c>
      <c r="AW548" s="9">
        <v>85</v>
      </c>
      <c r="AX548" s="9">
        <v>35</v>
      </c>
      <c r="AY548" s="9">
        <v>45</v>
      </c>
      <c r="AZ548" s="9">
        <v>15</v>
      </c>
      <c r="BA548" s="9">
        <v>22.5</v>
      </c>
      <c r="BB548" s="9">
        <v>22.5</v>
      </c>
      <c r="BC548">
        <v>219.12739164999999</v>
      </c>
      <c r="BD548">
        <v>36.285201852</v>
      </c>
      <c r="BE548">
        <v>-41.842876590000003</v>
      </c>
      <c r="BF548">
        <v>-13.736255529999999</v>
      </c>
      <c r="BG548">
        <v>-37.047663659999998</v>
      </c>
      <c r="BH548">
        <v>-21.530683960000001</v>
      </c>
      <c r="BI548">
        <v>4.0173029249000001</v>
      </c>
      <c r="BJ548">
        <v>14.43611875</v>
      </c>
      <c r="BK548">
        <v>-23.019587569999999</v>
      </c>
      <c r="BL548">
        <v>6.6914604167</v>
      </c>
      <c r="BM548">
        <v>-11.33164375</v>
      </c>
      <c r="BN548">
        <v>-12.438357849999999</v>
      </c>
      <c r="BO548">
        <v>-7.5354300380000003</v>
      </c>
      <c r="BP548">
        <v>-4.5033300379999996</v>
      </c>
      <c r="BQ548">
        <v>-12.81926337</v>
      </c>
      <c r="BR548">
        <v>531.68701906000001</v>
      </c>
      <c r="BS548">
        <v>123.42454721999999</v>
      </c>
      <c r="BT548">
        <v>-85.31013342</v>
      </c>
      <c r="BU548">
        <v>-30.159520860000001</v>
      </c>
      <c r="BV548">
        <v>-85.463803409999997</v>
      </c>
      <c r="BW548">
        <v>-53.42786108</v>
      </c>
      <c r="BX548">
        <v>-6.3706451619999998</v>
      </c>
      <c r="BY548">
        <v>32.459380207999999</v>
      </c>
      <c r="BZ548">
        <v>-59.416312480000002</v>
      </c>
      <c r="CA548">
        <v>21.216155208</v>
      </c>
      <c r="CB548">
        <v>-24.21198021</v>
      </c>
      <c r="CC548">
        <v>-55.572982009999997</v>
      </c>
      <c r="CD548">
        <v>-28.205240629999999</v>
      </c>
      <c r="CE548">
        <v>-15.22394063</v>
      </c>
      <c r="CF548">
        <v>-37.401240629999997</v>
      </c>
      <c r="CG548">
        <v>1003.5010834</v>
      </c>
      <c r="CH548">
        <v>280.79045740999999</v>
      </c>
      <c r="CI548">
        <v>-157.82673209999999</v>
      </c>
      <c r="CJ548">
        <v>-42.87710079</v>
      </c>
      <c r="CK548">
        <v>-172.31385890000001</v>
      </c>
      <c r="CL548">
        <v>-97.745050680000006</v>
      </c>
      <c r="CM548">
        <v>-14.14103328</v>
      </c>
      <c r="CN548">
        <v>53.413004166999997</v>
      </c>
      <c r="CO548">
        <v>-123.87801899999999</v>
      </c>
      <c r="CP548">
        <v>17.469962500000001</v>
      </c>
      <c r="CQ548">
        <v>-46.970120829999999</v>
      </c>
      <c r="CR548">
        <v>-107.4298352</v>
      </c>
      <c r="CS548">
        <v>-69.075929189999997</v>
      </c>
      <c r="CT548">
        <v>-48.838895860000001</v>
      </c>
      <c r="CU548">
        <v>-54.370429190000003</v>
      </c>
      <c r="CV548">
        <v>1.3276092720999999</v>
      </c>
      <c r="CW548">
        <v>-0.53409313300000005</v>
      </c>
      <c r="CX548">
        <v>1.6965331963000001</v>
      </c>
      <c r="CY548">
        <v>0.81339216950000004</v>
      </c>
      <c r="CZ548">
        <v>1.7087688526</v>
      </c>
      <c r="DA548">
        <v>-0.21088362899999999</v>
      </c>
      <c r="DB548">
        <v>-0.35304581000000002</v>
      </c>
      <c r="DC548">
        <v>-0.61475212300000004</v>
      </c>
      <c r="DD548">
        <v>0.20173519249999999</v>
      </c>
      <c r="DE548">
        <v>1.0310609020999999</v>
      </c>
      <c r="DF548">
        <v>0.49162967289999998</v>
      </c>
      <c r="DG548">
        <v>0.48218651950000002</v>
      </c>
      <c r="DH548">
        <v>1.0875482080000001</v>
      </c>
      <c r="DI548">
        <v>0.3681728413</v>
      </c>
      <c r="DJ548">
        <v>0.60954170799999996</v>
      </c>
    </row>
    <row r="549" spans="19:114" x14ac:dyDescent="0.15">
      <c r="S549" s="11" t="s">
        <v>34</v>
      </c>
      <c r="T549" s="11" t="s">
        <v>100</v>
      </c>
      <c r="U549" s="11">
        <v>15</v>
      </c>
      <c r="V549" s="11">
        <v>45</v>
      </c>
      <c r="W549" s="9">
        <v>0.23569000000000001</v>
      </c>
      <c r="X549" s="9">
        <v>0.50192999999999999</v>
      </c>
      <c r="Y549" s="9">
        <f t="shared" si="236"/>
        <v>1.8401304564686636</v>
      </c>
      <c r="Z549" s="9">
        <f t="shared" si="237"/>
        <v>28</v>
      </c>
      <c r="AA549" s="8">
        <f t="shared" si="238"/>
        <v>60</v>
      </c>
      <c r="AB549" s="8" t="b">
        <f t="shared" si="235"/>
        <v>0</v>
      </c>
      <c r="AC549" s="25" t="str">
        <f t="shared" si="226"/>
        <v>NO</v>
      </c>
      <c r="AD549" s="21" t="str">
        <f t="shared" si="239"/>
        <v>YES</v>
      </c>
      <c r="AE549" s="8" t="str">
        <f t="shared" si="240"/>
        <v>MEDIUM</v>
      </c>
      <c r="AF549" s="8">
        <f t="shared" si="241"/>
        <v>3</v>
      </c>
      <c r="AG549" s="8">
        <f t="shared" si="242"/>
        <v>3</v>
      </c>
      <c r="AH549" s="8">
        <f t="shared" si="243"/>
        <v>3</v>
      </c>
      <c r="AI549" s="25">
        <f t="shared" si="227"/>
        <v>112</v>
      </c>
      <c r="AJ549" s="25">
        <f t="shared" si="228"/>
        <v>279</v>
      </c>
      <c r="AK549" s="25">
        <f t="shared" si="229"/>
        <v>479</v>
      </c>
      <c r="AL549" s="25">
        <f t="shared" si="230"/>
        <v>8.6</v>
      </c>
      <c r="AM549" s="21">
        <f t="shared" si="244"/>
        <v>112</v>
      </c>
      <c r="AN549" s="21">
        <f t="shared" si="245"/>
        <v>279</v>
      </c>
      <c r="AO549" s="21">
        <f t="shared" si="246"/>
        <v>479</v>
      </c>
      <c r="AP549" s="21">
        <f t="shared" si="247"/>
        <v>8.6</v>
      </c>
      <c r="AQ549" s="24">
        <f t="shared" si="231"/>
        <v>-7.1428571428571425E-2</v>
      </c>
      <c r="AR549" s="24">
        <f t="shared" si="232"/>
        <v>1</v>
      </c>
      <c r="AS549" s="24">
        <f t="shared" si="233"/>
        <v>1</v>
      </c>
      <c r="AT549" s="24">
        <f t="shared" si="234"/>
        <v>1</v>
      </c>
      <c r="AU549" s="9">
        <v>16</v>
      </c>
      <c r="AV549" s="9">
        <v>14</v>
      </c>
      <c r="AW549" s="9">
        <v>85</v>
      </c>
      <c r="AX549" s="9">
        <v>35</v>
      </c>
      <c r="AY549" s="9">
        <v>45</v>
      </c>
      <c r="AZ549" s="9">
        <v>15</v>
      </c>
      <c r="BA549" s="9">
        <v>22.5</v>
      </c>
      <c r="BB549" s="9">
        <v>22.5</v>
      </c>
      <c r="BC549">
        <v>219.12739164999999</v>
      </c>
      <c r="BD549">
        <v>36.285201852</v>
      </c>
      <c r="BE549">
        <v>-41.842876590000003</v>
      </c>
      <c r="BF549">
        <v>-13.736255529999999</v>
      </c>
      <c r="BG549">
        <v>-37.047663659999998</v>
      </c>
      <c r="BH549">
        <v>-21.530683960000001</v>
      </c>
      <c r="BI549">
        <v>4.0173029249000001</v>
      </c>
      <c r="BJ549">
        <v>14.43611875</v>
      </c>
      <c r="BK549">
        <v>-23.019587569999999</v>
      </c>
      <c r="BL549">
        <v>6.6914604167</v>
      </c>
      <c r="BM549">
        <v>-11.33164375</v>
      </c>
      <c r="BN549">
        <v>-12.438357849999999</v>
      </c>
      <c r="BO549">
        <v>-7.5354300380000003</v>
      </c>
      <c r="BP549">
        <v>-4.5033300379999996</v>
      </c>
      <c r="BQ549">
        <v>-12.81926337</v>
      </c>
      <c r="BR549">
        <v>531.68701906000001</v>
      </c>
      <c r="BS549">
        <v>123.42454721999999</v>
      </c>
      <c r="BT549">
        <v>-85.31013342</v>
      </c>
      <c r="BU549">
        <v>-30.159520860000001</v>
      </c>
      <c r="BV549">
        <v>-85.463803409999997</v>
      </c>
      <c r="BW549">
        <v>-53.42786108</v>
      </c>
      <c r="BX549">
        <v>-6.3706451619999998</v>
      </c>
      <c r="BY549">
        <v>32.459380207999999</v>
      </c>
      <c r="BZ549">
        <v>-59.416312480000002</v>
      </c>
      <c r="CA549">
        <v>21.216155208</v>
      </c>
      <c r="CB549">
        <v>-24.21198021</v>
      </c>
      <c r="CC549">
        <v>-55.572982009999997</v>
      </c>
      <c r="CD549">
        <v>-28.205240629999999</v>
      </c>
      <c r="CE549">
        <v>-15.22394063</v>
      </c>
      <c r="CF549">
        <v>-37.401240629999997</v>
      </c>
      <c r="CG549">
        <v>1003.5010834</v>
      </c>
      <c r="CH549">
        <v>280.79045740999999</v>
      </c>
      <c r="CI549">
        <v>-157.82673209999999</v>
      </c>
      <c r="CJ549">
        <v>-42.87710079</v>
      </c>
      <c r="CK549">
        <v>-172.31385890000001</v>
      </c>
      <c r="CL549">
        <v>-97.745050680000006</v>
      </c>
      <c r="CM549">
        <v>-14.14103328</v>
      </c>
      <c r="CN549">
        <v>53.413004166999997</v>
      </c>
      <c r="CO549">
        <v>-123.87801899999999</v>
      </c>
      <c r="CP549">
        <v>17.469962500000001</v>
      </c>
      <c r="CQ549">
        <v>-46.970120829999999</v>
      </c>
      <c r="CR549">
        <v>-107.4298352</v>
      </c>
      <c r="CS549">
        <v>-69.075929189999997</v>
      </c>
      <c r="CT549">
        <v>-48.838895860000001</v>
      </c>
      <c r="CU549">
        <v>-54.370429190000003</v>
      </c>
      <c r="CV549">
        <v>1.3276092720999999</v>
      </c>
      <c r="CW549">
        <v>-0.53409313300000005</v>
      </c>
      <c r="CX549">
        <v>1.6965331963000001</v>
      </c>
      <c r="CY549">
        <v>0.81339216950000004</v>
      </c>
      <c r="CZ549">
        <v>1.7087688526</v>
      </c>
      <c r="DA549">
        <v>-0.21088362899999999</v>
      </c>
      <c r="DB549">
        <v>-0.35304581000000002</v>
      </c>
      <c r="DC549">
        <v>-0.61475212300000004</v>
      </c>
      <c r="DD549">
        <v>0.20173519249999999</v>
      </c>
      <c r="DE549">
        <v>1.0310609020999999</v>
      </c>
      <c r="DF549">
        <v>0.49162967289999998</v>
      </c>
      <c r="DG549">
        <v>0.48218651950000002</v>
      </c>
      <c r="DH549">
        <v>1.0875482080000001</v>
      </c>
      <c r="DI549">
        <v>0.3681728413</v>
      </c>
      <c r="DJ549">
        <v>0.60954170799999996</v>
      </c>
    </row>
    <row r="550" spans="19:114" x14ac:dyDescent="0.15">
      <c r="S550" s="11" t="s">
        <v>34</v>
      </c>
      <c r="T550" s="11" t="s">
        <v>100</v>
      </c>
      <c r="U550" s="11">
        <v>20</v>
      </c>
      <c r="V550" s="11">
        <v>0</v>
      </c>
      <c r="W550" s="9">
        <v>0.31352999999999998</v>
      </c>
      <c r="X550" s="9">
        <v>0.50233000000000005</v>
      </c>
      <c r="Y550" s="9">
        <f t="shared" si="236"/>
        <v>2.4518721466363775</v>
      </c>
      <c r="Z550" s="9">
        <f t="shared" si="237"/>
        <v>21</v>
      </c>
      <c r="AA550" s="8">
        <f t="shared" si="238"/>
        <v>60</v>
      </c>
      <c r="AB550" s="8" t="b">
        <f t="shared" si="235"/>
        <v>0</v>
      </c>
      <c r="AC550" s="25" t="str">
        <f t="shared" si="226"/>
        <v>NO</v>
      </c>
      <c r="AD550" s="21" t="str">
        <f t="shared" si="239"/>
        <v>YES</v>
      </c>
      <c r="AE550" s="8" t="str">
        <f t="shared" si="240"/>
        <v>VERY COARSE</v>
      </c>
      <c r="AF550" s="8">
        <f t="shared" si="241"/>
        <v>5</v>
      </c>
      <c r="AG550" s="8">
        <f t="shared" si="242"/>
        <v>5</v>
      </c>
      <c r="AH550" s="8">
        <f t="shared" si="243"/>
        <v>5</v>
      </c>
      <c r="AI550" s="25">
        <f t="shared" si="227"/>
        <v>206</v>
      </c>
      <c r="AJ550" s="25">
        <f t="shared" si="228"/>
        <v>487</v>
      </c>
      <c r="AK550" s="25">
        <f t="shared" si="229"/>
        <v>961</v>
      </c>
      <c r="AL550" s="25">
        <f t="shared" si="230"/>
        <v>1.8</v>
      </c>
      <c r="AM550" s="21">
        <f t="shared" si="244"/>
        <v>206</v>
      </c>
      <c r="AN550" s="21">
        <f t="shared" si="245"/>
        <v>487</v>
      </c>
      <c r="AO550" s="21">
        <f t="shared" si="246"/>
        <v>961</v>
      </c>
      <c r="AP550" s="21">
        <f t="shared" si="247"/>
        <v>1.8</v>
      </c>
      <c r="AQ550" s="24">
        <f t="shared" si="231"/>
        <v>0.2857142857142857</v>
      </c>
      <c r="AR550" s="24">
        <f t="shared" si="232"/>
        <v>1</v>
      </c>
      <c r="AS550" s="24">
        <f t="shared" si="233"/>
        <v>1</v>
      </c>
      <c r="AT550" s="24">
        <f t="shared" si="234"/>
        <v>-1</v>
      </c>
      <c r="AU550" s="9">
        <v>16</v>
      </c>
      <c r="AV550" s="9">
        <v>14</v>
      </c>
      <c r="AW550" s="9">
        <v>85</v>
      </c>
      <c r="AX550" s="9">
        <v>35</v>
      </c>
      <c r="AY550" s="9">
        <v>45</v>
      </c>
      <c r="AZ550" s="9">
        <v>15</v>
      </c>
      <c r="BA550" s="9">
        <v>22.5</v>
      </c>
      <c r="BB550" s="9">
        <v>22.5</v>
      </c>
      <c r="BC550">
        <v>219.12739164999999</v>
      </c>
      <c r="BD550">
        <v>36.285201852</v>
      </c>
      <c r="BE550">
        <v>-41.842876590000003</v>
      </c>
      <c r="BF550">
        <v>-13.736255529999999</v>
      </c>
      <c r="BG550">
        <v>-37.047663659999998</v>
      </c>
      <c r="BH550">
        <v>-21.530683960000001</v>
      </c>
      <c r="BI550">
        <v>4.0173029249000001</v>
      </c>
      <c r="BJ550">
        <v>14.43611875</v>
      </c>
      <c r="BK550">
        <v>-23.019587569999999</v>
      </c>
      <c r="BL550">
        <v>6.6914604167</v>
      </c>
      <c r="BM550">
        <v>-11.33164375</v>
      </c>
      <c r="BN550">
        <v>-12.438357849999999</v>
      </c>
      <c r="BO550">
        <v>-7.5354300380000003</v>
      </c>
      <c r="BP550">
        <v>-4.5033300379999996</v>
      </c>
      <c r="BQ550">
        <v>-12.81926337</v>
      </c>
      <c r="BR550">
        <v>531.68701906000001</v>
      </c>
      <c r="BS550">
        <v>123.42454721999999</v>
      </c>
      <c r="BT550">
        <v>-85.31013342</v>
      </c>
      <c r="BU550">
        <v>-30.159520860000001</v>
      </c>
      <c r="BV550">
        <v>-85.463803409999997</v>
      </c>
      <c r="BW550">
        <v>-53.42786108</v>
      </c>
      <c r="BX550">
        <v>-6.3706451619999998</v>
      </c>
      <c r="BY550">
        <v>32.459380207999999</v>
      </c>
      <c r="BZ550">
        <v>-59.416312480000002</v>
      </c>
      <c r="CA550">
        <v>21.216155208</v>
      </c>
      <c r="CB550">
        <v>-24.21198021</v>
      </c>
      <c r="CC550">
        <v>-55.572982009999997</v>
      </c>
      <c r="CD550">
        <v>-28.205240629999999</v>
      </c>
      <c r="CE550">
        <v>-15.22394063</v>
      </c>
      <c r="CF550">
        <v>-37.401240629999997</v>
      </c>
      <c r="CG550">
        <v>1003.5010834</v>
      </c>
      <c r="CH550">
        <v>280.79045740999999</v>
      </c>
      <c r="CI550">
        <v>-157.82673209999999</v>
      </c>
      <c r="CJ550">
        <v>-42.87710079</v>
      </c>
      <c r="CK550">
        <v>-172.31385890000001</v>
      </c>
      <c r="CL550">
        <v>-97.745050680000006</v>
      </c>
      <c r="CM550">
        <v>-14.14103328</v>
      </c>
      <c r="CN550">
        <v>53.413004166999997</v>
      </c>
      <c r="CO550">
        <v>-123.87801899999999</v>
      </c>
      <c r="CP550">
        <v>17.469962500000001</v>
      </c>
      <c r="CQ550">
        <v>-46.970120829999999</v>
      </c>
      <c r="CR550">
        <v>-107.4298352</v>
      </c>
      <c r="CS550">
        <v>-69.075929189999997</v>
      </c>
      <c r="CT550">
        <v>-48.838895860000001</v>
      </c>
      <c r="CU550">
        <v>-54.370429190000003</v>
      </c>
      <c r="CV550">
        <v>1.3276092720999999</v>
      </c>
      <c r="CW550">
        <v>-0.53409313300000005</v>
      </c>
      <c r="CX550">
        <v>1.6965331963000001</v>
      </c>
      <c r="CY550">
        <v>0.81339216950000004</v>
      </c>
      <c r="CZ550">
        <v>1.7087688526</v>
      </c>
      <c r="DA550">
        <v>-0.21088362899999999</v>
      </c>
      <c r="DB550">
        <v>-0.35304581000000002</v>
      </c>
      <c r="DC550">
        <v>-0.61475212300000004</v>
      </c>
      <c r="DD550">
        <v>0.20173519249999999</v>
      </c>
      <c r="DE550">
        <v>1.0310609020999999</v>
      </c>
      <c r="DF550">
        <v>0.49162967289999998</v>
      </c>
      <c r="DG550">
        <v>0.48218651950000002</v>
      </c>
      <c r="DH550">
        <v>1.0875482080000001</v>
      </c>
      <c r="DI550">
        <v>0.3681728413</v>
      </c>
      <c r="DJ550">
        <v>0.60954170799999996</v>
      </c>
    </row>
    <row r="551" spans="19:114" x14ac:dyDescent="0.15">
      <c r="S551" s="11" t="s">
        <v>34</v>
      </c>
      <c r="T551" s="11" t="s">
        <v>100</v>
      </c>
      <c r="U551" s="11">
        <v>20</v>
      </c>
      <c r="V551" s="11">
        <v>15</v>
      </c>
      <c r="W551" s="9">
        <v>0.31352999999999998</v>
      </c>
      <c r="X551" s="9">
        <v>0.50233000000000005</v>
      </c>
      <c r="Y551" s="9">
        <f t="shared" si="236"/>
        <v>2.4518721466363775</v>
      </c>
      <c r="Z551" s="9">
        <f t="shared" si="237"/>
        <v>21</v>
      </c>
      <c r="AA551" s="8">
        <f t="shared" si="238"/>
        <v>60</v>
      </c>
      <c r="AB551" s="8" t="b">
        <f t="shared" si="235"/>
        <v>0</v>
      </c>
      <c r="AC551" s="25" t="str">
        <f t="shared" si="226"/>
        <v>YES</v>
      </c>
      <c r="AD551" s="21" t="str">
        <f t="shared" si="239"/>
        <v>YES</v>
      </c>
      <c r="AE551" s="8" t="str">
        <f t="shared" si="240"/>
        <v>COARSE</v>
      </c>
      <c r="AF551" s="8">
        <f t="shared" si="241"/>
        <v>4</v>
      </c>
      <c r="AG551" s="8">
        <f t="shared" si="242"/>
        <v>4</v>
      </c>
      <c r="AH551" s="8">
        <f t="shared" si="243"/>
        <v>5</v>
      </c>
      <c r="AI551" s="25">
        <f t="shared" si="227"/>
        <v>185</v>
      </c>
      <c r="AJ551" s="25">
        <f t="shared" si="228"/>
        <v>450</v>
      </c>
      <c r="AK551" s="25">
        <f t="shared" si="229"/>
        <v>851</v>
      </c>
      <c r="AL551" s="25">
        <f t="shared" si="230"/>
        <v>3.4</v>
      </c>
      <c r="AM551" s="21">
        <f t="shared" si="244"/>
        <v>185</v>
      </c>
      <c r="AN551" s="21">
        <f t="shared" si="245"/>
        <v>450</v>
      </c>
      <c r="AO551" s="21">
        <f t="shared" si="246"/>
        <v>851</v>
      </c>
      <c r="AP551" s="21">
        <f t="shared" si="247"/>
        <v>3.4</v>
      </c>
      <c r="AQ551" s="24">
        <f t="shared" si="231"/>
        <v>0.2857142857142857</v>
      </c>
      <c r="AR551" s="24">
        <f t="shared" si="232"/>
        <v>1</v>
      </c>
      <c r="AS551" s="24">
        <f t="shared" si="233"/>
        <v>1</v>
      </c>
      <c r="AT551" s="24">
        <f t="shared" si="234"/>
        <v>-0.33333333333333331</v>
      </c>
      <c r="AU551" s="9">
        <v>16</v>
      </c>
      <c r="AV551" s="9">
        <v>14</v>
      </c>
      <c r="AW551" s="9">
        <v>85</v>
      </c>
      <c r="AX551" s="9">
        <v>35</v>
      </c>
      <c r="AY551" s="9">
        <v>45</v>
      </c>
      <c r="AZ551" s="9">
        <v>15</v>
      </c>
      <c r="BA551" s="9">
        <v>22.5</v>
      </c>
      <c r="BB551" s="9">
        <v>22.5</v>
      </c>
      <c r="BC551">
        <v>219.12739164999999</v>
      </c>
      <c r="BD551">
        <v>36.285201852</v>
      </c>
      <c r="BE551">
        <v>-41.842876590000003</v>
      </c>
      <c r="BF551">
        <v>-13.736255529999999</v>
      </c>
      <c r="BG551">
        <v>-37.047663659999998</v>
      </c>
      <c r="BH551">
        <v>-21.530683960000001</v>
      </c>
      <c r="BI551">
        <v>4.0173029249000001</v>
      </c>
      <c r="BJ551">
        <v>14.43611875</v>
      </c>
      <c r="BK551">
        <v>-23.019587569999999</v>
      </c>
      <c r="BL551">
        <v>6.6914604167</v>
      </c>
      <c r="BM551">
        <v>-11.33164375</v>
      </c>
      <c r="BN551">
        <v>-12.438357849999999</v>
      </c>
      <c r="BO551">
        <v>-7.5354300380000003</v>
      </c>
      <c r="BP551">
        <v>-4.5033300379999996</v>
      </c>
      <c r="BQ551">
        <v>-12.81926337</v>
      </c>
      <c r="BR551">
        <v>531.68701906000001</v>
      </c>
      <c r="BS551">
        <v>123.42454721999999</v>
      </c>
      <c r="BT551">
        <v>-85.31013342</v>
      </c>
      <c r="BU551">
        <v>-30.159520860000001</v>
      </c>
      <c r="BV551">
        <v>-85.463803409999997</v>
      </c>
      <c r="BW551">
        <v>-53.42786108</v>
      </c>
      <c r="BX551">
        <v>-6.3706451619999998</v>
      </c>
      <c r="BY551">
        <v>32.459380207999999</v>
      </c>
      <c r="BZ551">
        <v>-59.416312480000002</v>
      </c>
      <c r="CA551">
        <v>21.216155208</v>
      </c>
      <c r="CB551">
        <v>-24.21198021</v>
      </c>
      <c r="CC551">
        <v>-55.572982009999997</v>
      </c>
      <c r="CD551">
        <v>-28.205240629999999</v>
      </c>
      <c r="CE551">
        <v>-15.22394063</v>
      </c>
      <c r="CF551">
        <v>-37.401240629999997</v>
      </c>
      <c r="CG551">
        <v>1003.5010834</v>
      </c>
      <c r="CH551">
        <v>280.79045740999999</v>
      </c>
      <c r="CI551">
        <v>-157.82673209999999</v>
      </c>
      <c r="CJ551">
        <v>-42.87710079</v>
      </c>
      <c r="CK551">
        <v>-172.31385890000001</v>
      </c>
      <c r="CL551">
        <v>-97.745050680000006</v>
      </c>
      <c r="CM551">
        <v>-14.14103328</v>
      </c>
      <c r="CN551">
        <v>53.413004166999997</v>
      </c>
      <c r="CO551">
        <v>-123.87801899999999</v>
      </c>
      <c r="CP551">
        <v>17.469962500000001</v>
      </c>
      <c r="CQ551">
        <v>-46.970120829999999</v>
      </c>
      <c r="CR551">
        <v>-107.4298352</v>
      </c>
      <c r="CS551">
        <v>-69.075929189999997</v>
      </c>
      <c r="CT551">
        <v>-48.838895860000001</v>
      </c>
      <c r="CU551">
        <v>-54.370429190000003</v>
      </c>
      <c r="CV551">
        <v>1.3276092720999999</v>
      </c>
      <c r="CW551">
        <v>-0.53409313300000005</v>
      </c>
      <c r="CX551">
        <v>1.6965331963000001</v>
      </c>
      <c r="CY551">
        <v>0.81339216950000004</v>
      </c>
      <c r="CZ551">
        <v>1.7087688526</v>
      </c>
      <c r="DA551">
        <v>-0.21088362899999999</v>
      </c>
      <c r="DB551">
        <v>-0.35304581000000002</v>
      </c>
      <c r="DC551">
        <v>-0.61475212300000004</v>
      </c>
      <c r="DD551">
        <v>0.20173519249999999</v>
      </c>
      <c r="DE551">
        <v>1.0310609020999999</v>
      </c>
      <c r="DF551">
        <v>0.49162967289999998</v>
      </c>
      <c r="DG551">
        <v>0.48218651950000002</v>
      </c>
      <c r="DH551">
        <v>1.0875482080000001</v>
      </c>
      <c r="DI551">
        <v>0.3681728413</v>
      </c>
      <c r="DJ551">
        <v>0.60954170799999996</v>
      </c>
    </row>
    <row r="552" spans="19:114" x14ac:dyDescent="0.15">
      <c r="S552" s="11" t="s">
        <v>34</v>
      </c>
      <c r="T552" s="11" t="s">
        <v>100</v>
      </c>
      <c r="U552" s="11">
        <v>20</v>
      </c>
      <c r="V552" s="11">
        <v>30</v>
      </c>
      <c r="W552" s="9">
        <v>0.31352999999999998</v>
      </c>
      <c r="X552" s="9">
        <v>0.50233000000000005</v>
      </c>
      <c r="Y552" s="9">
        <f t="shared" si="236"/>
        <v>2.4518721466363775</v>
      </c>
      <c r="Z552" s="9">
        <f t="shared" si="237"/>
        <v>21</v>
      </c>
      <c r="AA552" s="8">
        <f t="shared" si="238"/>
        <v>60</v>
      </c>
      <c r="AB552" s="8" t="b">
        <f t="shared" si="235"/>
        <v>0</v>
      </c>
      <c r="AC552" s="25" t="str">
        <f t="shared" si="226"/>
        <v>NO</v>
      </c>
      <c r="AD552" s="21" t="str">
        <f t="shared" si="239"/>
        <v>YES</v>
      </c>
      <c r="AE552" s="8" t="str">
        <f t="shared" si="240"/>
        <v>MEDIUM</v>
      </c>
      <c r="AF552" s="8">
        <f t="shared" si="241"/>
        <v>3</v>
      </c>
      <c r="AG552" s="8">
        <f t="shared" si="242"/>
        <v>3</v>
      </c>
      <c r="AH552" s="8">
        <f t="shared" si="243"/>
        <v>4</v>
      </c>
      <c r="AI552" s="25">
        <f t="shared" si="227"/>
        <v>153</v>
      </c>
      <c r="AJ552" s="25">
        <f t="shared" si="228"/>
        <v>380</v>
      </c>
      <c r="AK552" s="25">
        <f t="shared" si="229"/>
        <v>693</v>
      </c>
      <c r="AL552" s="25">
        <f t="shared" si="230"/>
        <v>5.6</v>
      </c>
      <c r="AM552" s="21">
        <f t="shared" si="244"/>
        <v>153</v>
      </c>
      <c r="AN552" s="21">
        <f t="shared" si="245"/>
        <v>380</v>
      </c>
      <c r="AO552" s="21">
        <f t="shared" si="246"/>
        <v>693</v>
      </c>
      <c r="AP552" s="21">
        <f t="shared" si="247"/>
        <v>5.6</v>
      </c>
      <c r="AQ552" s="24">
        <f t="shared" si="231"/>
        <v>0.2857142857142857</v>
      </c>
      <c r="AR552" s="24">
        <f t="shared" si="232"/>
        <v>1</v>
      </c>
      <c r="AS552" s="24">
        <f t="shared" si="233"/>
        <v>1</v>
      </c>
      <c r="AT552" s="24">
        <f t="shared" si="234"/>
        <v>0.33333333333333331</v>
      </c>
      <c r="AU552" s="9">
        <v>16</v>
      </c>
      <c r="AV552" s="9">
        <v>14</v>
      </c>
      <c r="AW552" s="9">
        <v>85</v>
      </c>
      <c r="AX552" s="9">
        <v>35</v>
      </c>
      <c r="AY552" s="9">
        <v>45</v>
      </c>
      <c r="AZ552" s="9">
        <v>15</v>
      </c>
      <c r="BA552" s="9">
        <v>22.5</v>
      </c>
      <c r="BB552" s="9">
        <v>22.5</v>
      </c>
      <c r="BC552">
        <v>219.12739164999999</v>
      </c>
      <c r="BD552">
        <v>36.285201852</v>
      </c>
      <c r="BE552">
        <v>-41.842876590000003</v>
      </c>
      <c r="BF552">
        <v>-13.736255529999999</v>
      </c>
      <c r="BG552">
        <v>-37.047663659999998</v>
      </c>
      <c r="BH552">
        <v>-21.530683960000001</v>
      </c>
      <c r="BI552">
        <v>4.0173029249000001</v>
      </c>
      <c r="BJ552">
        <v>14.43611875</v>
      </c>
      <c r="BK552">
        <v>-23.019587569999999</v>
      </c>
      <c r="BL552">
        <v>6.6914604167</v>
      </c>
      <c r="BM552">
        <v>-11.33164375</v>
      </c>
      <c r="BN552">
        <v>-12.438357849999999</v>
      </c>
      <c r="BO552">
        <v>-7.5354300380000003</v>
      </c>
      <c r="BP552">
        <v>-4.5033300379999996</v>
      </c>
      <c r="BQ552">
        <v>-12.81926337</v>
      </c>
      <c r="BR552">
        <v>531.68701906000001</v>
      </c>
      <c r="BS552">
        <v>123.42454721999999</v>
      </c>
      <c r="BT552">
        <v>-85.31013342</v>
      </c>
      <c r="BU552">
        <v>-30.159520860000001</v>
      </c>
      <c r="BV552">
        <v>-85.463803409999997</v>
      </c>
      <c r="BW552">
        <v>-53.42786108</v>
      </c>
      <c r="BX552">
        <v>-6.3706451619999998</v>
      </c>
      <c r="BY552">
        <v>32.459380207999999</v>
      </c>
      <c r="BZ552">
        <v>-59.416312480000002</v>
      </c>
      <c r="CA552">
        <v>21.216155208</v>
      </c>
      <c r="CB552">
        <v>-24.21198021</v>
      </c>
      <c r="CC552">
        <v>-55.572982009999997</v>
      </c>
      <c r="CD552">
        <v>-28.205240629999999</v>
      </c>
      <c r="CE552">
        <v>-15.22394063</v>
      </c>
      <c r="CF552">
        <v>-37.401240629999997</v>
      </c>
      <c r="CG552">
        <v>1003.5010834</v>
      </c>
      <c r="CH552">
        <v>280.79045740999999</v>
      </c>
      <c r="CI552">
        <v>-157.82673209999999</v>
      </c>
      <c r="CJ552">
        <v>-42.87710079</v>
      </c>
      <c r="CK552">
        <v>-172.31385890000001</v>
      </c>
      <c r="CL552">
        <v>-97.745050680000006</v>
      </c>
      <c r="CM552">
        <v>-14.14103328</v>
      </c>
      <c r="CN552">
        <v>53.413004166999997</v>
      </c>
      <c r="CO552">
        <v>-123.87801899999999</v>
      </c>
      <c r="CP552">
        <v>17.469962500000001</v>
      </c>
      <c r="CQ552">
        <v>-46.970120829999999</v>
      </c>
      <c r="CR552">
        <v>-107.4298352</v>
      </c>
      <c r="CS552">
        <v>-69.075929189999997</v>
      </c>
      <c r="CT552">
        <v>-48.838895860000001</v>
      </c>
      <c r="CU552">
        <v>-54.370429190000003</v>
      </c>
      <c r="CV552">
        <v>1.3276092720999999</v>
      </c>
      <c r="CW552">
        <v>-0.53409313300000005</v>
      </c>
      <c r="CX552">
        <v>1.6965331963000001</v>
      </c>
      <c r="CY552">
        <v>0.81339216950000004</v>
      </c>
      <c r="CZ552">
        <v>1.7087688526</v>
      </c>
      <c r="DA552">
        <v>-0.21088362899999999</v>
      </c>
      <c r="DB552">
        <v>-0.35304581000000002</v>
      </c>
      <c r="DC552">
        <v>-0.61475212300000004</v>
      </c>
      <c r="DD552">
        <v>0.20173519249999999</v>
      </c>
      <c r="DE552">
        <v>1.0310609020999999</v>
      </c>
      <c r="DF552">
        <v>0.49162967289999998</v>
      </c>
      <c r="DG552">
        <v>0.48218651950000002</v>
      </c>
      <c r="DH552">
        <v>1.0875482080000001</v>
      </c>
      <c r="DI552">
        <v>0.3681728413</v>
      </c>
      <c r="DJ552">
        <v>0.60954170799999996</v>
      </c>
    </row>
    <row r="553" spans="19:114" x14ac:dyDescent="0.15">
      <c r="S553" s="11" t="s">
        <v>34</v>
      </c>
      <c r="T553" s="11" t="s">
        <v>100</v>
      </c>
      <c r="U553" s="11">
        <v>20</v>
      </c>
      <c r="V553" s="11">
        <v>45</v>
      </c>
      <c r="W553" s="9">
        <v>0.31352999999999998</v>
      </c>
      <c r="X553" s="9">
        <v>0.50233000000000005</v>
      </c>
      <c r="Y553" s="9">
        <f t="shared" si="236"/>
        <v>2.4518721466363775</v>
      </c>
      <c r="Z553" s="9">
        <f t="shared" si="237"/>
        <v>21</v>
      </c>
      <c r="AA553" s="8">
        <f t="shared" si="238"/>
        <v>60</v>
      </c>
      <c r="AB553" s="8" t="b">
        <f t="shared" si="235"/>
        <v>0</v>
      </c>
      <c r="AC553" s="25" t="str">
        <f t="shared" si="226"/>
        <v>NO</v>
      </c>
      <c r="AD553" s="21" t="str">
        <f t="shared" si="239"/>
        <v>YES</v>
      </c>
      <c r="AE553" s="8" t="str">
        <f t="shared" si="240"/>
        <v>FINE</v>
      </c>
      <c r="AF553" s="8">
        <f t="shared" si="241"/>
        <v>2</v>
      </c>
      <c r="AG553" s="8">
        <f t="shared" si="242"/>
        <v>2</v>
      </c>
      <c r="AH553" s="8">
        <f t="shared" si="243"/>
        <v>3</v>
      </c>
      <c r="AI553" s="25">
        <f t="shared" si="227"/>
        <v>110</v>
      </c>
      <c r="AJ553" s="25">
        <f t="shared" si="228"/>
        <v>277</v>
      </c>
      <c r="AK553" s="25">
        <f t="shared" si="229"/>
        <v>487</v>
      </c>
      <c r="AL553" s="25">
        <f t="shared" si="230"/>
        <v>8.4</v>
      </c>
      <c r="AM553" s="21">
        <f t="shared" si="244"/>
        <v>110</v>
      </c>
      <c r="AN553" s="21">
        <f t="shared" si="245"/>
        <v>277</v>
      </c>
      <c r="AO553" s="21">
        <f t="shared" si="246"/>
        <v>487</v>
      </c>
      <c r="AP553" s="21">
        <f t="shared" si="247"/>
        <v>8.4</v>
      </c>
      <c r="AQ553" s="24">
        <f t="shared" si="231"/>
        <v>0.2857142857142857</v>
      </c>
      <c r="AR553" s="24">
        <f t="shared" si="232"/>
        <v>1</v>
      </c>
      <c r="AS553" s="24">
        <f t="shared" si="233"/>
        <v>1</v>
      </c>
      <c r="AT553" s="24">
        <f t="shared" si="234"/>
        <v>1</v>
      </c>
      <c r="AU553" s="9">
        <v>16</v>
      </c>
      <c r="AV553" s="9">
        <v>14</v>
      </c>
      <c r="AW553" s="9">
        <v>85</v>
      </c>
      <c r="AX553" s="9">
        <v>35</v>
      </c>
      <c r="AY553" s="9">
        <v>45</v>
      </c>
      <c r="AZ553" s="9">
        <v>15</v>
      </c>
      <c r="BA553" s="9">
        <v>22.5</v>
      </c>
      <c r="BB553" s="9">
        <v>22.5</v>
      </c>
      <c r="BC553">
        <v>219.12739164999999</v>
      </c>
      <c r="BD553">
        <v>36.285201852</v>
      </c>
      <c r="BE553">
        <v>-41.842876590000003</v>
      </c>
      <c r="BF553">
        <v>-13.736255529999999</v>
      </c>
      <c r="BG553">
        <v>-37.047663659999998</v>
      </c>
      <c r="BH553">
        <v>-21.530683960000001</v>
      </c>
      <c r="BI553">
        <v>4.0173029249000001</v>
      </c>
      <c r="BJ553">
        <v>14.43611875</v>
      </c>
      <c r="BK553">
        <v>-23.019587569999999</v>
      </c>
      <c r="BL553">
        <v>6.6914604167</v>
      </c>
      <c r="BM553">
        <v>-11.33164375</v>
      </c>
      <c r="BN553">
        <v>-12.438357849999999</v>
      </c>
      <c r="BO553">
        <v>-7.5354300380000003</v>
      </c>
      <c r="BP553">
        <v>-4.5033300379999996</v>
      </c>
      <c r="BQ553">
        <v>-12.81926337</v>
      </c>
      <c r="BR553">
        <v>531.68701906000001</v>
      </c>
      <c r="BS553">
        <v>123.42454721999999</v>
      </c>
      <c r="BT553">
        <v>-85.31013342</v>
      </c>
      <c r="BU553">
        <v>-30.159520860000001</v>
      </c>
      <c r="BV553">
        <v>-85.463803409999997</v>
      </c>
      <c r="BW553">
        <v>-53.42786108</v>
      </c>
      <c r="BX553">
        <v>-6.3706451619999998</v>
      </c>
      <c r="BY553">
        <v>32.459380207999999</v>
      </c>
      <c r="BZ553">
        <v>-59.416312480000002</v>
      </c>
      <c r="CA553">
        <v>21.216155208</v>
      </c>
      <c r="CB553">
        <v>-24.21198021</v>
      </c>
      <c r="CC553">
        <v>-55.572982009999997</v>
      </c>
      <c r="CD553">
        <v>-28.205240629999999</v>
      </c>
      <c r="CE553">
        <v>-15.22394063</v>
      </c>
      <c r="CF553">
        <v>-37.401240629999997</v>
      </c>
      <c r="CG553">
        <v>1003.5010834</v>
      </c>
      <c r="CH553">
        <v>280.79045740999999</v>
      </c>
      <c r="CI553">
        <v>-157.82673209999999</v>
      </c>
      <c r="CJ553">
        <v>-42.87710079</v>
      </c>
      <c r="CK553">
        <v>-172.31385890000001</v>
      </c>
      <c r="CL553">
        <v>-97.745050680000006</v>
      </c>
      <c r="CM553">
        <v>-14.14103328</v>
      </c>
      <c r="CN553">
        <v>53.413004166999997</v>
      </c>
      <c r="CO553">
        <v>-123.87801899999999</v>
      </c>
      <c r="CP553">
        <v>17.469962500000001</v>
      </c>
      <c r="CQ553">
        <v>-46.970120829999999</v>
      </c>
      <c r="CR553">
        <v>-107.4298352</v>
      </c>
      <c r="CS553">
        <v>-69.075929189999997</v>
      </c>
      <c r="CT553">
        <v>-48.838895860000001</v>
      </c>
      <c r="CU553">
        <v>-54.370429190000003</v>
      </c>
      <c r="CV553">
        <v>1.3276092720999999</v>
      </c>
      <c r="CW553">
        <v>-0.53409313300000005</v>
      </c>
      <c r="CX553">
        <v>1.6965331963000001</v>
      </c>
      <c r="CY553">
        <v>0.81339216950000004</v>
      </c>
      <c r="CZ553">
        <v>1.7087688526</v>
      </c>
      <c r="DA553">
        <v>-0.21088362899999999</v>
      </c>
      <c r="DB553">
        <v>-0.35304581000000002</v>
      </c>
      <c r="DC553">
        <v>-0.61475212300000004</v>
      </c>
      <c r="DD553">
        <v>0.20173519249999999</v>
      </c>
      <c r="DE553">
        <v>1.0310609020999999</v>
      </c>
      <c r="DF553">
        <v>0.49162967289999998</v>
      </c>
      <c r="DG553">
        <v>0.48218651950000002</v>
      </c>
      <c r="DH553">
        <v>1.0875482080000001</v>
      </c>
      <c r="DI553">
        <v>0.3681728413</v>
      </c>
      <c r="DJ553">
        <v>0.60954170799999996</v>
      </c>
    </row>
    <row r="554" spans="19:114" x14ac:dyDescent="0.15">
      <c r="S554" s="11" t="s">
        <v>34</v>
      </c>
      <c r="T554" s="11" t="s">
        <v>100</v>
      </c>
      <c r="U554" s="11">
        <v>25</v>
      </c>
      <c r="V554" s="11">
        <v>0</v>
      </c>
      <c r="W554" s="9">
        <v>0.37908999999999998</v>
      </c>
      <c r="X554" s="9">
        <v>0.51492000000000004</v>
      </c>
      <c r="Y554" s="9">
        <f t="shared" si="236"/>
        <v>3.1213895364012045</v>
      </c>
      <c r="Z554" s="9">
        <f t="shared" si="237"/>
        <v>17</v>
      </c>
      <c r="AA554" s="8">
        <f t="shared" si="238"/>
        <v>60</v>
      </c>
      <c r="AB554" s="8" t="b">
        <f t="shared" si="235"/>
        <v>0</v>
      </c>
      <c r="AC554" s="25" t="str">
        <f t="shared" si="226"/>
        <v>NO</v>
      </c>
      <c r="AD554" s="21" t="str">
        <f t="shared" si="239"/>
        <v>NO</v>
      </c>
      <c r="AE554" s="8" t="str">
        <f t="shared" si="240"/>
        <v>VERY COARSE</v>
      </c>
      <c r="AF554" s="8">
        <f t="shared" si="241"/>
        <v>5</v>
      </c>
      <c r="AG554" s="8">
        <f t="shared" si="242"/>
        <v>5</v>
      </c>
      <c r="AH554" s="8">
        <f t="shared" si="243"/>
        <v>6</v>
      </c>
      <c r="AI554" s="25">
        <f t="shared" si="227"/>
        <v>217</v>
      </c>
      <c r="AJ554" s="25">
        <f t="shared" si="228"/>
        <v>513</v>
      </c>
      <c r="AK554" s="25">
        <f t="shared" si="229"/>
        <v>1030</v>
      </c>
      <c r="AL554" s="25">
        <f t="shared" si="230"/>
        <v>1.5</v>
      </c>
      <c r="AM554" s="21">
        <f t="shared" si="244"/>
        <v>217</v>
      </c>
      <c r="AN554" s="21">
        <f t="shared" si="245"/>
        <v>513</v>
      </c>
      <c r="AO554" s="21">
        <f t="shared" si="246"/>
        <v>1030</v>
      </c>
      <c r="AP554" s="21">
        <f t="shared" si="247"/>
        <v>1.5</v>
      </c>
      <c r="AQ554" s="24">
        <f t="shared" si="231"/>
        <v>0.6428571428571429</v>
      </c>
      <c r="AR554" s="24">
        <f t="shared" si="232"/>
        <v>1</v>
      </c>
      <c r="AS554" s="24">
        <f t="shared" si="233"/>
        <v>1</v>
      </c>
      <c r="AT554" s="24">
        <f t="shared" si="234"/>
        <v>-1</v>
      </c>
      <c r="AU554" s="9">
        <v>16</v>
      </c>
      <c r="AV554" s="9">
        <v>14</v>
      </c>
      <c r="AW554" s="9">
        <v>85</v>
      </c>
      <c r="AX554" s="9">
        <v>35</v>
      </c>
      <c r="AY554" s="9">
        <v>45</v>
      </c>
      <c r="AZ554" s="9">
        <v>15</v>
      </c>
      <c r="BA554" s="9">
        <v>22.5</v>
      </c>
      <c r="BB554" s="9">
        <v>22.5</v>
      </c>
      <c r="BC554">
        <v>219.12739164999999</v>
      </c>
      <c r="BD554">
        <v>36.285201852</v>
      </c>
      <c r="BE554">
        <v>-41.842876590000003</v>
      </c>
      <c r="BF554">
        <v>-13.736255529999999</v>
      </c>
      <c r="BG554">
        <v>-37.047663659999998</v>
      </c>
      <c r="BH554">
        <v>-21.530683960000001</v>
      </c>
      <c r="BI554">
        <v>4.0173029249000001</v>
      </c>
      <c r="BJ554">
        <v>14.43611875</v>
      </c>
      <c r="BK554">
        <v>-23.019587569999999</v>
      </c>
      <c r="BL554">
        <v>6.6914604167</v>
      </c>
      <c r="BM554">
        <v>-11.33164375</v>
      </c>
      <c r="BN554">
        <v>-12.438357849999999</v>
      </c>
      <c r="BO554">
        <v>-7.5354300380000003</v>
      </c>
      <c r="BP554">
        <v>-4.5033300379999996</v>
      </c>
      <c r="BQ554">
        <v>-12.81926337</v>
      </c>
      <c r="BR554">
        <v>531.68701906000001</v>
      </c>
      <c r="BS554">
        <v>123.42454721999999</v>
      </c>
      <c r="BT554">
        <v>-85.31013342</v>
      </c>
      <c r="BU554">
        <v>-30.159520860000001</v>
      </c>
      <c r="BV554">
        <v>-85.463803409999997</v>
      </c>
      <c r="BW554">
        <v>-53.42786108</v>
      </c>
      <c r="BX554">
        <v>-6.3706451619999998</v>
      </c>
      <c r="BY554">
        <v>32.459380207999999</v>
      </c>
      <c r="BZ554">
        <v>-59.416312480000002</v>
      </c>
      <c r="CA554">
        <v>21.216155208</v>
      </c>
      <c r="CB554">
        <v>-24.21198021</v>
      </c>
      <c r="CC554">
        <v>-55.572982009999997</v>
      </c>
      <c r="CD554">
        <v>-28.205240629999999</v>
      </c>
      <c r="CE554">
        <v>-15.22394063</v>
      </c>
      <c r="CF554">
        <v>-37.401240629999997</v>
      </c>
      <c r="CG554">
        <v>1003.5010834</v>
      </c>
      <c r="CH554">
        <v>280.79045740999999</v>
      </c>
      <c r="CI554">
        <v>-157.82673209999999</v>
      </c>
      <c r="CJ554">
        <v>-42.87710079</v>
      </c>
      <c r="CK554">
        <v>-172.31385890000001</v>
      </c>
      <c r="CL554">
        <v>-97.745050680000006</v>
      </c>
      <c r="CM554">
        <v>-14.14103328</v>
      </c>
      <c r="CN554">
        <v>53.413004166999997</v>
      </c>
      <c r="CO554">
        <v>-123.87801899999999</v>
      </c>
      <c r="CP554">
        <v>17.469962500000001</v>
      </c>
      <c r="CQ554">
        <v>-46.970120829999999</v>
      </c>
      <c r="CR554">
        <v>-107.4298352</v>
      </c>
      <c r="CS554">
        <v>-69.075929189999997</v>
      </c>
      <c r="CT554">
        <v>-48.838895860000001</v>
      </c>
      <c r="CU554">
        <v>-54.370429190000003</v>
      </c>
      <c r="CV554">
        <v>1.3276092720999999</v>
      </c>
      <c r="CW554">
        <v>-0.53409313300000005</v>
      </c>
      <c r="CX554">
        <v>1.6965331963000001</v>
      </c>
      <c r="CY554">
        <v>0.81339216950000004</v>
      </c>
      <c r="CZ554">
        <v>1.7087688526</v>
      </c>
      <c r="DA554">
        <v>-0.21088362899999999</v>
      </c>
      <c r="DB554">
        <v>-0.35304581000000002</v>
      </c>
      <c r="DC554">
        <v>-0.61475212300000004</v>
      </c>
      <c r="DD554">
        <v>0.20173519249999999</v>
      </c>
      <c r="DE554">
        <v>1.0310609020999999</v>
      </c>
      <c r="DF554">
        <v>0.49162967289999998</v>
      </c>
      <c r="DG554">
        <v>0.48218651950000002</v>
      </c>
      <c r="DH554">
        <v>1.0875482080000001</v>
      </c>
      <c r="DI554">
        <v>0.3681728413</v>
      </c>
      <c r="DJ554">
        <v>0.60954170799999996</v>
      </c>
    </row>
    <row r="555" spans="19:114" x14ac:dyDescent="0.15">
      <c r="S555" s="11" t="s">
        <v>34</v>
      </c>
      <c r="T555" s="11" t="s">
        <v>100</v>
      </c>
      <c r="U555" s="11">
        <v>25</v>
      </c>
      <c r="V555" s="11">
        <v>15</v>
      </c>
      <c r="W555" s="9">
        <v>0.37908999999999998</v>
      </c>
      <c r="X555" s="9">
        <v>0.51492000000000004</v>
      </c>
      <c r="Y555" s="9">
        <f t="shared" si="236"/>
        <v>3.1213895364012045</v>
      </c>
      <c r="Z555" s="9">
        <f t="shared" si="237"/>
        <v>17</v>
      </c>
      <c r="AA555" s="8">
        <f t="shared" si="238"/>
        <v>60</v>
      </c>
      <c r="AB555" s="8" t="b">
        <f t="shared" si="235"/>
        <v>0</v>
      </c>
      <c r="AC555" s="25" t="str">
        <f t="shared" si="226"/>
        <v>YES</v>
      </c>
      <c r="AD555" s="21" t="str">
        <f t="shared" si="239"/>
        <v>NO</v>
      </c>
      <c r="AE555" s="8" t="str">
        <f t="shared" si="240"/>
        <v>COARSE</v>
      </c>
      <c r="AF555" s="8">
        <f t="shared" si="241"/>
        <v>4</v>
      </c>
      <c r="AG555" s="8">
        <f t="shared" si="242"/>
        <v>4</v>
      </c>
      <c r="AH555" s="8">
        <f t="shared" si="243"/>
        <v>5</v>
      </c>
      <c r="AI555" s="25">
        <f t="shared" si="227"/>
        <v>191</v>
      </c>
      <c r="AJ555" s="25">
        <f t="shared" si="228"/>
        <v>462</v>
      </c>
      <c r="AK555" s="25">
        <f t="shared" si="229"/>
        <v>891</v>
      </c>
      <c r="AL555" s="25">
        <f t="shared" si="230"/>
        <v>3.2</v>
      </c>
      <c r="AM555" s="21">
        <f t="shared" si="244"/>
        <v>191</v>
      </c>
      <c r="AN555" s="21">
        <f t="shared" si="245"/>
        <v>462</v>
      </c>
      <c r="AO555" s="21">
        <f t="shared" si="246"/>
        <v>891</v>
      </c>
      <c r="AP555" s="21">
        <f t="shared" si="247"/>
        <v>3.2</v>
      </c>
      <c r="AQ555" s="24">
        <f t="shared" si="231"/>
        <v>0.6428571428571429</v>
      </c>
      <c r="AR555" s="24">
        <f t="shared" si="232"/>
        <v>1</v>
      </c>
      <c r="AS555" s="24">
        <f t="shared" si="233"/>
        <v>1</v>
      </c>
      <c r="AT555" s="24">
        <f t="shared" si="234"/>
        <v>-0.33333333333333331</v>
      </c>
      <c r="AU555" s="9">
        <v>16</v>
      </c>
      <c r="AV555" s="9">
        <v>14</v>
      </c>
      <c r="AW555" s="9">
        <v>85</v>
      </c>
      <c r="AX555" s="9">
        <v>35</v>
      </c>
      <c r="AY555" s="9">
        <v>45</v>
      </c>
      <c r="AZ555" s="9">
        <v>15</v>
      </c>
      <c r="BA555" s="9">
        <v>22.5</v>
      </c>
      <c r="BB555" s="9">
        <v>22.5</v>
      </c>
      <c r="BC555">
        <v>219.12739164999999</v>
      </c>
      <c r="BD555">
        <v>36.285201852</v>
      </c>
      <c r="BE555">
        <v>-41.842876590000003</v>
      </c>
      <c r="BF555">
        <v>-13.736255529999999</v>
      </c>
      <c r="BG555">
        <v>-37.047663659999998</v>
      </c>
      <c r="BH555">
        <v>-21.530683960000001</v>
      </c>
      <c r="BI555">
        <v>4.0173029249000001</v>
      </c>
      <c r="BJ555">
        <v>14.43611875</v>
      </c>
      <c r="BK555">
        <v>-23.019587569999999</v>
      </c>
      <c r="BL555">
        <v>6.6914604167</v>
      </c>
      <c r="BM555">
        <v>-11.33164375</v>
      </c>
      <c r="BN555">
        <v>-12.438357849999999</v>
      </c>
      <c r="BO555">
        <v>-7.5354300380000003</v>
      </c>
      <c r="BP555">
        <v>-4.5033300379999996</v>
      </c>
      <c r="BQ555">
        <v>-12.81926337</v>
      </c>
      <c r="BR555">
        <v>531.68701906000001</v>
      </c>
      <c r="BS555">
        <v>123.42454721999999</v>
      </c>
      <c r="BT555">
        <v>-85.31013342</v>
      </c>
      <c r="BU555">
        <v>-30.159520860000001</v>
      </c>
      <c r="BV555">
        <v>-85.463803409999997</v>
      </c>
      <c r="BW555">
        <v>-53.42786108</v>
      </c>
      <c r="BX555">
        <v>-6.3706451619999998</v>
      </c>
      <c r="BY555">
        <v>32.459380207999999</v>
      </c>
      <c r="BZ555">
        <v>-59.416312480000002</v>
      </c>
      <c r="CA555">
        <v>21.216155208</v>
      </c>
      <c r="CB555">
        <v>-24.21198021</v>
      </c>
      <c r="CC555">
        <v>-55.572982009999997</v>
      </c>
      <c r="CD555">
        <v>-28.205240629999999</v>
      </c>
      <c r="CE555">
        <v>-15.22394063</v>
      </c>
      <c r="CF555">
        <v>-37.401240629999997</v>
      </c>
      <c r="CG555">
        <v>1003.5010834</v>
      </c>
      <c r="CH555">
        <v>280.79045740999999</v>
      </c>
      <c r="CI555">
        <v>-157.82673209999999</v>
      </c>
      <c r="CJ555">
        <v>-42.87710079</v>
      </c>
      <c r="CK555">
        <v>-172.31385890000001</v>
      </c>
      <c r="CL555">
        <v>-97.745050680000006</v>
      </c>
      <c r="CM555">
        <v>-14.14103328</v>
      </c>
      <c r="CN555">
        <v>53.413004166999997</v>
      </c>
      <c r="CO555">
        <v>-123.87801899999999</v>
      </c>
      <c r="CP555">
        <v>17.469962500000001</v>
      </c>
      <c r="CQ555">
        <v>-46.970120829999999</v>
      </c>
      <c r="CR555">
        <v>-107.4298352</v>
      </c>
      <c r="CS555">
        <v>-69.075929189999997</v>
      </c>
      <c r="CT555">
        <v>-48.838895860000001</v>
      </c>
      <c r="CU555">
        <v>-54.370429190000003</v>
      </c>
      <c r="CV555">
        <v>1.3276092720999999</v>
      </c>
      <c r="CW555">
        <v>-0.53409313300000005</v>
      </c>
      <c r="CX555">
        <v>1.6965331963000001</v>
      </c>
      <c r="CY555">
        <v>0.81339216950000004</v>
      </c>
      <c r="CZ555">
        <v>1.7087688526</v>
      </c>
      <c r="DA555">
        <v>-0.21088362899999999</v>
      </c>
      <c r="DB555">
        <v>-0.35304581000000002</v>
      </c>
      <c r="DC555">
        <v>-0.61475212300000004</v>
      </c>
      <c r="DD555">
        <v>0.20173519249999999</v>
      </c>
      <c r="DE555">
        <v>1.0310609020999999</v>
      </c>
      <c r="DF555">
        <v>0.49162967289999998</v>
      </c>
      <c r="DG555">
        <v>0.48218651950000002</v>
      </c>
      <c r="DH555">
        <v>1.0875482080000001</v>
      </c>
      <c r="DI555">
        <v>0.3681728413</v>
      </c>
      <c r="DJ555">
        <v>0.60954170799999996</v>
      </c>
    </row>
    <row r="556" spans="19:114" x14ac:dyDescent="0.15">
      <c r="S556" s="11" t="s">
        <v>34</v>
      </c>
      <c r="T556" s="11" t="s">
        <v>100</v>
      </c>
      <c r="U556" s="11">
        <v>25</v>
      </c>
      <c r="V556" s="11">
        <v>30</v>
      </c>
      <c r="W556" s="9">
        <v>0.37908999999999998</v>
      </c>
      <c r="X556" s="9">
        <v>0.51492000000000004</v>
      </c>
      <c r="Y556" s="9">
        <f t="shared" si="236"/>
        <v>3.1213895364012045</v>
      </c>
      <c r="Z556" s="9">
        <f t="shared" si="237"/>
        <v>17</v>
      </c>
      <c r="AA556" s="8">
        <f t="shared" si="238"/>
        <v>60</v>
      </c>
      <c r="AB556" s="8" t="b">
        <f t="shared" si="235"/>
        <v>0</v>
      </c>
      <c r="AC556" s="25" t="str">
        <f t="shared" si="226"/>
        <v>NO</v>
      </c>
      <c r="AD556" s="21" t="str">
        <f t="shared" si="239"/>
        <v>NO</v>
      </c>
      <c r="AE556" s="8" t="str">
        <f t="shared" si="240"/>
        <v>MEDIUM</v>
      </c>
      <c r="AF556" s="8">
        <f t="shared" si="241"/>
        <v>3</v>
      </c>
      <c r="AG556" s="8">
        <f t="shared" si="242"/>
        <v>3</v>
      </c>
      <c r="AH556" s="8">
        <f t="shared" si="243"/>
        <v>4</v>
      </c>
      <c r="AI556" s="25">
        <f t="shared" si="227"/>
        <v>153</v>
      </c>
      <c r="AJ556" s="25">
        <f t="shared" si="228"/>
        <v>377</v>
      </c>
      <c r="AK556" s="25">
        <f t="shared" si="229"/>
        <v>703</v>
      </c>
      <c r="AL556" s="25">
        <f t="shared" si="230"/>
        <v>5.3999999999999995</v>
      </c>
      <c r="AM556" s="21">
        <f t="shared" si="244"/>
        <v>153</v>
      </c>
      <c r="AN556" s="21">
        <f t="shared" si="245"/>
        <v>377</v>
      </c>
      <c r="AO556" s="21">
        <f t="shared" si="246"/>
        <v>703</v>
      </c>
      <c r="AP556" s="21">
        <f t="shared" si="247"/>
        <v>5.3999999999999995</v>
      </c>
      <c r="AQ556" s="24">
        <f t="shared" si="231"/>
        <v>0.6428571428571429</v>
      </c>
      <c r="AR556" s="24">
        <f t="shared" si="232"/>
        <v>1</v>
      </c>
      <c r="AS556" s="24">
        <f t="shared" si="233"/>
        <v>1</v>
      </c>
      <c r="AT556" s="24">
        <f t="shared" si="234"/>
        <v>0.33333333333333331</v>
      </c>
      <c r="AU556" s="9">
        <v>16</v>
      </c>
      <c r="AV556" s="9">
        <v>14</v>
      </c>
      <c r="AW556" s="9">
        <v>85</v>
      </c>
      <c r="AX556" s="9">
        <v>35</v>
      </c>
      <c r="AY556" s="9">
        <v>45</v>
      </c>
      <c r="AZ556" s="9">
        <v>15</v>
      </c>
      <c r="BA556" s="9">
        <v>22.5</v>
      </c>
      <c r="BB556" s="9">
        <v>22.5</v>
      </c>
      <c r="BC556">
        <v>219.12739164999999</v>
      </c>
      <c r="BD556">
        <v>36.285201852</v>
      </c>
      <c r="BE556">
        <v>-41.842876590000003</v>
      </c>
      <c r="BF556">
        <v>-13.736255529999999</v>
      </c>
      <c r="BG556">
        <v>-37.047663659999998</v>
      </c>
      <c r="BH556">
        <v>-21.530683960000001</v>
      </c>
      <c r="BI556">
        <v>4.0173029249000001</v>
      </c>
      <c r="BJ556">
        <v>14.43611875</v>
      </c>
      <c r="BK556">
        <v>-23.019587569999999</v>
      </c>
      <c r="BL556">
        <v>6.6914604167</v>
      </c>
      <c r="BM556">
        <v>-11.33164375</v>
      </c>
      <c r="BN556">
        <v>-12.438357849999999</v>
      </c>
      <c r="BO556">
        <v>-7.5354300380000003</v>
      </c>
      <c r="BP556">
        <v>-4.5033300379999996</v>
      </c>
      <c r="BQ556">
        <v>-12.81926337</v>
      </c>
      <c r="BR556">
        <v>531.68701906000001</v>
      </c>
      <c r="BS556">
        <v>123.42454721999999</v>
      </c>
      <c r="BT556">
        <v>-85.31013342</v>
      </c>
      <c r="BU556">
        <v>-30.159520860000001</v>
      </c>
      <c r="BV556">
        <v>-85.463803409999997</v>
      </c>
      <c r="BW556">
        <v>-53.42786108</v>
      </c>
      <c r="BX556">
        <v>-6.3706451619999998</v>
      </c>
      <c r="BY556">
        <v>32.459380207999999</v>
      </c>
      <c r="BZ556">
        <v>-59.416312480000002</v>
      </c>
      <c r="CA556">
        <v>21.216155208</v>
      </c>
      <c r="CB556">
        <v>-24.21198021</v>
      </c>
      <c r="CC556">
        <v>-55.572982009999997</v>
      </c>
      <c r="CD556">
        <v>-28.205240629999999</v>
      </c>
      <c r="CE556">
        <v>-15.22394063</v>
      </c>
      <c r="CF556">
        <v>-37.401240629999997</v>
      </c>
      <c r="CG556">
        <v>1003.5010834</v>
      </c>
      <c r="CH556">
        <v>280.79045740999999</v>
      </c>
      <c r="CI556">
        <v>-157.82673209999999</v>
      </c>
      <c r="CJ556">
        <v>-42.87710079</v>
      </c>
      <c r="CK556">
        <v>-172.31385890000001</v>
      </c>
      <c r="CL556">
        <v>-97.745050680000006</v>
      </c>
      <c r="CM556">
        <v>-14.14103328</v>
      </c>
      <c r="CN556">
        <v>53.413004166999997</v>
      </c>
      <c r="CO556">
        <v>-123.87801899999999</v>
      </c>
      <c r="CP556">
        <v>17.469962500000001</v>
      </c>
      <c r="CQ556">
        <v>-46.970120829999999</v>
      </c>
      <c r="CR556">
        <v>-107.4298352</v>
      </c>
      <c r="CS556">
        <v>-69.075929189999997</v>
      </c>
      <c r="CT556">
        <v>-48.838895860000001</v>
      </c>
      <c r="CU556">
        <v>-54.370429190000003</v>
      </c>
      <c r="CV556">
        <v>1.3276092720999999</v>
      </c>
      <c r="CW556">
        <v>-0.53409313300000005</v>
      </c>
      <c r="CX556">
        <v>1.6965331963000001</v>
      </c>
      <c r="CY556">
        <v>0.81339216950000004</v>
      </c>
      <c r="CZ556">
        <v>1.7087688526</v>
      </c>
      <c r="DA556">
        <v>-0.21088362899999999</v>
      </c>
      <c r="DB556">
        <v>-0.35304581000000002</v>
      </c>
      <c r="DC556">
        <v>-0.61475212300000004</v>
      </c>
      <c r="DD556">
        <v>0.20173519249999999</v>
      </c>
      <c r="DE556">
        <v>1.0310609020999999</v>
      </c>
      <c r="DF556">
        <v>0.49162967289999998</v>
      </c>
      <c r="DG556">
        <v>0.48218651950000002</v>
      </c>
      <c r="DH556">
        <v>1.0875482080000001</v>
      </c>
      <c r="DI556">
        <v>0.3681728413</v>
      </c>
      <c r="DJ556">
        <v>0.60954170799999996</v>
      </c>
    </row>
    <row r="557" spans="19:114" x14ac:dyDescent="0.15">
      <c r="S557" s="11" t="s">
        <v>34</v>
      </c>
      <c r="T557" s="11" t="s">
        <v>100</v>
      </c>
      <c r="U557" s="11">
        <v>25</v>
      </c>
      <c r="V557" s="11">
        <v>45</v>
      </c>
      <c r="W557" s="9">
        <v>0.37908999999999998</v>
      </c>
      <c r="X557" s="9">
        <v>0.51492000000000004</v>
      </c>
      <c r="Y557" s="9">
        <f t="shared" si="236"/>
        <v>3.1213895364012045</v>
      </c>
      <c r="Z557" s="9">
        <f t="shared" si="237"/>
        <v>17</v>
      </c>
      <c r="AA557" s="8">
        <f t="shared" si="238"/>
        <v>60</v>
      </c>
      <c r="AB557" s="8" t="b">
        <f t="shared" si="235"/>
        <v>0</v>
      </c>
      <c r="AC557" s="25" t="str">
        <f t="shared" si="226"/>
        <v>NO</v>
      </c>
      <c r="AD557" s="21" t="str">
        <f t="shared" si="239"/>
        <v>NO</v>
      </c>
      <c r="AE557" s="8" t="str">
        <f t="shared" si="240"/>
        <v>FINE</v>
      </c>
      <c r="AF557" s="8">
        <f t="shared" si="241"/>
        <v>2</v>
      </c>
      <c r="AG557" s="8">
        <f t="shared" si="242"/>
        <v>2</v>
      </c>
      <c r="AH557" s="8">
        <f t="shared" si="243"/>
        <v>3</v>
      </c>
      <c r="AI557" s="25">
        <f t="shared" si="227"/>
        <v>104</v>
      </c>
      <c r="AJ557" s="25">
        <f t="shared" si="228"/>
        <v>260</v>
      </c>
      <c r="AK557" s="25">
        <f t="shared" si="229"/>
        <v>467</v>
      </c>
      <c r="AL557" s="25">
        <f t="shared" si="230"/>
        <v>8.1999999999999993</v>
      </c>
      <c r="AM557" s="21">
        <f t="shared" si="244"/>
        <v>104</v>
      </c>
      <c r="AN557" s="21">
        <f t="shared" si="245"/>
        <v>260</v>
      </c>
      <c r="AO557" s="21">
        <f t="shared" si="246"/>
        <v>467</v>
      </c>
      <c r="AP557" s="21">
        <f t="shared" si="247"/>
        <v>8.1999999999999993</v>
      </c>
      <c r="AQ557" s="24">
        <f t="shared" si="231"/>
        <v>0.6428571428571429</v>
      </c>
      <c r="AR557" s="24">
        <f t="shared" si="232"/>
        <v>1</v>
      </c>
      <c r="AS557" s="24">
        <f t="shared" si="233"/>
        <v>1</v>
      </c>
      <c r="AT557" s="24">
        <f t="shared" si="234"/>
        <v>1</v>
      </c>
      <c r="AU557" s="9">
        <v>16</v>
      </c>
      <c r="AV557" s="9">
        <v>14</v>
      </c>
      <c r="AW557" s="9">
        <v>85</v>
      </c>
      <c r="AX557" s="9">
        <v>35</v>
      </c>
      <c r="AY557" s="9">
        <v>45</v>
      </c>
      <c r="AZ557" s="9">
        <v>15</v>
      </c>
      <c r="BA557" s="9">
        <v>22.5</v>
      </c>
      <c r="BB557" s="9">
        <v>22.5</v>
      </c>
      <c r="BC557">
        <v>219.12739164999999</v>
      </c>
      <c r="BD557">
        <v>36.285201852</v>
      </c>
      <c r="BE557">
        <v>-41.842876590000003</v>
      </c>
      <c r="BF557">
        <v>-13.736255529999999</v>
      </c>
      <c r="BG557">
        <v>-37.047663659999998</v>
      </c>
      <c r="BH557">
        <v>-21.530683960000001</v>
      </c>
      <c r="BI557">
        <v>4.0173029249000001</v>
      </c>
      <c r="BJ557">
        <v>14.43611875</v>
      </c>
      <c r="BK557">
        <v>-23.019587569999999</v>
      </c>
      <c r="BL557">
        <v>6.6914604167</v>
      </c>
      <c r="BM557">
        <v>-11.33164375</v>
      </c>
      <c r="BN557">
        <v>-12.438357849999999</v>
      </c>
      <c r="BO557">
        <v>-7.5354300380000003</v>
      </c>
      <c r="BP557">
        <v>-4.5033300379999996</v>
      </c>
      <c r="BQ557">
        <v>-12.81926337</v>
      </c>
      <c r="BR557">
        <v>531.68701906000001</v>
      </c>
      <c r="BS557">
        <v>123.42454721999999</v>
      </c>
      <c r="BT557">
        <v>-85.31013342</v>
      </c>
      <c r="BU557">
        <v>-30.159520860000001</v>
      </c>
      <c r="BV557">
        <v>-85.463803409999997</v>
      </c>
      <c r="BW557">
        <v>-53.42786108</v>
      </c>
      <c r="BX557">
        <v>-6.3706451619999998</v>
      </c>
      <c r="BY557">
        <v>32.459380207999999</v>
      </c>
      <c r="BZ557">
        <v>-59.416312480000002</v>
      </c>
      <c r="CA557">
        <v>21.216155208</v>
      </c>
      <c r="CB557">
        <v>-24.21198021</v>
      </c>
      <c r="CC557">
        <v>-55.572982009999997</v>
      </c>
      <c r="CD557">
        <v>-28.205240629999999</v>
      </c>
      <c r="CE557">
        <v>-15.22394063</v>
      </c>
      <c r="CF557">
        <v>-37.401240629999997</v>
      </c>
      <c r="CG557">
        <v>1003.5010834</v>
      </c>
      <c r="CH557">
        <v>280.79045740999999</v>
      </c>
      <c r="CI557">
        <v>-157.82673209999999</v>
      </c>
      <c r="CJ557">
        <v>-42.87710079</v>
      </c>
      <c r="CK557">
        <v>-172.31385890000001</v>
      </c>
      <c r="CL557">
        <v>-97.745050680000006</v>
      </c>
      <c r="CM557">
        <v>-14.14103328</v>
      </c>
      <c r="CN557">
        <v>53.413004166999997</v>
      </c>
      <c r="CO557">
        <v>-123.87801899999999</v>
      </c>
      <c r="CP557">
        <v>17.469962500000001</v>
      </c>
      <c r="CQ557">
        <v>-46.970120829999999</v>
      </c>
      <c r="CR557">
        <v>-107.4298352</v>
      </c>
      <c r="CS557">
        <v>-69.075929189999997</v>
      </c>
      <c r="CT557">
        <v>-48.838895860000001</v>
      </c>
      <c r="CU557">
        <v>-54.370429190000003</v>
      </c>
      <c r="CV557">
        <v>1.3276092720999999</v>
      </c>
      <c r="CW557">
        <v>-0.53409313300000005</v>
      </c>
      <c r="CX557">
        <v>1.6965331963000001</v>
      </c>
      <c r="CY557">
        <v>0.81339216950000004</v>
      </c>
      <c r="CZ557">
        <v>1.7087688526</v>
      </c>
      <c r="DA557">
        <v>-0.21088362899999999</v>
      </c>
      <c r="DB557">
        <v>-0.35304581000000002</v>
      </c>
      <c r="DC557">
        <v>-0.61475212300000004</v>
      </c>
      <c r="DD557">
        <v>0.20173519249999999</v>
      </c>
      <c r="DE557">
        <v>1.0310609020999999</v>
      </c>
      <c r="DF557">
        <v>0.49162967289999998</v>
      </c>
      <c r="DG557">
        <v>0.48218651950000002</v>
      </c>
      <c r="DH557">
        <v>1.0875482080000001</v>
      </c>
      <c r="DI557">
        <v>0.3681728413</v>
      </c>
      <c r="DJ557">
        <v>0.60954170799999996</v>
      </c>
    </row>
    <row r="558" spans="19:114" x14ac:dyDescent="0.15">
      <c r="S558" s="11" t="s">
        <v>34</v>
      </c>
      <c r="T558" s="11" t="s">
        <v>100</v>
      </c>
      <c r="U558" s="11">
        <v>30</v>
      </c>
      <c r="V558" s="11">
        <v>0</v>
      </c>
      <c r="W558" s="9">
        <v>0.45290000000000002</v>
      </c>
      <c r="X558" s="9">
        <v>0.51598999999999995</v>
      </c>
      <c r="Y558" s="9">
        <f t="shared" si="236"/>
        <v>3.7455067525253742</v>
      </c>
      <c r="Z558" s="9">
        <f t="shared" si="237"/>
        <v>14</v>
      </c>
      <c r="AA558" s="8">
        <f t="shared" si="238"/>
        <v>60</v>
      </c>
      <c r="AB558" s="8" t="b">
        <f t="shared" si="235"/>
        <v>0</v>
      </c>
      <c r="AC558" s="25" t="str">
        <f t="shared" si="226"/>
        <v>NO</v>
      </c>
      <c r="AD558" s="21" t="str">
        <f t="shared" si="239"/>
        <v>NO</v>
      </c>
      <c r="AE558" s="8" t="str">
        <f t="shared" si="240"/>
        <v>VERY COARSE</v>
      </c>
      <c r="AF558" s="8">
        <f t="shared" si="241"/>
        <v>5</v>
      </c>
      <c r="AG558" s="8">
        <f t="shared" si="242"/>
        <v>5</v>
      </c>
      <c r="AH558" s="8">
        <f t="shared" si="243"/>
        <v>6</v>
      </c>
      <c r="AI558" s="25">
        <f t="shared" si="227"/>
        <v>225</v>
      </c>
      <c r="AJ558" s="25">
        <f t="shared" si="228"/>
        <v>524</v>
      </c>
      <c r="AK558" s="25">
        <f t="shared" si="229"/>
        <v>1072</v>
      </c>
      <c r="AL558" s="25">
        <f t="shared" si="230"/>
        <v>1.3</v>
      </c>
      <c r="AM558" s="21">
        <f t="shared" si="244"/>
        <v>225</v>
      </c>
      <c r="AN558" s="21">
        <f t="shared" si="245"/>
        <v>524</v>
      </c>
      <c r="AO558" s="21">
        <f t="shared" si="246"/>
        <v>1072</v>
      </c>
      <c r="AP558" s="21">
        <f t="shared" si="247"/>
        <v>1.3</v>
      </c>
      <c r="AQ558" s="24">
        <f t="shared" si="231"/>
        <v>1</v>
      </c>
      <c r="AR558" s="24">
        <f t="shared" si="232"/>
        <v>1</v>
      </c>
      <c r="AS558" s="24">
        <f t="shared" si="233"/>
        <v>1</v>
      </c>
      <c r="AT558" s="24">
        <f t="shared" si="234"/>
        <v>-1</v>
      </c>
      <c r="AU558" s="9">
        <v>16</v>
      </c>
      <c r="AV558" s="9">
        <v>14</v>
      </c>
      <c r="AW558" s="9">
        <v>85</v>
      </c>
      <c r="AX558" s="9">
        <v>35</v>
      </c>
      <c r="AY558" s="9">
        <v>45</v>
      </c>
      <c r="AZ558" s="9">
        <v>15</v>
      </c>
      <c r="BA558" s="9">
        <v>22.5</v>
      </c>
      <c r="BB558" s="9">
        <v>22.5</v>
      </c>
      <c r="BC558">
        <v>219.12739164999999</v>
      </c>
      <c r="BD558">
        <v>36.285201852</v>
      </c>
      <c r="BE558">
        <v>-41.842876590000003</v>
      </c>
      <c r="BF558">
        <v>-13.736255529999999</v>
      </c>
      <c r="BG558">
        <v>-37.047663659999998</v>
      </c>
      <c r="BH558">
        <v>-21.530683960000001</v>
      </c>
      <c r="BI558">
        <v>4.0173029249000001</v>
      </c>
      <c r="BJ558">
        <v>14.43611875</v>
      </c>
      <c r="BK558">
        <v>-23.019587569999999</v>
      </c>
      <c r="BL558">
        <v>6.6914604167</v>
      </c>
      <c r="BM558">
        <v>-11.33164375</v>
      </c>
      <c r="BN558">
        <v>-12.438357849999999</v>
      </c>
      <c r="BO558">
        <v>-7.5354300380000003</v>
      </c>
      <c r="BP558">
        <v>-4.5033300379999996</v>
      </c>
      <c r="BQ558">
        <v>-12.81926337</v>
      </c>
      <c r="BR558">
        <v>531.68701906000001</v>
      </c>
      <c r="BS558">
        <v>123.42454721999999</v>
      </c>
      <c r="BT558">
        <v>-85.31013342</v>
      </c>
      <c r="BU558">
        <v>-30.159520860000001</v>
      </c>
      <c r="BV558">
        <v>-85.463803409999997</v>
      </c>
      <c r="BW558">
        <v>-53.42786108</v>
      </c>
      <c r="BX558">
        <v>-6.3706451619999998</v>
      </c>
      <c r="BY558">
        <v>32.459380207999999</v>
      </c>
      <c r="BZ558">
        <v>-59.416312480000002</v>
      </c>
      <c r="CA558">
        <v>21.216155208</v>
      </c>
      <c r="CB558">
        <v>-24.21198021</v>
      </c>
      <c r="CC558">
        <v>-55.572982009999997</v>
      </c>
      <c r="CD558">
        <v>-28.205240629999999</v>
      </c>
      <c r="CE558">
        <v>-15.22394063</v>
      </c>
      <c r="CF558">
        <v>-37.401240629999997</v>
      </c>
      <c r="CG558">
        <v>1003.5010834</v>
      </c>
      <c r="CH558">
        <v>280.79045740999999</v>
      </c>
      <c r="CI558">
        <v>-157.82673209999999</v>
      </c>
      <c r="CJ558">
        <v>-42.87710079</v>
      </c>
      <c r="CK558">
        <v>-172.31385890000001</v>
      </c>
      <c r="CL558">
        <v>-97.745050680000006</v>
      </c>
      <c r="CM558">
        <v>-14.14103328</v>
      </c>
      <c r="CN558">
        <v>53.413004166999997</v>
      </c>
      <c r="CO558">
        <v>-123.87801899999999</v>
      </c>
      <c r="CP558">
        <v>17.469962500000001</v>
      </c>
      <c r="CQ558">
        <v>-46.970120829999999</v>
      </c>
      <c r="CR558">
        <v>-107.4298352</v>
      </c>
      <c r="CS558">
        <v>-69.075929189999997</v>
      </c>
      <c r="CT558">
        <v>-48.838895860000001</v>
      </c>
      <c r="CU558">
        <v>-54.370429190000003</v>
      </c>
      <c r="CV558">
        <v>1.3276092720999999</v>
      </c>
      <c r="CW558">
        <v>-0.53409313300000005</v>
      </c>
      <c r="CX558">
        <v>1.6965331963000001</v>
      </c>
      <c r="CY558">
        <v>0.81339216950000004</v>
      </c>
      <c r="CZ558">
        <v>1.7087688526</v>
      </c>
      <c r="DA558">
        <v>-0.21088362899999999</v>
      </c>
      <c r="DB558">
        <v>-0.35304581000000002</v>
      </c>
      <c r="DC558">
        <v>-0.61475212300000004</v>
      </c>
      <c r="DD558">
        <v>0.20173519249999999</v>
      </c>
      <c r="DE558">
        <v>1.0310609020999999</v>
      </c>
      <c r="DF558">
        <v>0.49162967289999998</v>
      </c>
      <c r="DG558">
        <v>0.48218651950000002</v>
      </c>
      <c r="DH558">
        <v>1.0875482080000001</v>
      </c>
      <c r="DI558">
        <v>0.3681728413</v>
      </c>
      <c r="DJ558">
        <v>0.60954170799999996</v>
      </c>
    </row>
    <row r="559" spans="19:114" x14ac:dyDescent="0.15">
      <c r="S559" s="11" t="s">
        <v>34</v>
      </c>
      <c r="T559" s="11" t="s">
        <v>100</v>
      </c>
      <c r="U559" s="11">
        <v>30</v>
      </c>
      <c r="V559" s="11">
        <v>15</v>
      </c>
      <c r="W559" s="9">
        <v>0.45290000000000002</v>
      </c>
      <c r="X559" s="9">
        <v>0.51598999999999995</v>
      </c>
      <c r="Y559" s="9">
        <f t="shared" si="236"/>
        <v>3.7455067525253742</v>
      </c>
      <c r="Z559" s="9">
        <f t="shared" si="237"/>
        <v>14</v>
      </c>
      <c r="AA559" s="8">
        <f t="shared" si="238"/>
        <v>60</v>
      </c>
      <c r="AB559" s="8" t="b">
        <f t="shared" si="235"/>
        <v>0</v>
      </c>
      <c r="AC559" s="25" t="str">
        <f t="shared" si="226"/>
        <v>NO</v>
      </c>
      <c r="AD559" s="21" t="str">
        <f t="shared" si="239"/>
        <v>NO</v>
      </c>
      <c r="AE559" s="8" t="str">
        <f t="shared" si="240"/>
        <v>VERY COARSE</v>
      </c>
      <c r="AF559" s="8">
        <f t="shared" si="241"/>
        <v>5</v>
      </c>
      <c r="AG559" s="8">
        <f t="shared" si="242"/>
        <v>5</v>
      </c>
      <c r="AH559" s="8">
        <f t="shared" si="243"/>
        <v>5</v>
      </c>
      <c r="AI559" s="25">
        <f t="shared" si="227"/>
        <v>193</v>
      </c>
      <c r="AJ559" s="25">
        <f t="shared" si="228"/>
        <v>459</v>
      </c>
      <c r="AK559" s="25">
        <f t="shared" si="229"/>
        <v>903</v>
      </c>
      <c r="AL559" s="25">
        <f t="shared" si="230"/>
        <v>3</v>
      </c>
      <c r="AM559" s="21">
        <f t="shared" si="244"/>
        <v>193</v>
      </c>
      <c r="AN559" s="21">
        <f t="shared" si="245"/>
        <v>459</v>
      </c>
      <c r="AO559" s="21">
        <f t="shared" si="246"/>
        <v>903</v>
      </c>
      <c r="AP559" s="21">
        <f t="shared" si="247"/>
        <v>3</v>
      </c>
      <c r="AQ559" s="24">
        <f t="shared" si="231"/>
        <v>1</v>
      </c>
      <c r="AR559" s="24">
        <f t="shared" si="232"/>
        <v>1</v>
      </c>
      <c r="AS559" s="24">
        <f t="shared" si="233"/>
        <v>1</v>
      </c>
      <c r="AT559" s="24">
        <f t="shared" si="234"/>
        <v>-0.33333333333333331</v>
      </c>
      <c r="AU559" s="9">
        <v>16</v>
      </c>
      <c r="AV559" s="9">
        <v>14</v>
      </c>
      <c r="AW559" s="9">
        <v>85</v>
      </c>
      <c r="AX559" s="9">
        <v>35</v>
      </c>
      <c r="AY559" s="9">
        <v>45</v>
      </c>
      <c r="AZ559" s="9">
        <v>15</v>
      </c>
      <c r="BA559" s="9">
        <v>22.5</v>
      </c>
      <c r="BB559" s="9">
        <v>22.5</v>
      </c>
      <c r="BC559">
        <v>219.12739164999999</v>
      </c>
      <c r="BD559">
        <v>36.285201852</v>
      </c>
      <c r="BE559">
        <v>-41.842876590000003</v>
      </c>
      <c r="BF559">
        <v>-13.736255529999999</v>
      </c>
      <c r="BG559">
        <v>-37.047663659999998</v>
      </c>
      <c r="BH559">
        <v>-21.530683960000001</v>
      </c>
      <c r="BI559">
        <v>4.0173029249000001</v>
      </c>
      <c r="BJ559">
        <v>14.43611875</v>
      </c>
      <c r="BK559">
        <v>-23.019587569999999</v>
      </c>
      <c r="BL559">
        <v>6.6914604167</v>
      </c>
      <c r="BM559">
        <v>-11.33164375</v>
      </c>
      <c r="BN559">
        <v>-12.438357849999999</v>
      </c>
      <c r="BO559">
        <v>-7.5354300380000003</v>
      </c>
      <c r="BP559">
        <v>-4.5033300379999996</v>
      </c>
      <c r="BQ559">
        <v>-12.81926337</v>
      </c>
      <c r="BR559">
        <v>531.68701906000001</v>
      </c>
      <c r="BS559">
        <v>123.42454721999999</v>
      </c>
      <c r="BT559">
        <v>-85.31013342</v>
      </c>
      <c r="BU559">
        <v>-30.159520860000001</v>
      </c>
      <c r="BV559">
        <v>-85.463803409999997</v>
      </c>
      <c r="BW559">
        <v>-53.42786108</v>
      </c>
      <c r="BX559">
        <v>-6.3706451619999998</v>
      </c>
      <c r="BY559">
        <v>32.459380207999999</v>
      </c>
      <c r="BZ559">
        <v>-59.416312480000002</v>
      </c>
      <c r="CA559">
        <v>21.216155208</v>
      </c>
      <c r="CB559">
        <v>-24.21198021</v>
      </c>
      <c r="CC559">
        <v>-55.572982009999997</v>
      </c>
      <c r="CD559">
        <v>-28.205240629999999</v>
      </c>
      <c r="CE559">
        <v>-15.22394063</v>
      </c>
      <c r="CF559">
        <v>-37.401240629999997</v>
      </c>
      <c r="CG559">
        <v>1003.5010834</v>
      </c>
      <c r="CH559">
        <v>280.79045740999999</v>
      </c>
      <c r="CI559">
        <v>-157.82673209999999</v>
      </c>
      <c r="CJ559">
        <v>-42.87710079</v>
      </c>
      <c r="CK559">
        <v>-172.31385890000001</v>
      </c>
      <c r="CL559">
        <v>-97.745050680000006</v>
      </c>
      <c r="CM559">
        <v>-14.14103328</v>
      </c>
      <c r="CN559">
        <v>53.413004166999997</v>
      </c>
      <c r="CO559">
        <v>-123.87801899999999</v>
      </c>
      <c r="CP559">
        <v>17.469962500000001</v>
      </c>
      <c r="CQ559">
        <v>-46.970120829999999</v>
      </c>
      <c r="CR559">
        <v>-107.4298352</v>
      </c>
      <c r="CS559">
        <v>-69.075929189999997</v>
      </c>
      <c r="CT559">
        <v>-48.838895860000001</v>
      </c>
      <c r="CU559">
        <v>-54.370429190000003</v>
      </c>
      <c r="CV559">
        <v>1.3276092720999999</v>
      </c>
      <c r="CW559">
        <v>-0.53409313300000005</v>
      </c>
      <c r="CX559">
        <v>1.6965331963000001</v>
      </c>
      <c r="CY559">
        <v>0.81339216950000004</v>
      </c>
      <c r="CZ559">
        <v>1.7087688526</v>
      </c>
      <c r="DA559">
        <v>-0.21088362899999999</v>
      </c>
      <c r="DB559">
        <v>-0.35304581000000002</v>
      </c>
      <c r="DC559">
        <v>-0.61475212300000004</v>
      </c>
      <c r="DD559">
        <v>0.20173519249999999</v>
      </c>
      <c r="DE559">
        <v>1.0310609020999999</v>
      </c>
      <c r="DF559">
        <v>0.49162967289999998</v>
      </c>
      <c r="DG559">
        <v>0.48218651950000002</v>
      </c>
      <c r="DH559">
        <v>1.0875482080000001</v>
      </c>
      <c r="DI559">
        <v>0.3681728413</v>
      </c>
      <c r="DJ559">
        <v>0.60954170799999996</v>
      </c>
    </row>
    <row r="560" spans="19:114" x14ac:dyDescent="0.15">
      <c r="S560" s="11" t="s">
        <v>34</v>
      </c>
      <c r="T560" s="11" t="s">
        <v>100</v>
      </c>
      <c r="U560" s="11">
        <v>30</v>
      </c>
      <c r="V560" s="11">
        <v>30</v>
      </c>
      <c r="W560" s="9">
        <v>0.45290000000000002</v>
      </c>
      <c r="X560" s="9">
        <v>0.51598999999999995</v>
      </c>
      <c r="Y560" s="9">
        <f t="shared" si="236"/>
        <v>3.7455067525253742</v>
      </c>
      <c r="Z560" s="9">
        <f t="shared" si="237"/>
        <v>14</v>
      </c>
      <c r="AA560" s="8">
        <f t="shared" si="238"/>
        <v>60</v>
      </c>
      <c r="AB560" s="8" t="b">
        <f t="shared" si="235"/>
        <v>0</v>
      </c>
      <c r="AC560" s="25" t="str">
        <f t="shared" si="226"/>
        <v>NO</v>
      </c>
      <c r="AD560" s="21" t="str">
        <f t="shared" si="239"/>
        <v>NO</v>
      </c>
      <c r="AE560" s="8" t="str">
        <f t="shared" si="240"/>
        <v>MEDIUM</v>
      </c>
      <c r="AF560" s="8">
        <f t="shared" si="241"/>
        <v>3</v>
      </c>
      <c r="AG560" s="8">
        <f t="shared" si="242"/>
        <v>3</v>
      </c>
      <c r="AH560" s="8">
        <f t="shared" si="243"/>
        <v>4</v>
      </c>
      <c r="AI560" s="25">
        <f t="shared" si="227"/>
        <v>150</v>
      </c>
      <c r="AJ560" s="25">
        <f t="shared" si="228"/>
        <v>360</v>
      </c>
      <c r="AK560" s="25">
        <f t="shared" si="229"/>
        <v>686</v>
      </c>
      <c r="AL560" s="25">
        <f t="shared" si="230"/>
        <v>5.3</v>
      </c>
      <c r="AM560" s="21">
        <f t="shared" si="244"/>
        <v>150</v>
      </c>
      <c r="AN560" s="21">
        <f t="shared" si="245"/>
        <v>360</v>
      </c>
      <c r="AO560" s="21">
        <f t="shared" si="246"/>
        <v>686</v>
      </c>
      <c r="AP560" s="21">
        <f t="shared" si="247"/>
        <v>5.3</v>
      </c>
      <c r="AQ560" s="24">
        <f t="shared" si="231"/>
        <v>1</v>
      </c>
      <c r="AR560" s="24">
        <f t="shared" si="232"/>
        <v>1</v>
      </c>
      <c r="AS560" s="24">
        <f t="shared" si="233"/>
        <v>1</v>
      </c>
      <c r="AT560" s="24">
        <f t="shared" si="234"/>
        <v>0.33333333333333331</v>
      </c>
      <c r="AU560" s="9">
        <v>16</v>
      </c>
      <c r="AV560" s="9">
        <v>14</v>
      </c>
      <c r="AW560" s="9">
        <v>85</v>
      </c>
      <c r="AX560" s="9">
        <v>35</v>
      </c>
      <c r="AY560" s="9">
        <v>45</v>
      </c>
      <c r="AZ560" s="9">
        <v>15</v>
      </c>
      <c r="BA560" s="9">
        <v>22.5</v>
      </c>
      <c r="BB560" s="9">
        <v>22.5</v>
      </c>
      <c r="BC560">
        <v>219.12739164999999</v>
      </c>
      <c r="BD560">
        <v>36.285201852</v>
      </c>
      <c r="BE560">
        <v>-41.842876590000003</v>
      </c>
      <c r="BF560">
        <v>-13.736255529999999</v>
      </c>
      <c r="BG560">
        <v>-37.047663659999998</v>
      </c>
      <c r="BH560">
        <v>-21.530683960000001</v>
      </c>
      <c r="BI560">
        <v>4.0173029249000001</v>
      </c>
      <c r="BJ560">
        <v>14.43611875</v>
      </c>
      <c r="BK560">
        <v>-23.019587569999999</v>
      </c>
      <c r="BL560">
        <v>6.6914604167</v>
      </c>
      <c r="BM560">
        <v>-11.33164375</v>
      </c>
      <c r="BN560">
        <v>-12.438357849999999</v>
      </c>
      <c r="BO560">
        <v>-7.5354300380000003</v>
      </c>
      <c r="BP560">
        <v>-4.5033300379999996</v>
      </c>
      <c r="BQ560">
        <v>-12.81926337</v>
      </c>
      <c r="BR560">
        <v>531.68701906000001</v>
      </c>
      <c r="BS560">
        <v>123.42454721999999</v>
      </c>
      <c r="BT560">
        <v>-85.31013342</v>
      </c>
      <c r="BU560">
        <v>-30.159520860000001</v>
      </c>
      <c r="BV560">
        <v>-85.463803409999997</v>
      </c>
      <c r="BW560">
        <v>-53.42786108</v>
      </c>
      <c r="BX560">
        <v>-6.3706451619999998</v>
      </c>
      <c r="BY560">
        <v>32.459380207999999</v>
      </c>
      <c r="BZ560">
        <v>-59.416312480000002</v>
      </c>
      <c r="CA560">
        <v>21.216155208</v>
      </c>
      <c r="CB560">
        <v>-24.21198021</v>
      </c>
      <c r="CC560">
        <v>-55.572982009999997</v>
      </c>
      <c r="CD560">
        <v>-28.205240629999999</v>
      </c>
      <c r="CE560">
        <v>-15.22394063</v>
      </c>
      <c r="CF560">
        <v>-37.401240629999997</v>
      </c>
      <c r="CG560">
        <v>1003.5010834</v>
      </c>
      <c r="CH560">
        <v>280.79045740999999</v>
      </c>
      <c r="CI560">
        <v>-157.82673209999999</v>
      </c>
      <c r="CJ560">
        <v>-42.87710079</v>
      </c>
      <c r="CK560">
        <v>-172.31385890000001</v>
      </c>
      <c r="CL560">
        <v>-97.745050680000006</v>
      </c>
      <c r="CM560">
        <v>-14.14103328</v>
      </c>
      <c r="CN560">
        <v>53.413004166999997</v>
      </c>
      <c r="CO560">
        <v>-123.87801899999999</v>
      </c>
      <c r="CP560">
        <v>17.469962500000001</v>
      </c>
      <c r="CQ560">
        <v>-46.970120829999999</v>
      </c>
      <c r="CR560">
        <v>-107.4298352</v>
      </c>
      <c r="CS560">
        <v>-69.075929189999997</v>
      </c>
      <c r="CT560">
        <v>-48.838895860000001</v>
      </c>
      <c r="CU560">
        <v>-54.370429190000003</v>
      </c>
      <c r="CV560">
        <v>1.3276092720999999</v>
      </c>
      <c r="CW560">
        <v>-0.53409313300000005</v>
      </c>
      <c r="CX560">
        <v>1.6965331963000001</v>
      </c>
      <c r="CY560">
        <v>0.81339216950000004</v>
      </c>
      <c r="CZ560">
        <v>1.7087688526</v>
      </c>
      <c r="DA560">
        <v>-0.21088362899999999</v>
      </c>
      <c r="DB560">
        <v>-0.35304581000000002</v>
      </c>
      <c r="DC560">
        <v>-0.61475212300000004</v>
      </c>
      <c r="DD560">
        <v>0.20173519249999999</v>
      </c>
      <c r="DE560">
        <v>1.0310609020999999</v>
      </c>
      <c r="DF560">
        <v>0.49162967289999998</v>
      </c>
      <c r="DG560">
        <v>0.48218651950000002</v>
      </c>
      <c r="DH560">
        <v>1.0875482080000001</v>
      </c>
      <c r="DI560">
        <v>0.3681728413</v>
      </c>
      <c r="DJ560">
        <v>0.60954170799999996</v>
      </c>
    </row>
    <row r="561" spans="17:114" s="15" customFormat="1" x14ac:dyDescent="0.15">
      <c r="Q561" s="17"/>
      <c r="R561" s="17"/>
      <c r="S561" s="17" t="s">
        <v>34</v>
      </c>
      <c r="T561" s="11" t="s">
        <v>100</v>
      </c>
      <c r="U561" s="17">
        <v>30</v>
      </c>
      <c r="V561" s="17">
        <v>45</v>
      </c>
      <c r="W561" s="9">
        <v>0.45290000000000002</v>
      </c>
      <c r="X561" s="9">
        <v>0.51598999999999995</v>
      </c>
      <c r="Y561" s="9">
        <f t="shared" si="236"/>
        <v>3.7455067525253742</v>
      </c>
      <c r="Z561" s="9">
        <f t="shared" si="237"/>
        <v>14</v>
      </c>
      <c r="AA561" s="8">
        <f t="shared" si="238"/>
        <v>60</v>
      </c>
      <c r="AB561" s="8" t="b">
        <f t="shared" si="235"/>
        <v>0</v>
      </c>
      <c r="AC561" s="25" t="str">
        <f t="shared" si="226"/>
        <v>NO</v>
      </c>
      <c r="AD561" s="21" t="str">
        <f t="shared" si="239"/>
        <v>NO</v>
      </c>
      <c r="AE561" s="8" t="str">
        <f t="shared" si="240"/>
        <v>FINE</v>
      </c>
      <c r="AF561" s="8">
        <f t="shared" si="241"/>
        <v>2</v>
      </c>
      <c r="AG561" s="8">
        <f t="shared" si="242"/>
        <v>2</v>
      </c>
      <c r="AH561" s="8">
        <f t="shared" si="243"/>
        <v>2</v>
      </c>
      <c r="AI561" s="25">
        <f t="shared" si="227"/>
        <v>95</v>
      </c>
      <c r="AJ561" s="25">
        <f t="shared" si="228"/>
        <v>229</v>
      </c>
      <c r="AK561" s="25">
        <f t="shared" si="229"/>
        <v>420</v>
      </c>
      <c r="AL561" s="25">
        <f t="shared" si="230"/>
        <v>8.1999999999999993</v>
      </c>
      <c r="AM561" s="21">
        <f t="shared" si="244"/>
        <v>95</v>
      </c>
      <c r="AN561" s="21">
        <f t="shared" si="245"/>
        <v>229</v>
      </c>
      <c r="AO561" s="21">
        <f t="shared" si="246"/>
        <v>420</v>
      </c>
      <c r="AP561" s="21">
        <f t="shared" si="247"/>
        <v>8.1999999999999993</v>
      </c>
      <c r="AQ561" s="24">
        <f t="shared" si="231"/>
        <v>1</v>
      </c>
      <c r="AR561" s="24">
        <f t="shared" si="232"/>
        <v>1</v>
      </c>
      <c r="AS561" s="24">
        <f t="shared" si="233"/>
        <v>1</v>
      </c>
      <c r="AT561" s="24">
        <f t="shared" si="234"/>
        <v>1</v>
      </c>
      <c r="AU561" s="9">
        <v>16</v>
      </c>
      <c r="AV561" s="9">
        <v>14</v>
      </c>
      <c r="AW561" s="9">
        <v>85</v>
      </c>
      <c r="AX561" s="9">
        <v>35</v>
      </c>
      <c r="AY561" s="9">
        <v>45</v>
      </c>
      <c r="AZ561" s="9">
        <v>15</v>
      </c>
      <c r="BA561" s="9">
        <v>22.5</v>
      </c>
      <c r="BB561" s="9">
        <v>22.5</v>
      </c>
      <c r="BC561">
        <v>219.12739164999999</v>
      </c>
      <c r="BD561">
        <v>36.285201852</v>
      </c>
      <c r="BE561">
        <v>-41.842876590000003</v>
      </c>
      <c r="BF561">
        <v>-13.736255529999999</v>
      </c>
      <c r="BG561">
        <v>-37.047663659999998</v>
      </c>
      <c r="BH561">
        <v>-21.530683960000001</v>
      </c>
      <c r="BI561">
        <v>4.0173029249000001</v>
      </c>
      <c r="BJ561">
        <v>14.43611875</v>
      </c>
      <c r="BK561">
        <v>-23.019587569999999</v>
      </c>
      <c r="BL561">
        <v>6.6914604167</v>
      </c>
      <c r="BM561">
        <v>-11.33164375</v>
      </c>
      <c r="BN561">
        <v>-12.438357849999999</v>
      </c>
      <c r="BO561">
        <v>-7.5354300380000003</v>
      </c>
      <c r="BP561">
        <v>-4.5033300379999996</v>
      </c>
      <c r="BQ561">
        <v>-12.81926337</v>
      </c>
      <c r="BR561">
        <v>531.68701906000001</v>
      </c>
      <c r="BS561">
        <v>123.42454721999999</v>
      </c>
      <c r="BT561">
        <v>-85.31013342</v>
      </c>
      <c r="BU561">
        <v>-30.159520860000001</v>
      </c>
      <c r="BV561">
        <v>-85.463803409999997</v>
      </c>
      <c r="BW561">
        <v>-53.42786108</v>
      </c>
      <c r="BX561">
        <v>-6.3706451619999998</v>
      </c>
      <c r="BY561">
        <v>32.459380207999999</v>
      </c>
      <c r="BZ561">
        <v>-59.416312480000002</v>
      </c>
      <c r="CA561">
        <v>21.216155208</v>
      </c>
      <c r="CB561">
        <v>-24.21198021</v>
      </c>
      <c r="CC561">
        <v>-55.572982009999997</v>
      </c>
      <c r="CD561">
        <v>-28.205240629999999</v>
      </c>
      <c r="CE561">
        <v>-15.22394063</v>
      </c>
      <c r="CF561">
        <v>-37.401240629999997</v>
      </c>
      <c r="CG561">
        <v>1003.5010834</v>
      </c>
      <c r="CH561">
        <v>280.79045740999999</v>
      </c>
      <c r="CI561">
        <v>-157.82673209999999</v>
      </c>
      <c r="CJ561">
        <v>-42.87710079</v>
      </c>
      <c r="CK561">
        <v>-172.31385890000001</v>
      </c>
      <c r="CL561">
        <v>-97.745050680000006</v>
      </c>
      <c r="CM561">
        <v>-14.14103328</v>
      </c>
      <c r="CN561">
        <v>53.413004166999997</v>
      </c>
      <c r="CO561">
        <v>-123.87801899999999</v>
      </c>
      <c r="CP561">
        <v>17.469962500000001</v>
      </c>
      <c r="CQ561">
        <v>-46.970120829999999</v>
      </c>
      <c r="CR561">
        <v>-107.4298352</v>
      </c>
      <c r="CS561">
        <v>-69.075929189999997</v>
      </c>
      <c r="CT561">
        <v>-48.838895860000001</v>
      </c>
      <c r="CU561">
        <v>-54.370429190000003</v>
      </c>
      <c r="CV561">
        <v>1.3276092720999999</v>
      </c>
      <c r="CW561">
        <v>-0.53409313300000005</v>
      </c>
      <c r="CX561">
        <v>1.6965331963000001</v>
      </c>
      <c r="CY561">
        <v>0.81339216950000004</v>
      </c>
      <c r="CZ561">
        <v>1.7087688526</v>
      </c>
      <c r="DA561">
        <v>-0.21088362899999999</v>
      </c>
      <c r="DB561">
        <v>-0.35304581000000002</v>
      </c>
      <c r="DC561">
        <v>-0.61475212300000004</v>
      </c>
      <c r="DD561">
        <v>0.20173519249999999</v>
      </c>
      <c r="DE561">
        <v>1.0310609020999999</v>
      </c>
      <c r="DF561">
        <v>0.49162967289999998</v>
      </c>
      <c r="DG561">
        <v>0.48218651950000002</v>
      </c>
      <c r="DH561">
        <v>1.0875482080000001</v>
      </c>
      <c r="DI561">
        <v>0.3681728413</v>
      </c>
      <c r="DJ561">
        <v>0.60954170799999996</v>
      </c>
    </row>
    <row r="562" spans="17:114" x14ac:dyDescent="0.15">
      <c r="S562" s="11" t="s">
        <v>32</v>
      </c>
      <c r="T562" s="11" t="s">
        <v>100</v>
      </c>
      <c r="U562" s="11">
        <v>2</v>
      </c>
      <c r="V562" s="11">
        <v>0</v>
      </c>
      <c r="W562" s="9">
        <v>3.2629999999999999E-2</v>
      </c>
      <c r="X562" s="9">
        <v>0.48809999999999998</v>
      </c>
      <c r="Y562" s="9">
        <f t="shared" si="236"/>
        <v>0.24073137648034509</v>
      </c>
      <c r="Z562" s="9">
        <f t="shared" si="237"/>
        <v>212</v>
      </c>
      <c r="AA562" s="8">
        <f t="shared" si="238"/>
        <v>60</v>
      </c>
      <c r="AB562" s="8" t="b">
        <f t="shared" si="235"/>
        <v>0</v>
      </c>
      <c r="AC562" s="25" t="str">
        <f t="shared" si="226"/>
        <v>NO</v>
      </c>
      <c r="AD562" s="21" t="str">
        <f t="shared" si="239"/>
        <v>NO</v>
      </c>
      <c r="AE562" s="8" t="str">
        <f t="shared" si="240"/>
        <v>FINE</v>
      </c>
      <c r="AF562" s="8">
        <f t="shared" si="241"/>
        <v>2</v>
      </c>
      <c r="AG562" s="8">
        <f t="shared" si="242"/>
        <v>2</v>
      </c>
      <c r="AH562" s="8">
        <f t="shared" si="243"/>
        <v>2</v>
      </c>
      <c r="AI562" s="25">
        <f t="shared" si="227"/>
        <v>82</v>
      </c>
      <c r="AJ562" s="25">
        <f t="shared" si="228"/>
        <v>160</v>
      </c>
      <c r="AK562" s="25">
        <f t="shared" si="229"/>
        <v>260</v>
      </c>
      <c r="AL562" s="25">
        <f t="shared" si="230"/>
        <v>11.7</v>
      </c>
      <c r="AM562" s="21">
        <f t="shared" si="244"/>
        <v>82</v>
      </c>
      <c r="AN562" s="21">
        <f t="shared" si="245"/>
        <v>160</v>
      </c>
      <c r="AO562" s="21">
        <f t="shared" si="246"/>
        <v>260</v>
      </c>
      <c r="AP562" s="21">
        <f t="shared" si="247"/>
        <v>11.7</v>
      </c>
      <c r="AQ562" s="24">
        <f t="shared" si="231"/>
        <v>-1</v>
      </c>
      <c r="AR562" s="24">
        <f t="shared" si="232"/>
        <v>1</v>
      </c>
      <c r="AS562" s="24">
        <f t="shared" si="233"/>
        <v>1</v>
      </c>
      <c r="AT562" s="24">
        <f t="shared" si="234"/>
        <v>-1</v>
      </c>
      <c r="AU562" s="9">
        <v>16</v>
      </c>
      <c r="AV562" s="9">
        <v>14</v>
      </c>
      <c r="AW562" s="9">
        <v>85</v>
      </c>
      <c r="AX562" s="9">
        <v>35</v>
      </c>
      <c r="AY562" s="9">
        <v>45</v>
      </c>
      <c r="AZ562" s="9">
        <v>15</v>
      </c>
      <c r="BA562" s="9">
        <v>22.5</v>
      </c>
      <c r="BB562" s="9">
        <v>22.5</v>
      </c>
      <c r="BC562">
        <v>178.30550661000001</v>
      </c>
      <c r="BD562">
        <v>31.730058332999999</v>
      </c>
      <c r="BE562">
        <v>-22.989153309999999</v>
      </c>
      <c r="BF562">
        <v>-8.8091884240000002</v>
      </c>
      <c r="BG562">
        <v>-28.1366163</v>
      </c>
      <c r="BH562">
        <v>-3.1650008789999999</v>
      </c>
      <c r="BI562">
        <v>-0.65992471100000005</v>
      </c>
      <c r="BJ562">
        <v>9.5428614583000009</v>
      </c>
      <c r="BK562">
        <v>-24.87200352</v>
      </c>
      <c r="BL562">
        <v>6.4700385417000001</v>
      </c>
      <c r="BM562">
        <v>-1.9501385419999999</v>
      </c>
      <c r="BN562">
        <v>-19.45153406</v>
      </c>
      <c r="BO562">
        <v>-15.403025469999999</v>
      </c>
      <c r="BP562">
        <v>2.9759745292000002</v>
      </c>
      <c r="BQ562">
        <v>-13.2493588</v>
      </c>
      <c r="BR562">
        <v>419.9750631</v>
      </c>
      <c r="BS562">
        <v>93.876868518999999</v>
      </c>
      <c r="BT562">
        <v>-37.518463189999999</v>
      </c>
      <c r="BU562">
        <v>-18.152626779999999</v>
      </c>
      <c r="BV562">
        <v>-72.269324519999998</v>
      </c>
      <c r="BW562">
        <v>-16.10912867</v>
      </c>
      <c r="BX562">
        <v>-1.5674071650000001</v>
      </c>
      <c r="BY562">
        <v>18.242772917</v>
      </c>
      <c r="BZ562">
        <v>-61.031656429999998</v>
      </c>
      <c r="CA562">
        <v>29.74716875</v>
      </c>
      <c r="CB562">
        <v>-1.5817270830000001</v>
      </c>
      <c r="CC562">
        <v>-61.778126090000001</v>
      </c>
      <c r="CD562">
        <v>-26.96677429</v>
      </c>
      <c r="CE562">
        <v>6.7362257061999999</v>
      </c>
      <c r="CF562">
        <v>-48.175107629999999</v>
      </c>
      <c r="CG562">
        <v>771.98346299000002</v>
      </c>
      <c r="CH562">
        <v>204.25399074000001</v>
      </c>
      <c r="CI562">
        <v>-75.297548919999997</v>
      </c>
      <c r="CJ562">
        <v>-33.382298650000003</v>
      </c>
      <c r="CK562">
        <v>-143.78135349999999</v>
      </c>
      <c r="CL562">
        <v>-42.063330579999999</v>
      </c>
      <c r="CM562">
        <v>-2.7524630430000001</v>
      </c>
      <c r="CN562">
        <v>32.294718750000001</v>
      </c>
      <c r="CO562">
        <v>-122.10237429999999</v>
      </c>
      <c r="CP562">
        <v>54.691656250000001</v>
      </c>
      <c r="CQ562">
        <v>-12.852697920000001</v>
      </c>
      <c r="CR562">
        <v>-119.0688071</v>
      </c>
      <c r="CS562">
        <v>-43.971409129999998</v>
      </c>
      <c r="CT562">
        <v>7.3694241996000001</v>
      </c>
      <c r="CU562">
        <v>-101.32757580000001</v>
      </c>
      <c r="CV562">
        <v>1.8410756711</v>
      </c>
      <c r="CW562">
        <v>-2.7533813870000001</v>
      </c>
      <c r="CX562">
        <v>2.6173992071000001</v>
      </c>
      <c r="CY562">
        <v>0.85112871710000004</v>
      </c>
      <c r="CZ562">
        <v>2.3807453873000002</v>
      </c>
      <c r="DA562">
        <v>-1.8655161330000001</v>
      </c>
      <c r="DB562">
        <v>-1.0227879E-2</v>
      </c>
      <c r="DC562">
        <v>-1.2122332309999999</v>
      </c>
      <c r="DD562">
        <v>0.759907899</v>
      </c>
      <c r="DE562">
        <v>0.97938149789999995</v>
      </c>
      <c r="DF562">
        <v>0.5015091438</v>
      </c>
      <c r="DG562">
        <v>2.6830681245000001</v>
      </c>
      <c r="DH562">
        <v>1.4638414023999999</v>
      </c>
      <c r="DI562">
        <v>0.51192723569999998</v>
      </c>
      <c r="DJ562">
        <v>1.4094567357000001</v>
      </c>
    </row>
    <row r="563" spans="17:114" x14ac:dyDescent="0.15">
      <c r="S563" s="11" t="s">
        <v>32</v>
      </c>
      <c r="T563" s="11" t="s">
        <v>100</v>
      </c>
      <c r="U563" s="11">
        <v>2</v>
      </c>
      <c r="V563" s="11">
        <v>15</v>
      </c>
      <c r="W563" s="9">
        <v>3.2629999999999999E-2</v>
      </c>
      <c r="X563" s="9">
        <v>0.48809999999999998</v>
      </c>
      <c r="Y563" s="9">
        <f t="shared" si="236"/>
        <v>0.24073137648034509</v>
      </c>
      <c r="Z563" s="9">
        <f t="shared" si="237"/>
        <v>212</v>
      </c>
      <c r="AA563" s="8">
        <f t="shared" si="238"/>
        <v>60</v>
      </c>
      <c r="AB563" s="8" t="b">
        <f t="shared" si="235"/>
        <v>0</v>
      </c>
      <c r="AC563" s="25" t="str">
        <f t="shared" si="226"/>
        <v>NO</v>
      </c>
      <c r="AD563" s="21" t="str">
        <f t="shared" si="239"/>
        <v>NO</v>
      </c>
      <c r="AE563" s="8" t="str">
        <f t="shared" si="240"/>
        <v>FINE</v>
      </c>
      <c r="AF563" s="8">
        <f t="shared" si="241"/>
        <v>2</v>
      </c>
      <c r="AG563" s="8">
        <f t="shared" si="242"/>
        <v>2</v>
      </c>
      <c r="AH563" s="8">
        <f t="shared" si="243"/>
        <v>2</v>
      </c>
      <c r="AI563" s="25">
        <f t="shared" si="227"/>
        <v>95</v>
      </c>
      <c r="AJ563" s="25">
        <f t="shared" si="228"/>
        <v>214</v>
      </c>
      <c r="AK563" s="25">
        <f t="shared" si="229"/>
        <v>363</v>
      </c>
      <c r="AL563" s="25">
        <f t="shared" si="230"/>
        <v>12.6</v>
      </c>
      <c r="AM563" s="21">
        <f t="shared" si="244"/>
        <v>95</v>
      </c>
      <c r="AN563" s="21">
        <f t="shared" si="245"/>
        <v>214</v>
      </c>
      <c r="AO563" s="21">
        <f t="shared" si="246"/>
        <v>363</v>
      </c>
      <c r="AP563" s="21">
        <f t="shared" si="247"/>
        <v>12.6</v>
      </c>
      <c r="AQ563" s="24">
        <f t="shared" si="231"/>
        <v>-1</v>
      </c>
      <c r="AR563" s="24">
        <f t="shared" si="232"/>
        <v>1</v>
      </c>
      <c r="AS563" s="24">
        <f t="shared" si="233"/>
        <v>1</v>
      </c>
      <c r="AT563" s="24">
        <f t="shared" si="234"/>
        <v>-0.33333333333333331</v>
      </c>
      <c r="AU563" s="9">
        <v>16</v>
      </c>
      <c r="AV563" s="9">
        <v>14</v>
      </c>
      <c r="AW563" s="9">
        <v>85</v>
      </c>
      <c r="AX563" s="9">
        <v>35</v>
      </c>
      <c r="AY563" s="9">
        <v>45</v>
      </c>
      <c r="AZ563" s="9">
        <v>15</v>
      </c>
      <c r="BA563" s="9">
        <v>22.5</v>
      </c>
      <c r="BB563" s="9">
        <v>22.5</v>
      </c>
      <c r="BC563">
        <v>178.30550661000001</v>
      </c>
      <c r="BD563">
        <v>31.730058332999999</v>
      </c>
      <c r="BE563">
        <v>-22.989153309999999</v>
      </c>
      <c r="BF563">
        <v>-8.8091884240000002</v>
      </c>
      <c r="BG563">
        <v>-28.1366163</v>
      </c>
      <c r="BH563">
        <v>-3.1650008789999999</v>
      </c>
      <c r="BI563">
        <v>-0.65992471100000005</v>
      </c>
      <c r="BJ563">
        <v>9.5428614583000009</v>
      </c>
      <c r="BK563">
        <v>-24.87200352</v>
      </c>
      <c r="BL563">
        <v>6.4700385417000001</v>
      </c>
      <c r="BM563">
        <v>-1.9501385419999999</v>
      </c>
      <c r="BN563">
        <v>-19.45153406</v>
      </c>
      <c r="BO563">
        <v>-15.403025469999999</v>
      </c>
      <c r="BP563">
        <v>2.9759745292000002</v>
      </c>
      <c r="BQ563">
        <v>-13.2493588</v>
      </c>
      <c r="BR563">
        <v>419.9750631</v>
      </c>
      <c r="BS563">
        <v>93.876868518999999</v>
      </c>
      <c r="BT563">
        <v>-37.518463189999999</v>
      </c>
      <c r="BU563">
        <v>-18.152626779999999</v>
      </c>
      <c r="BV563">
        <v>-72.269324519999998</v>
      </c>
      <c r="BW563">
        <v>-16.10912867</v>
      </c>
      <c r="BX563">
        <v>-1.5674071650000001</v>
      </c>
      <c r="BY563">
        <v>18.242772917</v>
      </c>
      <c r="BZ563">
        <v>-61.031656429999998</v>
      </c>
      <c r="CA563">
        <v>29.74716875</v>
      </c>
      <c r="CB563">
        <v>-1.5817270830000001</v>
      </c>
      <c r="CC563">
        <v>-61.778126090000001</v>
      </c>
      <c r="CD563">
        <v>-26.96677429</v>
      </c>
      <c r="CE563">
        <v>6.7362257061999999</v>
      </c>
      <c r="CF563">
        <v>-48.175107629999999</v>
      </c>
      <c r="CG563">
        <v>771.98346299000002</v>
      </c>
      <c r="CH563">
        <v>204.25399074000001</v>
      </c>
      <c r="CI563">
        <v>-75.297548919999997</v>
      </c>
      <c r="CJ563">
        <v>-33.382298650000003</v>
      </c>
      <c r="CK563">
        <v>-143.78135349999999</v>
      </c>
      <c r="CL563">
        <v>-42.063330579999999</v>
      </c>
      <c r="CM563">
        <v>-2.7524630430000001</v>
      </c>
      <c r="CN563">
        <v>32.294718750000001</v>
      </c>
      <c r="CO563">
        <v>-122.10237429999999</v>
      </c>
      <c r="CP563">
        <v>54.691656250000001</v>
      </c>
      <c r="CQ563">
        <v>-12.852697920000001</v>
      </c>
      <c r="CR563">
        <v>-119.0688071</v>
      </c>
      <c r="CS563">
        <v>-43.971409129999998</v>
      </c>
      <c r="CT563">
        <v>7.3694241996000001</v>
      </c>
      <c r="CU563">
        <v>-101.32757580000001</v>
      </c>
      <c r="CV563">
        <v>1.8410756711</v>
      </c>
      <c r="CW563">
        <v>-2.7533813870000001</v>
      </c>
      <c r="CX563">
        <v>2.6173992071000001</v>
      </c>
      <c r="CY563">
        <v>0.85112871710000004</v>
      </c>
      <c r="CZ563">
        <v>2.3807453873000002</v>
      </c>
      <c r="DA563">
        <v>-1.8655161330000001</v>
      </c>
      <c r="DB563">
        <v>-1.0227879E-2</v>
      </c>
      <c r="DC563">
        <v>-1.2122332309999999</v>
      </c>
      <c r="DD563">
        <v>0.759907899</v>
      </c>
      <c r="DE563">
        <v>0.97938149789999995</v>
      </c>
      <c r="DF563">
        <v>0.5015091438</v>
      </c>
      <c r="DG563">
        <v>2.6830681245000001</v>
      </c>
      <c r="DH563">
        <v>1.4638414023999999</v>
      </c>
      <c r="DI563">
        <v>0.51192723569999998</v>
      </c>
      <c r="DJ563">
        <v>1.4094567357000001</v>
      </c>
    </row>
    <row r="564" spans="17:114" x14ac:dyDescent="0.15">
      <c r="S564" s="11" t="s">
        <v>32</v>
      </c>
      <c r="T564" s="11" t="s">
        <v>100</v>
      </c>
      <c r="U564" s="11">
        <v>2</v>
      </c>
      <c r="V564" s="11">
        <v>30</v>
      </c>
      <c r="W564" s="9">
        <v>3.2629999999999999E-2</v>
      </c>
      <c r="X564" s="9">
        <v>0.48809999999999998</v>
      </c>
      <c r="Y564" s="9">
        <f t="shared" si="236"/>
        <v>0.24073137648034509</v>
      </c>
      <c r="Z564" s="9">
        <f t="shared" si="237"/>
        <v>212</v>
      </c>
      <c r="AA564" s="8">
        <f t="shared" si="238"/>
        <v>60</v>
      </c>
      <c r="AB564" s="8" t="b">
        <f t="shared" si="235"/>
        <v>0</v>
      </c>
      <c r="AC564" s="25" t="str">
        <f t="shared" ref="AC564:AC627" si="248">IF($C$7=AF564,"YES","NO")</f>
        <v>NO</v>
      </c>
      <c r="AD564" s="21" t="str">
        <f t="shared" si="239"/>
        <v>NO</v>
      </c>
      <c r="AE564" s="8" t="str">
        <f t="shared" si="240"/>
        <v>FINE</v>
      </c>
      <c r="AF564" s="8">
        <f t="shared" si="241"/>
        <v>2</v>
      </c>
      <c r="AG564" s="8">
        <f t="shared" si="242"/>
        <v>2</v>
      </c>
      <c r="AH564" s="8">
        <f t="shared" si="243"/>
        <v>2</v>
      </c>
      <c r="AI564" s="25">
        <f t="shared" ref="AI564:AI627" si="249">IF(AM564&lt;0,0,AM564)</f>
        <v>96</v>
      </c>
      <c r="AJ564" s="25">
        <f t="shared" ref="AJ564:AJ627" si="250">IF(AN564&lt;0,0,AN564)</f>
        <v>225</v>
      </c>
      <c r="AK564" s="25">
        <f t="shared" ref="AK564:AK627" si="251">IF(AO564&lt;0,0,AO564)</f>
        <v>376</v>
      </c>
      <c r="AL564" s="25">
        <f t="shared" ref="AL564:AL627" si="252">IF(AP564&lt;0,0,AP564)</f>
        <v>14.6</v>
      </c>
      <c r="AM564" s="21">
        <f t="shared" si="244"/>
        <v>96</v>
      </c>
      <c r="AN564" s="21">
        <f t="shared" si="245"/>
        <v>225</v>
      </c>
      <c r="AO564" s="21">
        <f t="shared" si="246"/>
        <v>376</v>
      </c>
      <c r="AP564" s="21">
        <f t="shared" si="247"/>
        <v>14.6</v>
      </c>
      <c r="AQ564" s="24">
        <f t="shared" ref="AQ564:AQ627" si="253">(U564-AU564)/AV564</f>
        <v>-1</v>
      </c>
      <c r="AR564" s="24">
        <f t="shared" ref="AR564:AR627" si="254">($B$3-AW564)/AX564</f>
        <v>1</v>
      </c>
      <c r="AS564" s="24">
        <f t="shared" ref="AS564:AS627" si="255">(AA564-AY564)/AZ564</f>
        <v>1</v>
      </c>
      <c r="AT564" s="24">
        <f t="shared" ref="AT564:AT627" si="256">(V564-BA564)/BB564</f>
        <v>0.33333333333333331</v>
      </c>
      <c r="AU564" s="9">
        <v>16</v>
      </c>
      <c r="AV564" s="9">
        <v>14</v>
      </c>
      <c r="AW564" s="9">
        <v>85</v>
      </c>
      <c r="AX564" s="9">
        <v>35</v>
      </c>
      <c r="AY564" s="9">
        <v>45</v>
      </c>
      <c r="AZ564" s="9">
        <v>15</v>
      </c>
      <c r="BA564" s="9">
        <v>22.5</v>
      </c>
      <c r="BB564" s="9">
        <v>22.5</v>
      </c>
      <c r="BC564">
        <v>178.30550661000001</v>
      </c>
      <c r="BD564">
        <v>31.730058332999999</v>
      </c>
      <c r="BE564">
        <v>-22.989153309999999</v>
      </c>
      <c r="BF564">
        <v>-8.8091884240000002</v>
      </c>
      <c r="BG564">
        <v>-28.1366163</v>
      </c>
      <c r="BH564">
        <v>-3.1650008789999999</v>
      </c>
      <c r="BI564">
        <v>-0.65992471100000005</v>
      </c>
      <c r="BJ564">
        <v>9.5428614583000009</v>
      </c>
      <c r="BK564">
        <v>-24.87200352</v>
      </c>
      <c r="BL564">
        <v>6.4700385417000001</v>
      </c>
      <c r="BM564">
        <v>-1.9501385419999999</v>
      </c>
      <c r="BN564">
        <v>-19.45153406</v>
      </c>
      <c r="BO564">
        <v>-15.403025469999999</v>
      </c>
      <c r="BP564">
        <v>2.9759745292000002</v>
      </c>
      <c r="BQ564">
        <v>-13.2493588</v>
      </c>
      <c r="BR564">
        <v>419.9750631</v>
      </c>
      <c r="BS564">
        <v>93.876868518999999</v>
      </c>
      <c r="BT564">
        <v>-37.518463189999999</v>
      </c>
      <c r="BU564">
        <v>-18.152626779999999</v>
      </c>
      <c r="BV564">
        <v>-72.269324519999998</v>
      </c>
      <c r="BW564">
        <v>-16.10912867</v>
      </c>
      <c r="BX564">
        <v>-1.5674071650000001</v>
      </c>
      <c r="BY564">
        <v>18.242772917</v>
      </c>
      <c r="BZ564">
        <v>-61.031656429999998</v>
      </c>
      <c r="CA564">
        <v>29.74716875</v>
      </c>
      <c r="CB564">
        <v>-1.5817270830000001</v>
      </c>
      <c r="CC564">
        <v>-61.778126090000001</v>
      </c>
      <c r="CD564">
        <v>-26.96677429</v>
      </c>
      <c r="CE564">
        <v>6.7362257061999999</v>
      </c>
      <c r="CF564">
        <v>-48.175107629999999</v>
      </c>
      <c r="CG564">
        <v>771.98346299000002</v>
      </c>
      <c r="CH564">
        <v>204.25399074000001</v>
      </c>
      <c r="CI564">
        <v>-75.297548919999997</v>
      </c>
      <c r="CJ564">
        <v>-33.382298650000003</v>
      </c>
      <c r="CK564">
        <v>-143.78135349999999</v>
      </c>
      <c r="CL564">
        <v>-42.063330579999999</v>
      </c>
      <c r="CM564">
        <v>-2.7524630430000001</v>
      </c>
      <c r="CN564">
        <v>32.294718750000001</v>
      </c>
      <c r="CO564">
        <v>-122.10237429999999</v>
      </c>
      <c r="CP564">
        <v>54.691656250000001</v>
      </c>
      <c r="CQ564">
        <v>-12.852697920000001</v>
      </c>
      <c r="CR564">
        <v>-119.0688071</v>
      </c>
      <c r="CS564">
        <v>-43.971409129999998</v>
      </c>
      <c r="CT564">
        <v>7.3694241996000001</v>
      </c>
      <c r="CU564">
        <v>-101.32757580000001</v>
      </c>
      <c r="CV564">
        <v>1.8410756711</v>
      </c>
      <c r="CW564">
        <v>-2.7533813870000001</v>
      </c>
      <c r="CX564">
        <v>2.6173992071000001</v>
      </c>
      <c r="CY564">
        <v>0.85112871710000004</v>
      </c>
      <c r="CZ564">
        <v>2.3807453873000002</v>
      </c>
      <c r="DA564">
        <v>-1.8655161330000001</v>
      </c>
      <c r="DB564">
        <v>-1.0227879E-2</v>
      </c>
      <c r="DC564">
        <v>-1.2122332309999999</v>
      </c>
      <c r="DD564">
        <v>0.759907899</v>
      </c>
      <c r="DE564">
        <v>0.97938149789999995</v>
      </c>
      <c r="DF564">
        <v>0.5015091438</v>
      </c>
      <c r="DG564">
        <v>2.6830681245000001</v>
      </c>
      <c r="DH564">
        <v>1.4638414023999999</v>
      </c>
      <c r="DI564">
        <v>0.51192723569999998</v>
      </c>
      <c r="DJ564">
        <v>1.4094567357000001</v>
      </c>
    </row>
    <row r="565" spans="17:114" x14ac:dyDescent="0.15">
      <c r="S565" s="11" t="s">
        <v>32</v>
      </c>
      <c r="T565" s="11" t="s">
        <v>100</v>
      </c>
      <c r="U565" s="11">
        <v>2</v>
      </c>
      <c r="V565" s="11">
        <v>45</v>
      </c>
      <c r="W565" s="9">
        <v>3.2629999999999999E-2</v>
      </c>
      <c r="X565" s="9">
        <v>0.48809999999999998</v>
      </c>
      <c r="Y565" s="9">
        <f t="shared" si="236"/>
        <v>0.24073137648034509</v>
      </c>
      <c r="Z565" s="9">
        <f t="shared" si="237"/>
        <v>212</v>
      </c>
      <c r="AA565" s="8">
        <f t="shared" si="238"/>
        <v>60</v>
      </c>
      <c r="AB565" s="8" t="b">
        <f t="shared" si="235"/>
        <v>0</v>
      </c>
      <c r="AC565" s="25" t="str">
        <f t="shared" si="248"/>
        <v>NO</v>
      </c>
      <c r="AD565" s="21" t="str">
        <f t="shared" si="239"/>
        <v>NO</v>
      </c>
      <c r="AE565" s="8" t="str">
        <f t="shared" si="240"/>
        <v>FINE</v>
      </c>
      <c r="AF565" s="8">
        <f t="shared" si="241"/>
        <v>2</v>
      </c>
      <c r="AG565" s="8">
        <f t="shared" si="242"/>
        <v>2</v>
      </c>
      <c r="AH565" s="8">
        <f t="shared" si="243"/>
        <v>2</v>
      </c>
      <c r="AI565" s="25">
        <f t="shared" si="249"/>
        <v>85</v>
      </c>
      <c r="AJ565" s="25">
        <f t="shared" si="250"/>
        <v>194</v>
      </c>
      <c r="AK565" s="25">
        <f t="shared" si="251"/>
        <v>300</v>
      </c>
      <c r="AL565" s="25">
        <f t="shared" si="252"/>
        <v>17.900000000000002</v>
      </c>
      <c r="AM565" s="21">
        <f t="shared" si="244"/>
        <v>85</v>
      </c>
      <c r="AN565" s="21">
        <f t="shared" si="245"/>
        <v>194</v>
      </c>
      <c r="AO565" s="21">
        <f t="shared" si="246"/>
        <v>300</v>
      </c>
      <c r="AP565" s="21">
        <f t="shared" si="247"/>
        <v>17.900000000000002</v>
      </c>
      <c r="AQ565" s="24">
        <f t="shared" si="253"/>
        <v>-1</v>
      </c>
      <c r="AR565" s="24">
        <f t="shared" si="254"/>
        <v>1</v>
      </c>
      <c r="AS565" s="24">
        <f t="shared" si="255"/>
        <v>1</v>
      </c>
      <c r="AT565" s="24">
        <f t="shared" si="256"/>
        <v>1</v>
      </c>
      <c r="AU565" s="9">
        <v>16</v>
      </c>
      <c r="AV565" s="9">
        <v>14</v>
      </c>
      <c r="AW565" s="9">
        <v>85</v>
      </c>
      <c r="AX565" s="9">
        <v>35</v>
      </c>
      <c r="AY565" s="9">
        <v>45</v>
      </c>
      <c r="AZ565" s="9">
        <v>15</v>
      </c>
      <c r="BA565" s="9">
        <v>22.5</v>
      </c>
      <c r="BB565" s="9">
        <v>22.5</v>
      </c>
      <c r="BC565">
        <v>178.30550661000001</v>
      </c>
      <c r="BD565">
        <v>31.730058332999999</v>
      </c>
      <c r="BE565">
        <v>-22.989153309999999</v>
      </c>
      <c r="BF565">
        <v>-8.8091884240000002</v>
      </c>
      <c r="BG565">
        <v>-28.1366163</v>
      </c>
      <c r="BH565">
        <v>-3.1650008789999999</v>
      </c>
      <c r="BI565">
        <v>-0.65992471100000005</v>
      </c>
      <c r="BJ565">
        <v>9.5428614583000009</v>
      </c>
      <c r="BK565">
        <v>-24.87200352</v>
      </c>
      <c r="BL565">
        <v>6.4700385417000001</v>
      </c>
      <c r="BM565">
        <v>-1.9501385419999999</v>
      </c>
      <c r="BN565">
        <v>-19.45153406</v>
      </c>
      <c r="BO565">
        <v>-15.403025469999999</v>
      </c>
      <c r="BP565">
        <v>2.9759745292000002</v>
      </c>
      <c r="BQ565">
        <v>-13.2493588</v>
      </c>
      <c r="BR565">
        <v>419.9750631</v>
      </c>
      <c r="BS565">
        <v>93.876868518999999</v>
      </c>
      <c r="BT565">
        <v>-37.518463189999999</v>
      </c>
      <c r="BU565">
        <v>-18.152626779999999</v>
      </c>
      <c r="BV565">
        <v>-72.269324519999998</v>
      </c>
      <c r="BW565">
        <v>-16.10912867</v>
      </c>
      <c r="BX565">
        <v>-1.5674071650000001</v>
      </c>
      <c r="BY565">
        <v>18.242772917</v>
      </c>
      <c r="BZ565">
        <v>-61.031656429999998</v>
      </c>
      <c r="CA565">
        <v>29.74716875</v>
      </c>
      <c r="CB565">
        <v>-1.5817270830000001</v>
      </c>
      <c r="CC565">
        <v>-61.778126090000001</v>
      </c>
      <c r="CD565">
        <v>-26.96677429</v>
      </c>
      <c r="CE565">
        <v>6.7362257061999999</v>
      </c>
      <c r="CF565">
        <v>-48.175107629999999</v>
      </c>
      <c r="CG565">
        <v>771.98346299000002</v>
      </c>
      <c r="CH565">
        <v>204.25399074000001</v>
      </c>
      <c r="CI565">
        <v>-75.297548919999997</v>
      </c>
      <c r="CJ565">
        <v>-33.382298650000003</v>
      </c>
      <c r="CK565">
        <v>-143.78135349999999</v>
      </c>
      <c r="CL565">
        <v>-42.063330579999999</v>
      </c>
      <c r="CM565">
        <v>-2.7524630430000001</v>
      </c>
      <c r="CN565">
        <v>32.294718750000001</v>
      </c>
      <c r="CO565">
        <v>-122.10237429999999</v>
      </c>
      <c r="CP565">
        <v>54.691656250000001</v>
      </c>
      <c r="CQ565">
        <v>-12.852697920000001</v>
      </c>
      <c r="CR565">
        <v>-119.0688071</v>
      </c>
      <c r="CS565">
        <v>-43.971409129999998</v>
      </c>
      <c r="CT565">
        <v>7.3694241996000001</v>
      </c>
      <c r="CU565">
        <v>-101.32757580000001</v>
      </c>
      <c r="CV565">
        <v>1.8410756711</v>
      </c>
      <c r="CW565">
        <v>-2.7533813870000001</v>
      </c>
      <c r="CX565">
        <v>2.6173992071000001</v>
      </c>
      <c r="CY565">
        <v>0.85112871710000004</v>
      </c>
      <c r="CZ565">
        <v>2.3807453873000002</v>
      </c>
      <c r="DA565">
        <v>-1.8655161330000001</v>
      </c>
      <c r="DB565">
        <v>-1.0227879E-2</v>
      </c>
      <c r="DC565">
        <v>-1.2122332309999999</v>
      </c>
      <c r="DD565">
        <v>0.759907899</v>
      </c>
      <c r="DE565">
        <v>0.97938149789999995</v>
      </c>
      <c r="DF565">
        <v>0.5015091438</v>
      </c>
      <c r="DG565">
        <v>2.6830681245000001</v>
      </c>
      <c r="DH565">
        <v>1.4638414023999999</v>
      </c>
      <c r="DI565">
        <v>0.51192723569999998</v>
      </c>
      <c r="DJ565">
        <v>1.4094567357000001</v>
      </c>
    </row>
    <row r="566" spans="17:114" x14ac:dyDescent="0.15">
      <c r="S566" s="11" t="s">
        <v>32</v>
      </c>
      <c r="T566" s="11" t="s">
        <v>100</v>
      </c>
      <c r="U566" s="11">
        <v>3</v>
      </c>
      <c r="V566" s="11">
        <v>0</v>
      </c>
      <c r="W566" s="9">
        <v>4.5289999999999997E-2</v>
      </c>
      <c r="X566" s="9">
        <v>0.51365000000000005</v>
      </c>
      <c r="Y566" s="9">
        <f t="shared" si="236"/>
        <v>0.37097932821331975</v>
      </c>
      <c r="Z566" s="9">
        <f t="shared" si="237"/>
        <v>138</v>
      </c>
      <c r="AA566" s="8">
        <f t="shared" si="238"/>
        <v>60</v>
      </c>
      <c r="AB566" s="8" t="b">
        <f t="shared" si="235"/>
        <v>0</v>
      </c>
      <c r="AC566" s="25" t="str">
        <f t="shared" si="248"/>
        <v>NO</v>
      </c>
      <c r="AD566" s="21" t="str">
        <f t="shared" si="239"/>
        <v>NO</v>
      </c>
      <c r="AE566" s="8" t="str">
        <f t="shared" si="240"/>
        <v>FINE</v>
      </c>
      <c r="AF566" s="8">
        <f t="shared" si="241"/>
        <v>2</v>
      </c>
      <c r="AG566" s="8">
        <f t="shared" si="242"/>
        <v>2</v>
      </c>
      <c r="AH566" s="8">
        <f t="shared" si="243"/>
        <v>2</v>
      </c>
      <c r="AI566" s="25">
        <f t="shared" si="249"/>
        <v>89</v>
      </c>
      <c r="AJ566" s="25">
        <f t="shared" si="250"/>
        <v>178</v>
      </c>
      <c r="AK566" s="25">
        <f t="shared" si="251"/>
        <v>296</v>
      </c>
      <c r="AL566" s="25">
        <f t="shared" si="252"/>
        <v>11</v>
      </c>
      <c r="AM566" s="21">
        <f t="shared" si="244"/>
        <v>89</v>
      </c>
      <c r="AN566" s="21">
        <f t="shared" si="245"/>
        <v>178</v>
      </c>
      <c r="AO566" s="21">
        <f t="shared" si="246"/>
        <v>296</v>
      </c>
      <c r="AP566" s="21">
        <f t="shared" si="247"/>
        <v>11</v>
      </c>
      <c r="AQ566" s="24">
        <f t="shared" si="253"/>
        <v>-0.9285714285714286</v>
      </c>
      <c r="AR566" s="24">
        <f t="shared" si="254"/>
        <v>1</v>
      </c>
      <c r="AS566" s="24">
        <f t="shared" si="255"/>
        <v>1</v>
      </c>
      <c r="AT566" s="24">
        <f t="shared" si="256"/>
        <v>-1</v>
      </c>
      <c r="AU566" s="9">
        <v>16</v>
      </c>
      <c r="AV566" s="9">
        <v>14</v>
      </c>
      <c r="AW566" s="9">
        <v>85</v>
      </c>
      <c r="AX566" s="9">
        <v>35</v>
      </c>
      <c r="AY566" s="9">
        <v>45</v>
      </c>
      <c r="AZ566" s="9">
        <v>15</v>
      </c>
      <c r="BA566" s="9">
        <v>22.5</v>
      </c>
      <c r="BB566" s="9">
        <v>22.5</v>
      </c>
      <c r="BC566">
        <v>178.30550661000001</v>
      </c>
      <c r="BD566">
        <v>31.730058332999999</v>
      </c>
      <c r="BE566">
        <v>-22.989153309999999</v>
      </c>
      <c r="BF566">
        <v>-8.8091884240000002</v>
      </c>
      <c r="BG566">
        <v>-28.1366163</v>
      </c>
      <c r="BH566">
        <v>-3.1650008789999999</v>
      </c>
      <c r="BI566">
        <v>-0.65992471100000005</v>
      </c>
      <c r="BJ566">
        <v>9.5428614583000009</v>
      </c>
      <c r="BK566">
        <v>-24.87200352</v>
      </c>
      <c r="BL566">
        <v>6.4700385417000001</v>
      </c>
      <c r="BM566">
        <v>-1.9501385419999999</v>
      </c>
      <c r="BN566">
        <v>-19.45153406</v>
      </c>
      <c r="BO566">
        <v>-15.403025469999999</v>
      </c>
      <c r="BP566">
        <v>2.9759745292000002</v>
      </c>
      <c r="BQ566">
        <v>-13.2493588</v>
      </c>
      <c r="BR566">
        <v>419.9750631</v>
      </c>
      <c r="BS566">
        <v>93.876868518999999</v>
      </c>
      <c r="BT566">
        <v>-37.518463189999999</v>
      </c>
      <c r="BU566">
        <v>-18.152626779999999</v>
      </c>
      <c r="BV566">
        <v>-72.269324519999998</v>
      </c>
      <c r="BW566">
        <v>-16.10912867</v>
      </c>
      <c r="BX566">
        <v>-1.5674071650000001</v>
      </c>
      <c r="BY566">
        <v>18.242772917</v>
      </c>
      <c r="BZ566">
        <v>-61.031656429999998</v>
      </c>
      <c r="CA566">
        <v>29.74716875</v>
      </c>
      <c r="CB566">
        <v>-1.5817270830000001</v>
      </c>
      <c r="CC566">
        <v>-61.778126090000001</v>
      </c>
      <c r="CD566">
        <v>-26.96677429</v>
      </c>
      <c r="CE566">
        <v>6.7362257061999999</v>
      </c>
      <c r="CF566">
        <v>-48.175107629999999</v>
      </c>
      <c r="CG566">
        <v>771.98346299000002</v>
      </c>
      <c r="CH566">
        <v>204.25399074000001</v>
      </c>
      <c r="CI566">
        <v>-75.297548919999997</v>
      </c>
      <c r="CJ566">
        <v>-33.382298650000003</v>
      </c>
      <c r="CK566">
        <v>-143.78135349999999</v>
      </c>
      <c r="CL566">
        <v>-42.063330579999999</v>
      </c>
      <c r="CM566">
        <v>-2.7524630430000001</v>
      </c>
      <c r="CN566">
        <v>32.294718750000001</v>
      </c>
      <c r="CO566">
        <v>-122.10237429999999</v>
      </c>
      <c r="CP566">
        <v>54.691656250000001</v>
      </c>
      <c r="CQ566">
        <v>-12.852697920000001</v>
      </c>
      <c r="CR566">
        <v>-119.0688071</v>
      </c>
      <c r="CS566">
        <v>-43.971409129999998</v>
      </c>
      <c r="CT566">
        <v>7.3694241996000001</v>
      </c>
      <c r="CU566">
        <v>-101.32757580000001</v>
      </c>
      <c r="CV566">
        <v>1.8410756711</v>
      </c>
      <c r="CW566">
        <v>-2.7533813870000001</v>
      </c>
      <c r="CX566">
        <v>2.6173992071000001</v>
      </c>
      <c r="CY566">
        <v>0.85112871710000004</v>
      </c>
      <c r="CZ566">
        <v>2.3807453873000002</v>
      </c>
      <c r="DA566">
        <v>-1.8655161330000001</v>
      </c>
      <c r="DB566">
        <v>-1.0227879E-2</v>
      </c>
      <c r="DC566">
        <v>-1.2122332309999999</v>
      </c>
      <c r="DD566">
        <v>0.759907899</v>
      </c>
      <c r="DE566">
        <v>0.97938149789999995</v>
      </c>
      <c r="DF566">
        <v>0.5015091438</v>
      </c>
      <c r="DG566">
        <v>2.6830681245000001</v>
      </c>
      <c r="DH566">
        <v>1.4638414023999999</v>
      </c>
      <c r="DI566">
        <v>0.51192723569999998</v>
      </c>
      <c r="DJ566">
        <v>1.4094567357000001</v>
      </c>
    </row>
    <row r="567" spans="17:114" x14ac:dyDescent="0.15">
      <c r="S567" s="11" t="s">
        <v>32</v>
      </c>
      <c r="T567" s="11" t="s">
        <v>100</v>
      </c>
      <c r="U567" s="11">
        <v>3</v>
      </c>
      <c r="V567" s="11">
        <v>15</v>
      </c>
      <c r="W567" s="9">
        <v>4.5289999999999997E-2</v>
      </c>
      <c r="X567" s="9">
        <v>0.51365000000000005</v>
      </c>
      <c r="Y567" s="9">
        <f t="shared" si="236"/>
        <v>0.37097932821331975</v>
      </c>
      <c r="Z567" s="9">
        <f t="shared" si="237"/>
        <v>138</v>
      </c>
      <c r="AA567" s="8">
        <f t="shared" si="238"/>
        <v>60</v>
      </c>
      <c r="AB567" s="8" t="b">
        <f t="shared" si="235"/>
        <v>0</v>
      </c>
      <c r="AC567" s="25" t="str">
        <f t="shared" si="248"/>
        <v>NO</v>
      </c>
      <c r="AD567" s="21" t="str">
        <f t="shared" si="239"/>
        <v>NO</v>
      </c>
      <c r="AE567" s="8" t="str">
        <f t="shared" si="240"/>
        <v>FINE</v>
      </c>
      <c r="AF567" s="8">
        <f t="shared" si="241"/>
        <v>2</v>
      </c>
      <c r="AG567" s="8">
        <f t="shared" si="242"/>
        <v>2</v>
      </c>
      <c r="AH567" s="8">
        <f t="shared" si="243"/>
        <v>2</v>
      </c>
      <c r="AI567" s="25">
        <f t="shared" si="249"/>
        <v>100</v>
      </c>
      <c r="AJ567" s="25">
        <f t="shared" si="250"/>
        <v>229</v>
      </c>
      <c r="AK567" s="25">
        <f t="shared" si="251"/>
        <v>394</v>
      </c>
      <c r="AL567" s="25">
        <f t="shared" si="252"/>
        <v>11.799999999999999</v>
      </c>
      <c r="AM567" s="21">
        <f t="shared" si="244"/>
        <v>100</v>
      </c>
      <c r="AN567" s="21">
        <f t="shared" si="245"/>
        <v>229</v>
      </c>
      <c r="AO567" s="21">
        <f t="shared" si="246"/>
        <v>394</v>
      </c>
      <c r="AP567" s="21">
        <f t="shared" si="247"/>
        <v>11.799999999999999</v>
      </c>
      <c r="AQ567" s="24">
        <f t="shared" si="253"/>
        <v>-0.9285714285714286</v>
      </c>
      <c r="AR567" s="24">
        <f t="shared" si="254"/>
        <v>1</v>
      </c>
      <c r="AS567" s="24">
        <f t="shared" si="255"/>
        <v>1</v>
      </c>
      <c r="AT567" s="24">
        <f t="shared" si="256"/>
        <v>-0.33333333333333331</v>
      </c>
      <c r="AU567" s="9">
        <v>16</v>
      </c>
      <c r="AV567" s="9">
        <v>14</v>
      </c>
      <c r="AW567" s="9">
        <v>85</v>
      </c>
      <c r="AX567" s="9">
        <v>35</v>
      </c>
      <c r="AY567" s="9">
        <v>45</v>
      </c>
      <c r="AZ567" s="9">
        <v>15</v>
      </c>
      <c r="BA567" s="9">
        <v>22.5</v>
      </c>
      <c r="BB567" s="9">
        <v>22.5</v>
      </c>
      <c r="BC567">
        <v>178.30550661000001</v>
      </c>
      <c r="BD567">
        <v>31.730058332999999</v>
      </c>
      <c r="BE567">
        <v>-22.989153309999999</v>
      </c>
      <c r="BF567">
        <v>-8.8091884240000002</v>
      </c>
      <c r="BG567">
        <v>-28.1366163</v>
      </c>
      <c r="BH567">
        <v>-3.1650008789999999</v>
      </c>
      <c r="BI567">
        <v>-0.65992471100000005</v>
      </c>
      <c r="BJ567">
        <v>9.5428614583000009</v>
      </c>
      <c r="BK567">
        <v>-24.87200352</v>
      </c>
      <c r="BL567">
        <v>6.4700385417000001</v>
      </c>
      <c r="BM567">
        <v>-1.9501385419999999</v>
      </c>
      <c r="BN567">
        <v>-19.45153406</v>
      </c>
      <c r="BO567">
        <v>-15.403025469999999</v>
      </c>
      <c r="BP567">
        <v>2.9759745292000002</v>
      </c>
      <c r="BQ567">
        <v>-13.2493588</v>
      </c>
      <c r="BR567">
        <v>419.9750631</v>
      </c>
      <c r="BS567">
        <v>93.876868518999999</v>
      </c>
      <c r="BT567">
        <v>-37.518463189999999</v>
      </c>
      <c r="BU567">
        <v>-18.152626779999999</v>
      </c>
      <c r="BV567">
        <v>-72.269324519999998</v>
      </c>
      <c r="BW567">
        <v>-16.10912867</v>
      </c>
      <c r="BX567">
        <v>-1.5674071650000001</v>
      </c>
      <c r="BY567">
        <v>18.242772917</v>
      </c>
      <c r="BZ567">
        <v>-61.031656429999998</v>
      </c>
      <c r="CA567">
        <v>29.74716875</v>
      </c>
      <c r="CB567">
        <v>-1.5817270830000001</v>
      </c>
      <c r="CC567">
        <v>-61.778126090000001</v>
      </c>
      <c r="CD567">
        <v>-26.96677429</v>
      </c>
      <c r="CE567">
        <v>6.7362257061999999</v>
      </c>
      <c r="CF567">
        <v>-48.175107629999999</v>
      </c>
      <c r="CG567">
        <v>771.98346299000002</v>
      </c>
      <c r="CH567">
        <v>204.25399074000001</v>
      </c>
      <c r="CI567">
        <v>-75.297548919999997</v>
      </c>
      <c r="CJ567">
        <v>-33.382298650000003</v>
      </c>
      <c r="CK567">
        <v>-143.78135349999999</v>
      </c>
      <c r="CL567">
        <v>-42.063330579999999</v>
      </c>
      <c r="CM567">
        <v>-2.7524630430000001</v>
      </c>
      <c r="CN567">
        <v>32.294718750000001</v>
      </c>
      <c r="CO567">
        <v>-122.10237429999999</v>
      </c>
      <c r="CP567">
        <v>54.691656250000001</v>
      </c>
      <c r="CQ567">
        <v>-12.852697920000001</v>
      </c>
      <c r="CR567">
        <v>-119.0688071</v>
      </c>
      <c r="CS567">
        <v>-43.971409129999998</v>
      </c>
      <c r="CT567">
        <v>7.3694241996000001</v>
      </c>
      <c r="CU567">
        <v>-101.32757580000001</v>
      </c>
      <c r="CV567">
        <v>1.8410756711</v>
      </c>
      <c r="CW567">
        <v>-2.7533813870000001</v>
      </c>
      <c r="CX567">
        <v>2.6173992071000001</v>
      </c>
      <c r="CY567">
        <v>0.85112871710000004</v>
      </c>
      <c r="CZ567">
        <v>2.3807453873000002</v>
      </c>
      <c r="DA567">
        <v>-1.8655161330000001</v>
      </c>
      <c r="DB567">
        <v>-1.0227879E-2</v>
      </c>
      <c r="DC567">
        <v>-1.2122332309999999</v>
      </c>
      <c r="DD567">
        <v>0.759907899</v>
      </c>
      <c r="DE567">
        <v>0.97938149789999995</v>
      </c>
      <c r="DF567">
        <v>0.5015091438</v>
      </c>
      <c r="DG567">
        <v>2.6830681245000001</v>
      </c>
      <c r="DH567">
        <v>1.4638414023999999</v>
      </c>
      <c r="DI567">
        <v>0.51192723569999998</v>
      </c>
      <c r="DJ567">
        <v>1.4094567357000001</v>
      </c>
    </row>
    <row r="568" spans="17:114" x14ac:dyDescent="0.15">
      <c r="S568" s="11" t="s">
        <v>32</v>
      </c>
      <c r="T568" s="11" t="s">
        <v>100</v>
      </c>
      <c r="U568" s="11">
        <v>3</v>
      </c>
      <c r="V568" s="11">
        <v>30</v>
      </c>
      <c r="W568" s="9">
        <v>4.5289999999999997E-2</v>
      </c>
      <c r="X568" s="9">
        <v>0.51365000000000005</v>
      </c>
      <c r="Y568" s="9">
        <f t="shared" si="236"/>
        <v>0.37097932821331975</v>
      </c>
      <c r="Z568" s="9">
        <f t="shared" si="237"/>
        <v>138</v>
      </c>
      <c r="AA568" s="8">
        <f t="shared" si="238"/>
        <v>60</v>
      </c>
      <c r="AB568" s="8" t="b">
        <f t="shared" si="235"/>
        <v>0</v>
      </c>
      <c r="AC568" s="25" t="str">
        <f t="shared" si="248"/>
        <v>NO</v>
      </c>
      <c r="AD568" s="21" t="str">
        <f t="shared" si="239"/>
        <v>NO</v>
      </c>
      <c r="AE568" s="8" t="str">
        <f t="shared" si="240"/>
        <v>FINE</v>
      </c>
      <c r="AF568" s="8">
        <f t="shared" si="241"/>
        <v>2</v>
      </c>
      <c r="AG568" s="8">
        <f t="shared" si="242"/>
        <v>2</v>
      </c>
      <c r="AH568" s="8">
        <f t="shared" si="243"/>
        <v>2</v>
      </c>
      <c r="AI568" s="25">
        <f t="shared" si="249"/>
        <v>100</v>
      </c>
      <c r="AJ568" s="25">
        <f t="shared" si="250"/>
        <v>238</v>
      </c>
      <c r="AK568" s="25">
        <f t="shared" si="251"/>
        <v>401</v>
      </c>
      <c r="AL568" s="25">
        <f t="shared" si="252"/>
        <v>13.9</v>
      </c>
      <c r="AM568" s="21">
        <f t="shared" si="244"/>
        <v>100</v>
      </c>
      <c r="AN568" s="21">
        <f t="shared" si="245"/>
        <v>238</v>
      </c>
      <c r="AO568" s="21">
        <f t="shared" si="246"/>
        <v>401</v>
      </c>
      <c r="AP568" s="21">
        <f t="shared" si="247"/>
        <v>13.9</v>
      </c>
      <c r="AQ568" s="24">
        <f t="shared" si="253"/>
        <v>-0.9285714285714286</v>
      </c>
      <c r="AR568" s="24">
        <f t="shared" si="254"/>
        <v>1</v>
      </c>
      <c r="AS568" s="24">
        <f t="shared" si="255"/>
        <v>1</v>
      </c>
      <c r="AT568" s="24">
        <f t="shared" si="256"/>
        <v>0.33333333333333331</v>
      </c>
      <c r="AU568" s="9">
        <v>16</v>
      </c>
      <c r="AV568" s="9">
        <v>14</v>
      </c>
      <c r="AW568" s="9">
        <v>85</v>
      </c>
      <c r="AX568" s="9">
        <v>35</v>
      </c>
      <c r="AY568" s="9">
        <v>45</v>
      </c>
      <c r="AZ568" s="9">
        <v>15</v>
      </c>
      <c r="BA568" s="9">
        <v>22.5</v>
      </c>
      <c r="BB568" s="9">
        <v>22.5</v>
      </c>
      <c r="BC568">
        <v>178.30550661000001</v>
      </c>
      <c r="BD568">
        <v>31.730058332999999</v>
      </c>
      <c r="BE568">
        <v>-22.989153309999999</v>
      </c>
      <c r="BF568">
        <v>-8.8091884240000002</v>
      </c>
      <c r="BG568">
        <v>-28.1366163</v>
      </c>
      <c r="BH568">
        <v>-3.1650008789999999</v>
      </c>
      <c r="BI568">
        <v>-0.65992471100000005</v>
      </c>
      <c r="BJ568">
        <v>9.5428614583000009</v>
      </c>
      <c r="BK568">
        <v>-24.87200352</v>
      </c>
      <c r="BL568">
        <v>6.4700385417000001</v>
      </c>
      <c r="BM568">
        <v>-1.9501385419999999</v>
      </c>
      <c r="BN568">
        <v>-19.45153406</v>
      </c>
      <c r="BO568">
        <v>-15.403025469999999</v>
      </c>
      <c r="BP568">
        <v>2.9759745292000002</v>
      </c>
      <c r="BQ568">
        <v>-13.2493588</v>
      </c>
      <c r="BR568">
        <v>419.9750631</v>
      </c>
      <c r="BS568">
        <v>93.876868518999999</v>
      </c>
      <c r="BT568">
        <v>-37.518463189999999</v>
      </c>
      <c r="BU568">
        <v>-18.152626779999999</v>
      </c>
      <c r="BV568">
        <v>-72.269324519999998</v>
      </c>
      <c r="BW568">
        <v>-16.10912867</v>
      </c>
      <c r="BX568">
        <v>-1.5674071650000001</v>
      </c>
      <c r="BY568">
        <v>18.242772917</v>
      </c>
      <c r="BZ568">
        <v>-61.031656429999998</v>
      </c>
      <c r="CA568">
        <v>29.74716875</v>
      </c>
      <c r="CB568">
        <v>-1.5817270830000001</v>
      </c>
      <c r="CC568">
        <v>-61.778126090000001</v>
      </c>
      <c r="CD568">
        <v>-26.96677429</v>
      </c>
      <c r="CE568">
        <v>6.7362257061999999</v>
      </c>
      <c r="CF568">
        <v>-48.175107629999999</v>
      </c>
      <c r="CG568">
        <v>771.98346299000002</v>
      </c>
      <c r="CH568">
        <v>204.25399074000001</v>
      </c>
      <c r="CI568">
        <v>-75.297548919999997</v>
      </c>
      <c r="CJ568">
        <v>-33.382298650000003</v>
      </c>
      <c r="CK568">
        <v>-143.78135349999999</v>
      </c>
      <c r="CL568">
        <v>-42.063330579999999</v>
      </c>
      <c r="CM568">
        <v>-2.7524630430000001</v>
      </c>
      <c r="CN568">
        <v>32.294718750000001</v>
      </c>
      <c r="CO568">
        <v>-122.10237429999999</v>
      </c>
      <c r="CP568">
        <v>54.691656250000001</v>
      </c>
      <c r="CQ568">
        <v>-12.852697920000001</v>
      </c>
      <c r="CR568">
        <v>-119.0688071</v>
      </c>
      <c r="CS568">
        <v>-43.971409129999998</v>
      </c>
      <c r="CT568">
        <v>7.3694241996000001</v>
      </c>
      <c r="CU568">
        <v>-101.32757580000001</v>
      </c>
      <c r="CV568">
        <v>1.8410756711</v>
      </c>
      <c r="CW568">
        <v>-2.7533813870000001</v>
      </c>
      <c r="CX568">
        <v>2.6173992071000001</v>
      </c>
      <c r="CY568">
        <v>0.85112871710000004</v>
      </c>
      <c r="CZ568">
        <v>2.3807453873000002</v>
      </c>
      <c r="DA568">
        <v>-1.8655161330000001</v>
      </c>
      <c r="DB568">
        <v>-1.0227879E-2</v>
      </c>
      <c r="DC568">
        <v>-1.2122332309999999</v>
      </c>
      <c r="DD568">
        <v>0.759907899</v>
      </c>
      <c r="DE568">
        <v>0.97938149789999995</v>
      </c>
      <c r="DF568">
        <v>0.5015091438</v>
      </c>
      <c r="DG568">
        <v>2.6830681245000001</v>
      </c>
      <c r="DH568">
        <v>1.4638414023999999</v>
      </c>
      <c r="DI568">
        <v>0.51192723569999998</v>
      </c>
      <c r="DJ568">
        <v>1.4094567357000001</v>
      </c>
    </row>
    <row r="569" spans="17:114" x14ac:dyDescent="0.15">
      <c r="S569" s="11" t="s">
        <v>32</v>
      </c>
      <c r="T569" s="11" t="s">
        <v>100</v>
      </c>
      <c r="U569" s="11">
        <v>3</v>
      </c>
      <c r="V569" s="11">
        <v>45</v>
      </c>
      <c r="W569" s="9">
        <v>4.5289999999999997E-2</v>
      </c>
      <c r="X569" s="9">
        <v>0.51365000000000005</v>
      </c>
      <c r="Y569" s="9">
        <f t="shared" si="236"/>
        <v>0.37097932821331975</v>
      </c>
      <c r="Z569" s="9">
        <f t="shared" si="237"/>
        <v>138</v>
      </c>
      <c r="AA569" s="8">
        <f t="shared" si="238"/>
        <v>60</v>
      </c>
      <c r="AB569" s="8" t="b">
        <f t="shared" si="235"/>
        <v>0</v>
      </c>
      <c r="AC569" s="25" t="str">
        <f t="shared" si="248"/>
        <v>NO</v>
      </c>
      <c r="AD569" s="21" t="str">
        <f t="shared" si="239"/>
        <v>NO</v>
      </c>
      <c r="AE569" s="8" t="str">
        <f t="shared" si="240"/>
        <v>FINE</v>
      </c>
      <c r="AF569" s="8">
        <f t="shared" si="241"/>
        <v>2</v>
      </c>
      <c r="AG569" s="8">
        <f t="shared" si="242"/>
        <v>2</v>
      </c>
      <c r="AH569" s="8">
        <f t="shared" si="243"/>
        <v>2</v>
      </c>
      <c r="AI569" s="25">
        <f t="shared" si="249"/>
        <v>88</v>
      </c>
      <c r="AJ569" s="25">
        <f t="shared" si="250"/>
        <v>203</v>
      </c>
      <c r="AK569" s="25">
        <f t="shared" si="251"/>
        <v>319</v>
      </c>
      <c r="AL569" s="25">
        <f t="shared" si="252"/>
        <v>17.3</v>
      </c>
      <c r="AM569" s="21">
        <f t="shared" si="244"/>
        <v>88</v>
      </c>
      <c r="AN569" s="21">
        <f t="shared" si="245"/>
        <v>203</v>
      </c>
      <c r="AO569" s="21">
        <f t="shared" si="246"/>
        <v>319</v>
      </c>
      <c r="AP569" s="21">
        <f t="shared" si="247"/>
        <v>17.3</v>
      </c>
      <c r="AQ569" s="24">
        <f t="shared" si="253"/>
        <v>-0.9285714285714286</v>
      </c>
      <c r="AR569" s="24">
        <f t="shared" si="254"/>
        <v>1</v>
      </c>
      <c r="AS569" s="24">
        <f t="shared" si="255"/>
        <v>1</v>
      </c>
      <c r="AT569" s="24">
        <f t="shared" si="256"/>
        <v>1</v>
      </c>
      <c r="AU569" s="9">
        <v>16</v>
      </c>
      <c r="AV569" s="9">
        <v>14</v>
      </c>
      <c r="AW569" s="9">
        <v>85</v>
      </c>
      <c r="AX569" s="9">
        <v>35</v>
      </c>
      <c r="AY569" s="9">
        <v>45</v>
      </c>
      <c r="AZ569" s="9">
        <v>15</v>
      </c>
      <c r="BA569" s="9">
        <v>22.5</v>
      </c>
      <c r="BB569" s="9">
        <v>22.5</v>
      </c>
      <c r="BC569">
        <v>178.30550661000001</v>
      </c>
      <c r="BD569">
        <v>31.730058332999999</v>
      </c>
      <c r="BE569">
        <v>-22.989153309999999</v>
      </c>
      <c r="BF569">
        <v>-8.8091884240000002</v>
      </c>
      <c r="BG569">
        <v>-28.1366163</v>
      </c>
      <c r="BH569">
        <v>-3.1650008789999999</v>
      </c>
      <c r="BI569">
        <v>-0.65992471100000005</v>
      </c>
      <c r="BJ569">
        <v>9.5428614583000009</v>
      </c>
      <c r="BK569">
        <v>-24.87200352</v>
      </c>
      <c r="BL569">
        <v>6.4700385417000001</v>
      </c>
      <c r="BM569">
        <v>-1.9501385419999999</v>
      </c>
      <c r="BN569">
        <v>-19.45153406</v>
      </c>
      <c r="BO569">
        <v>-15.403025469999999</v>
      </c>
      <c r="BP569">
        <v>2.9759745292000002</v>
      </c>
      <c r="BQ569">
        <v>-13.2493588</v>
      </c>
      <c r="BR569">
        <v>419.9750631</v>
      </c>
      <c r="BS569">
        <v>93.876868518999999</v>
      </c>
      <c r="BT569">
        <v>-37.518463189999999</v>
      </c>
      <c r="BU569">
        <v>-18.152626779999999</v>
      </c>
      <c r="BV569">
        <v>-72.269324519999998</v>
      </c>
      <c r="BW569">
        <v>-16.10912867</v>
      </c>
      <c r="BX569">
        <v>-1.5674071650000001</v>
      </c>
      <c r="BY569">
        <v>18.242772917</v>
      </c>
      <c r="BZ569">
        <v>-61.031656429999998</v>
      </c>
      <c r="CA569">
        <v>29.74716875</v>
      </c>
      <c r="CB569">
        <v>-1.5817270830000001</v>
      </c>
      <c r="CC569">
        <v>-61.778126090000001</v>
      </c>
      <c r="CD569">
        <v>-26.96677429</v>
      </c>
      <c r="CE569">
        <v>6.7362257061999999</v>
      </c>
      <c r="CF569">
        <v>-48.175107629999999</v>
      </c>
      <c r="CG569">
        <v>771.98346299000002</v>
      </c>
      <c r="CH569">
        <v>204.25399074000001</v>
      </c>
      <c r="CI569">
        <v>-75.297548919999997</v>
      </c>
      <c r="CJ569">
        <v>-33.382298650000003</v>
      </c>
      <c r="CK569">
        <v>-143.78135349999999</v>
      </c>
      <c r="CL569">
        <v>-42.063330579999999</v>
      </c>
      <c r="CM569">
        <v>-2.7524630430000001</v>
      </c>
      <c r="CN569">
        <v>32.294718750000001</v>
      </c>
      <c r="CO569">
        <v>-122.10237429999999</v>
      </c>
      <c r="CP569">
        <v>54.691656250000001</v>
      </c>
      <c r="CQ569">
        <v>-12.852697920000001</v>
      </c>
      <c r="CR569">
        <v>-119.0688071</v>
      </c>
      <c r="CS569">
        <v>-43.971409129999998</v>
      </c>
      <c r="CT569">
        <v>7.3694241996000001</v>
      </c>
      <c r="CU569">
        <v>-101.32757580000001</v>
      </c>
      <c r="CV569">
        <v>1.8410756711</v>
      </c>
      <c r="CW569">
        <v>-2.7533813870000001</v>
      </c>
      <c r="CX569">
        <v>2.6173992071000001</v>
      </c>
      <c r="CY569">
        <v>0.85112871710000004</v>
      </c>
      <c r="CZ569">
        <v>2.3807453873000002</v>
      </c>
      <c r="DA569">
        <v>-1.8655161330000001</v>
      </c>
      <c r="DB569">
        <v>-1.0227879E-2</v>
      </c>
      <c r="DC569">
        <v>-1.2122332309999999</v>
      </c>
      <c r="DD569">
        <v>0.759907899</v>
      </c>
      <c r="DE569">
        <v>0.97938149789999995</v>
      </c>
      <c r="DF569">
        <v>0.5015091438</v>
      </c>
      <c r="DG569">
        <v>2.6830681245000001</v>
      </c>
      <c r="DH569">
        <v>1.4638414023999999</v>
      </c>
      <c r="DI569">
        <v>0.51192723569999998</v>
      </c>
      <c r="DJ569">
        <v>1.4094567357000001</v>
      </c>
    </row>
    <row r="570" spans="17:114" x14ac:dyDescent="0.15">
      <c r="S570" s="11" t="s">
        <v>32</v>
      </c>
      <c r="T570" s="11" t="s">
        <v>100</v>
      </c>
      <c r="U570" s="11">
        <v>4</v>
      </c>
      <c r="V570" s="11">
        <v>0</v>
      </c>
      <c r="W570" s="9">
        <v>6.6360000000000002E-2</v>
      </c>
      <c r="X570" s="9">
        <v>0.48842999999999998</v>
      </c>
      <c r="Y570" s="9">
        <f t="shared" si="236"/>
        <v>0.4902400552678039</v>
      </c>
      <c r="Z570" s="9">
        <f t="shared" si="237"/>
        <v>105</v>
      </c>
      <c r="AA570" s="8">
        <f t="shared" si="238"/>
        <v>60</v>
      </c>
      <c r="AB570" s="8" t="b">
        <f t="shared" si="235"/>
        <v>0</v>
      </c>
      <c r="AC570" s="25" t="str">
        <f t="shared" si="248"/>
        <v>NO</v>
      </c>
      <c r="AD570" s="21" t="str">
        <f t="shared" si="239"/>
        <v>NO</v>
      </c>
      <c r="AE570" s="8" t="str">
        <f t="shared" si="240"/>
        <v>FINE</v>
      </c>
      <c r="AF570" s="8">
        <f t="shared" si="241"/>
        <v>2</v>
      </c>
      <c r="AG570" s="8">
        <f t="shared" si="242"/>
        <v>2</v>
      </c>
      <c r="AH570" s="8">
        <f t="shared" si="243"/>
        <v>2</v>
      </c>
      <c r="AI570" s="25">
        <f t="shared" si="249"/>
        <v>95</v>
      </c>
      <c r="AJ570" s="25">
        <f t="shared" si="250"/>
        <v>196</v>
      </c>
      <c r="AK570" s="25">
        <f t="shared" si="251"/>
        <v>331</v>
      </c>
      <c r="AL570" s="25">
        <f t="shared" si="252"/>
        <v>10.299999999999999</v>
      </c>
      <c r="AM570" s="21">
        <f t="shared" si="244"/>
        <v>95</v>
      </c>
      <c r="AN570" s="21">
        <f t="shared" si="245"/>
        <v>196</v>
      </c>
      <c r="AO570" s="21">
        <f t="shared" si="246"/>
        <v>331</v>
      </c>
      <c r="AP570" s="21">
        <f t="shared" si="247"/>
        <v>10.299999999999999</v>
      </c>
      <c r="AQ570" s="24">
        <f t="shared" si="253"/>
        <v>-0.8571428571428571</v>
      </c>
      <c r="AR570" s="24">
        <f t="shared" si="254"/>
        <v>1</v>
      </c>
      <c r="AS570" s="24">
        <f t="shared" si="255"/>
        <v>1</v>
      </c>
      <c r="AT570" s="24">
        <f t="shared" si="256"/>
        <v>-1</v>
      </c>
      <c r="AU570" s="9">
        <v>16</v>
      </c>
      <c r="AV570" s="9">
        <v>14</v>
      </c>
      <c r="AW570" s="9">
        <v>85</v>
      </c>
      <c r="AX570" s="9">
        <v>35</v>
      </c>
      <c r="AY570" s="9">
        <v>45</v>
      </c>
      <c r="AZ570" s="9">
        <v>15</v>
      </c>
      <c r="BA570" s="9">
        <v>22.5</v>
      </c>
      <c r="BB570" s="9">
        <v>22.5</v>
      </c>
      <c r="BC570">
        <v>178.30550661000001</v>
      </c>
      <c r="BD570">
        <v>31.730058332999999</v>
      </c>
      <c r="BE570">
        <v>-22.989153309999999</v>
      </c>
      <c r="BF570">
        <v>-8.8091884240000002</v>
      </c>
      <c r="BG570">
        <v>-28.1366163</v>
      </c>
      <c r="BH570">
        <v>-3.1650008789999999</v>
      </c>
      <c r="BI570">
        <v>-0.65992471100000005</v>
      </c>
      <c r="BJ570">
        <v>9.5428614583000009</v>
      </c>
      <c r="BK570">
        <v>-24.87200352</v>
      </c>
      <c r="BL570">
        <v>6.4700385417000001</v>
      </c>
      <c r="BM570">
        <v>-1.9501385419999999</v>
      </c>
      <c r="BN570">
        <v>-19.45153406</v>
      </c>
      <c r="BO570">
        <v>-15.403025469999999</v>
      </c>
      <c r="BP570">
        <v>2.9759745292000002</v>
      </c>
      <c r="BQ570">
        <v>-13.2493588</v>
      </c>
      <c r="BR570">
        <v>419.9750631</v>
      </c>
      <c r="BS570">
        <v>93.876868518999999</v>
      </c>
      <c r="BT570">
        <v>-37.518463189999999</v>
      </c>
      <c r="BU570">
        <v>-18.152626779999999</v>
      </c>
      <c r="BV570">
        <v>-72.269324519999998</v>
      </c>
      <c r="BW570">
        <v>-16.10912867</v>
      </c>
      <c r="BX570">
        <v>-1.5674071650000001</v>
      </c>
      <c r="BY570">
        <v>18.242772917</v>
      </c>
      <c r="BZ570">
        <v>-61.031656429999998</v>
      </c>
      <c r="CA570">
        <v>29.74716875</v>
      </c>
      <c r="CB570">
        <v>-1.5817270830000001</v>
      </c>
      <c r="CC570">
        <v>-61.778126090000001</v>
      </c>
      <c r="CD570">
        <v>-26.96677429</v>
      </c>
      <c r="CE570">
        <v>6.7362257061999999</v>
      </c>
      <c r="CF570">
        <v>-48.175107629999999</v>
      </c>
      <c r="CG570">
        <v>771.98346299000002</v>
      </c>
      <c r="CH570">
        <v>204.25399074000001</v>
      </c>
      <c r="CI570">
        <v>-75.297548919999997</v>
      </c>
      <c r="CJ570">
        <v>-33.382298650000003</v>
      </c>
      <c r="CK570">
        <v>-143.78135349999999</v>
      </c>
      <c r="CL570">
        <v>-42.063330579999999</v>
      </c>
      <c r="CM570">
        <v>-2.7524630430000001</v>
      </c>
      <c r="CN570">
        <v>32.294718750000001</v>
      </c>
      <c r="CO570">
        <v>-122.10237429999999</v>
      </c>
      <c r="CP570">
        <v>54.691656250000001</v>
      </c>
      <c r="CQ570">
        <v>-12.852697920000001</v>
      </c>
      <c r="CR570">
        <v>-119.0688071</v>
      </c>
      <c r="CS570">
        <v>-43.971409129999998</v>
      </c>
      <c r="CT570">
        <v>7.3694241996000001</v>
      </c>
      <c r="CU570">
        <v>-101.32757580000001</v>
      </c>
      <c r="CV570">
        <v>1.8410756711</v>
      </c>
      <c r="CW570">
        <v>-2.7533813870000001</v>
      </c>
      <c r="CX570">
        <v>2.6173992071000001</v>
      </c>
      <c r="CY570">
        <v>0.85112871710000004</v>
      </c>
      <c r="CZ570">
        <v>2.3807453873000002</v>
      </c>
      <c r="DA570">
        <v>-1.8655161330000001</v>
      </c>
      <c r="DB570">
        <v>-1.0227879E-2</v>
      </c>
      <c r="DC570">
        <v>-1.2122332309999999</v>
      </c>
      <c r="DD570">
        <v>0.759907899</v>
      </c>
      <c r="DE570">
        <v>0.97938149789999995</v>
      </c>
      <c r="DF570">
        <v>0.5015091438</v>
      </c>
      <c r="DG570">
        <v>2.6830681245000001</v>
      </c>
      <c r="DH570">
        <v>1.4638414023999999</v>
      </c>
      <c r="DI570">
        <v>0.51192723569999998</v>
      </c>
      <c r="DJ570">
        <v>1.4094567357000001</v>
      </c>
    </row>
    <row r="571" spans="17:114" x14ac:dyDescent="0.15">
      <c r="S571" s="11" t="s">
        <v>32</v>
      </c>
      <c r="T571" s="11" t="s">
        <v>100</v>
      </c>
      <c r="U571" s="11">
        <v>4</v>
      </c>
      <c r="V571" s="11">
        <v>15</v>
      </c>
      <c r="W571" s="9">
        <v>6.6360000000000002E-2</v>
      </c>
      <c r="X571" s="9">
        <v>0.48842999999999998</v>
      </c>
      <c r="Y571" s="9">
        <f t="shared" si="236"/>
        <v>0.4902400552678039</v>
      </c>
      <c r="Z571" s="9">
        <f t="shared" si="237"/>
        <v>105</v>
      </c>
      <c r="AA571" s="8">
        <f t="shared" si="238"/>
        <v>60</v>
      </c>
      <c r="AB571" s="8" t="b">
        <f t="shared" si="235"/>
        <v>0</v>
      </c>
      <c r="AC571" s="25" t="str">
        <f t="shared" si="248"/>
        <v>NO</v>
      </c>
      <c r="AD571" s="21" t="str">
        <f t="shared" si="239"/>
        <v>NO</v>
      </c>
      <c r="AE571" s="8" t="str">
        <f t="shared" si="240"/>
        <v>FINE</v>
      </c>
      <c r="AF571" s="8">
        <f t="shared" si="241"/>
        <v>2</v>
      </c>
      <c r="AG571" s="8">
        <f t="shared" si="242"/>
        <v>2</v>
      </c>
      <c r="AH571" s="8">
        <f t="shared" si="243"/>
        <v>2</v>
      </c>
      <c r="AI571" s="25">
        <f t="shared" si="249"/>
        <v>105</v>
      </c>
      <c r="AJ571" s="25">
        <f t="shared" si="250"/>
        <v>244</v>
      </c>
      <c r="AK571" s="25">
        <f t="shared" si="251"/>
        <v>423</v>
      </c>
      <c r="AL571" s="25">
        <f t="shared" si="252"/>
        <v>11.1</v>
      </c>
      <c r="AM571" s="21">
        <f t="shared" si="244"/>
        <v>105</v>
      </c>
      <c r="AN571" s="21">
        <f t="shared" si="245"/>
        <v>244</v>
      </c>
      <c r="AO571" s="21">
        <f t="shared" si="246"/>
        <v>423</v>
      </c>
      <c r="AP571" s="21">
        <f t="shared" si="247"/>
        <v>11.1</v>
      </c>
      <c r="AQ571" s="24">
        <f t="shared" si="253"/>
        <v>-0.8571428571428571</v>
      </c>
      <c r="AR571" s="24">
        <f t="shared" si="254"/>
        <v>1</v>
      </c>
      <c r="AS571" s="24">
        <f t="shared" si="255"/>
        <v>1</v>
      </c>
      <c r="AT571" s="24">
        <f t="shared" si="256"/>
        <v>-0.33333333333333331</v>
      </c>
      <c r="AU571" s="9">
        <v>16</v>
      </c>
      <c r="AV571" s="9">
        <v>14</v>
      </c>
      <c r="AW571" s="9">
        <v>85</v>
      </c>
      <c r="AX571" s="9">
        <v>35</v>
      </c>
      <c r="AY571" s="9">
        <v>45</v>
      </c>
      <c r="AZ571" s="9">
        <v>15</v>
      </c>
      <c r="BA571" s="9">
        <v>22.5</v>
      </c>
      <c r="BB571" s="9">
        <v>22.5</v>
      </c>
      <c r="BC571">
        <v>178.30550661000001</v>
      </c>
      <c r="BD571">
        <v>31.730058332999999</v>
      </c>
      <c r="BE571">
        <v>-22.989153309999999</v>
      </c>
      <c r="BF571">
        <v>-8.8091884240000002</v>
      </c>
      <c r="BG571">
        <v>-28.1366163</v>
      </c>
      <c r="BH571">
        <v>-3.1650008789999999</v>
      </c>
      <c r="BI571">
        <v>-0.65992471100000005</v>
      </c>
      <c r="BJ571">
        <v>9.5428614583000009</v>
      </c>
      <c r="BK571">
        <v>-24.87200352</v>
      </c>
      <c r="BL571">
        <v>6.4700385417000001</v>
      </c>
      <c r="BM571">
        <v>-1.9501385419999999</v>
      </c>
      <c r="BN571">
        <v>-19.45153406</v>
      </c>
      <c r="BO571">
        <v>-15.403025469999999</v>
      </c>
      <c r="BP571">
        <v>2.9759745292000002</v>
      </c>
      <c r="BQ571">
        <v>-13.2493588</v>
      </c>
      <c r="BR571">
        <v>419.9750631</v>
      </c>
      <c r="BS571">
        <v>93.876868518999999</v>
      </c>
      <c r="BT571">
        <v>-37.518463189999999</v>
      </c>
      <c r="BU571">
        <v>-18.152626779999999</v>
      </c>
      <c r="BV571">
        <v>-72.269324519999998</v>
      </c>
      <c r="BW571">
        <v>-16.10912867</v>
      </c>
      <c r="BX571">
        <v>-1.5674071650000001</v>
      </c>
      <c r="BY571">
        <v>18.242772917</v>
      </c>
      <c r="BZ571">
        <v>-61.031656429999998</v>
      </c>
      <c r="CA571">
        <v>29.74716875</v>
      </c>
      <c r="CB571">
        <v>-1.5817270830000001</v>
      </c>
      <c r="CC571">
        <v>-61.778126090000001</v>
      </c>
      <c r="CD571">
        <v>-26.96677429</v>
      </c>
      <c r="CE571">
        <v>6.7362257061999999</v>
      </c>
      <c r="CF571">
        <v>-48.175107629999999</v>
      </c>
      <c r="CG571">
        <v>771.98346299000002</v>
      </c>
      <c r="CH571">
        <v>204.25399074000001</v>
      </c>
      <c r="CI571">
        <v>-75.297548919999997</v>
      </c>
      <c r="CJ571">
        <v>-33.382298650000003</v>
      </c>
      <c r="CK571">
        <v>-143.78135349999999</v>
      </c>
      <c r="CL571">
        <v>-42.063330579999999</v>
      </c>
      <c r="CM571">
        <v>-2.7524630430000001</v>
      </c>
      <c r="CN571">
        <v>32.294718750000001</v>
      </c>
      <c r="CO571">
        <v>-122.10237429999999</v>
      </c>
      <c r="CP571">
        <v>54.691656250000001</v>
      </c>
      <c r="CQ571">
        <v>-12.852697920000001</v>
      </c>
      <c r="CR571">
        <v>-119.0688071</v>
      </c>
      <c r="CS571">
        <v>-43.971409129999998</v>
      </c>
      <c r="CT571">
        <v>7.3694241996000001</v>
      </c>
      <c r="CU571">
        <v>-101.32757580000001</v>
      </c>
      <c r="CV571">
        <v>1.8410756711</v>
      </c>
      <c r="CW571">
        <v>-2.7533813870000001</v>
      </c>
      <c r="CX571">
        <v>2.6173992071000001</v>
      </c>
      <c r="CY571">
        <v>0.85112871710000004</v>
      </c>
      <c r="CZ571">
        <v>2.3807453873000002</v>
      </c>
      <c r="DA571">
        <v>-1.8655161330000001</v>
      </c>
      <c r="DB571">
        <v>-1.0227879E-2</v>
      </c>
      <c r="DC571">
        <v>-1.2122332309999999</v>
      </c>
      <c r="DD571">
        <v>0.759907899</v>
      </c>
      <c r="DE571">
        <v>0.97938149789999995</v>
      </c>
      <c r="DF571">
        <v>0.5015091438</v>
      </c>
      <c r="DG571">
        <v>2.6830681245000001</v>
      </c>
      <c r="DH571">
        <v>1.4638414023999999</v>
      </c>
      <c r="DI571">
        <v>0.51192723569999998</v>
      </c>
      <c r="DJ571">
        <v>1.4094567357000001</v>
      </c>
    </row>
    <row r="572" spans="17:114" x14ac:dyDescent="0.15">
      <c r="S572" s="11" t="s">
        <v>32</v>
      </c>
      <c r="T572" s="11" t="s">
        <v>100</v>
      </c>
      <c r="U572" s="11">
        <v>4</v>
      </c>
      <c r="V572" s="11">
        <v>30</v>
      </c>
      <c r="W572" s="9">
        <v>6.6360000000000002E-2</v>
      </c>
      <c r="X572" s="9">
        <v>0.48842999999999998</v>
      </c>
      <c r="Y572" s="9">
        <f t="shared" si="236"/>
        <v>0.4902400552678039</v>
      </c>
      <c r="Z572" s="9">
        <f t="shared" si="237"/>
        <v>105</v>
      </c>
      <c r="AA572" s="8">
        <f t="shared" si="238"/>
        <v>60</v>
      </c>
      <c r="AB572" s="8" t="b">
        <f t="shared" si="235"/>
        <v>0</v>
      </c>
      <c r="AC572" s="25" t="str">
        <f t="shared" si="248"/>
        <v>NO</v>
      </c>
      <c r="AD572" s="21" t="str">
        <f t="shared" si="239"/>
        <v>NO</v>
      </c>
      <c r="AE572" s="8" t="str">
        <f t="shared" si="240"/>
        <v>FINE</v>
      </c>
      <c r="AF572" s="8">
        <f t="shared" si="241"/>
        <v>2</v>
      </c>
      <c r="AG572" s="8">
        <f t="shared" si="242"/>
        <v>2</v>
      </c>
      <c r="AH572" s="8">
        <f t="shared" si="243"/>
        <v>3</v>
      </c>
      <c r="AI572" s="25">
        <f t="shared" si="249"/>
        <v>104</v>
      </c>
      <c r="AJ572" s="25">
        <f t="shared" si="250"/>
        <v>249</v>
      </c>
      <c r="AK572" s="25">
        <f t="shared" si="251"/>
        <v>425</v>
      </c>
      <c r="AL572" s="25">
        <f t="shared" si="252"/>
        <v>13.299999999999999</v>
      </c>
      <c r="AM572" s="21">
        <f t="shared" si="244"/>
        <v>104</v>
      </c>
      <c r="AN572" s="21">
        <f t="shared" si="245"/>
        <v>249</v>
      </c>
      <c r="AO572" s="21">
        <f t="shared" si="246"/>
        <v>425</v>
      </c>
      <c r="AP572" s="21">
        <f t="shared" si="247"/>
        <v>13.299999999999999</v>
      </c>
      <c r="AQ572" s="24">
        <f t="shared" si="253"/>
        <v>-0.8571428571428571</v>
      </c>
      <c r="AR572" s="24">
        <f t="shared" si="254"/>
        <v>1</v>
      </c>
      <c r="AS572" s="24">
        <f t="shared" si="255"/>
        <v>1</v>
      </c>
      <c r="AT572" s="24">
        <f t="shared" si="256"/>
        <v>0.33333333333333331</v>
      </c>
      <c r="AU572" s="9">
        <v>16</v>
      </c>
      <c r="AV572" s="9">
        <v>14</v>
      </c>
      <c r="AW572" s="9">
        <v>85</v>
      </c>
      <c r="AX572" s="9">
        <v>35</v>
      </c>
      <c r="AY572" s="9">
        <v>45</v>
      </c>
      <c r="AZ572" s="9">
        <v>15</v>
      </c>
      <c r="BA572" s="9">
        <v>22.5</v>
      </c>
      <c r="BB572" s="9">
        <v>22.5</v>
      </c>
      <c r="BC572">
        <v>178.30550661000001</v>
      </c>
      <c r="BD572">
        <v>31.730058332999999</v>
      </c>
      <c r="BE572">
        <v>-22.989153309999999</v>
      </c>
      <c r="BF572">
        <v>-8.8091884240000002</v>
      </c>
      <c r="BG572">
        <v>-28.1366163</v>
      </c>
      <c r="BH572">
        <v>-3.1650008789999999</v>
      </c>
      <c r="BI572">
        <v>-0.65992471100000005</v>
      </c>
      <c r="BJ572">
        <v>9.5428614583000009</v>
      </c>
      <c r="BK572">
        <v>-24.87200352</v>
      </c>
      <c r="BL572">
        <v>6.4700385417000001</v>
      </c>
      <c r="BM572">
        <v>-1.9501385419999999</v>
      </c>
      <c r="BN572">
        <v>-19.45153406</v>
      </c>
      <c r="BO572">
        <v>-15.403025469999999</v>
      </c>
      <c r="BP572">
        <v>2.9759745292000002</v>
      </c>
      <c r="BQ572">
        <v>-13.2493588</v>
      </c>
      <c r="BR572">
        <v>419.9750631</v>
      </c>
      <c r="BS572">
        <v>93.876868518999999</v>
      </c>
      <c r="BT572">
        <v>-37.518463189999999</v>
      </c>
      <c r="BU572">
        <v>-18.152626779999999</v>
      </c>
      <c r="BV572">
        <v>-72.269324519999998</v>
      </c>
      <c r="BW572">
        <v>-16.10912867</v>
      </c>
      <c r="BX572">
        <v>-1.5674071650000001</v>
      </c>
      <c r="BY572">
        <v>18.242772917</v>
      </c>
      <c r="BZ572">
        <v>-61.031656429999998</v>
      </c>
      <c r="CA572">
        <v>29.74716875</v>
      </c>
      <c r="CB572">
        <v>-1.5817270830000001</v>
      </c>
      <c r="CC572">
        <v>-61.778126090000001</v>
      </c>
      <c r="CD572">
        <v>-26.96677429</v>
      </c>
      <c r="CE572">
        <v>6.7362257061999999</v>
      </c>
      <c r="CF572">
        <v>-48.175107629999999</v>
      </c>
      <c r="CG572">
        <v>771.98346299000002</v>
      </c>
      <c r="CH572">
        <v>204.25399074000001</v>
      </c>
      <c r="CI572">
        <v>-75.297548919999997</v>
      </c>
      <c r="CJ572">
        <v>-33.382298650000003</v>
      </c>
      <c r="CK572">
        <v>-143.78135349999999</v>
      </c>
      <c r="CL572">
        <v>-42.063330579999999</v>
      </c>
      <c r="CM572">
        <v>-2.7524630430000001</v>
      </c>
      <c r="CN572">
        <v>32.294718750000001</v>
      </c>
      <c r="CO572">
        <v>-122.10237429999999</v>
      </c>
      <c r="CP572">
        <v>54.691656250000001</v>
      </c>
      <c r="CQ572">
        <v>-12.852697920000001</v>
      </c>
      <c r="CR572">
        <v>-119.0688071</v>
      </c>
      <c r="CS572">
        <v>-43.971409129999998</v>
      </c>
      <c r="CT572">
        <v>7.3694241996000001</v>
      </c>
      <c r="CU572">
        <v>-101.32757580000001</v>
      </c>
      <c r="CV572">
        <v>1.8410756711</v>
      </c>
      <c r="CW572">
        <v>-2.7533813870000001</v>
      </c>
      <c r="CX572">
        <v>2.6173992071000001</v>
      </c>
      <c r="CY572">
        <v>0.85112871710000004</v>
      </c>
      <c r="CZ572">
        <v>2.3807453873000002</v>
      </c>
      <c r="DA572">
        <v>-1.8655161330000001</v>
      </c>
      <c r="DB572">
        <v>-1.0227879E-2</v>
      </c>
      <c r="DC572">
        <v>-1.2122332309999999</v>
      </c>
      <c r="DD572">
        <v>0.759907899</v>
      </c>
      <c r="DE572">
        <v>0.97938149789999995</v>
      </c>
      <c r="DF572">
        <v>0.5015091438</v>
      </c>
      <c r="DG572">
        <v>2.6830681245000001</v>
      </c>
      <c r="DH572">
        <v>1.4638414023999999</v>
      </c>
      <c r="DI572">
        <v>0.51192723569999998</v>
      </c>
      <c r="DJ572">
        <v>1.4094567357000001</v>
      </c>
    </row>
    <row r="573" spans="17:114" x14ac:dyDescent="0.15">
      <c r="S573" s="11" t="s">
        <v>32</v>
      </c>
      <c r="T573" s="11" t="s">
        <v>100</v>
      </c>
      <c r="U573" s="11">
        <v>4</v>
      </c>
      <c r="V573" s="11">
        <v>45</v>
      </c>
      <c r="W573" s="9">
        <v>6.6360000000000002E-2</v>
      </c>
      <c r="X573" s="9">
        <v>0.48842999999999998</v>
      </c>
      <c r="Y573" s="9">
        <f t="shared" si="236"/>
        <v>0.4902400552678039</v>
      </c>
      <c r="Z573" s="9">
        <f t="shared" si="237"/>
        <v>105</v>
      </c>
      <c r="AA573" s="8">
        <f t="shared" si="238"/>
        <v>60</v>
      </c>
      <c r="AB573" s="8" t="b">
        <f t="shared" si="235"/>
        <v>0</v>
      </c>
      <c r="AC573" s="25" t="str">
        <f t="shared" si="248"/>
        <v>NO</v>
      </c>
      <c r="AD573" s="21" t="str">
        <f t="shared" si="239"/>
        <v>NO</v>
      </c>
      <c r="AE573" s="8" t="str">
        <f t="shared" si="240"/>
        <v>FINE</v>
      </c>
      <c r="AF573" s="8">
        <f t="shared" si="241"/>
        <v>2</v>
      </c>
      <c r="AG573" s="8">
        <f t="shared" si="242"/>
        <v>2</v>
      </c>
      <c r="AH573" s="8">
        <f t="shared" si="243"/>
        <v>2</v>
      </c>
      <c r="AI573" s="25">
        <f t="shared" si="249"/>
        <v>90</v>
      </c>
      <c r="AJ573" s="25">
        <f t="shared" si="250"/>
        <v>212</v>
      </c>
      <c r="AK573" s="25">
        <f t="shared" si="251"/>
        <v>337</v>
      </c>
      <c r="AL573" s="25">
        <f t="shared" si="252"/>
        <v>16.700000000000003</v>
      </c>
      <c r="AM573" s="21">
        <f t="shared" si="244"/>
        <v>90</v>
      </c>
      <c r="AN573" s="21">
        <f t="shared" si="245"/>
        <v>212</v>
      </c>
      <c r="AO573" s="21">
        <f t="shared" si="246"/>
        <v>337</v>
      </c>
      <c r="AP573" s="21">
        <f t="shared" si="247"/>
        <v>16.700000000000003</v>
      </c>
      <c r="AQ573" s="24">
        <f t="shared" si="253"/>
        <v>-0.8571428571428571</v>
      </c>
      <c r="AR573" s="24">
        <f t="shared" si="254"/>
        <v>1</v>
      </c>
      <c r="AS573" s="24">
        <f t="shared" si="255"/>
        <v>1</v>
      </c>
      <c r="AT573" s="24">
        <f t="shared" si="256"/>
        <v>1</v>
      </c>
      <c r="AU573" s="9">
        <v>16</v>
      </c>
      <c r="AV573" s="9">
        <v>14</v>
      </c>
      <c r="AW573" s="9">
        <v>85</v>
      </c>
      <c r="AX573" s="9">
        <v>35</v>
      </c>
      <c r="AY573" s="9">
        <v>45</v>
      </c>
      <c r="AZ573" s="9">
        <v>15</v>
      </c>
      <c r="BA573" s="9">
        <v>22.5</v>
      </c>
      <c r="BB573" s="9">
        <v>22.5</v>
      </c>
      <c r="BC573">
        <v>178.30550661000001</v>
      </c>
      <c r="BD573">
        <v>31.730058332999999</v>
      </c>
      <c r="BE573">
        <v>-22.989153309999999</v>
      </c>
      <c r="BF573">
        <v>-8.8091884240000002</v>
      </c>
      <c r="BG573">
        <v>-28.1366163</v>
      </c>
      <c r="BH573">
        <v>-3.1650008789999999</v>
      </c>
      <c r="BI573">
        <v>-0.65992471100000005</v>
      </c>
      <c r="BJ573">
        <v>9.5428614583000009</v>
      </c>
      <c r="BK573">
        <v>-24.87200352</v>
      </c>
      <c r="BL573">
        <v>6.4700385417000001</v>
      </c>
      <c r="BM573">
        <v>-1.9501385419999999</v>
      </c>
      <c r="BN573">
        <v>-19.45153406</v>
      </c>
      <c r="BO573">
        <v>-15.403025469999999</v>
      </c>
      <c r="BP573">
        <v>2.9759745292000002</v>
      </c>
      <c r="BQ573">
        <v>-13.2493588</v>
      </c>
      <c r="BR573">
        <v>419.9750631</v>
      </c>
      <c r="BS573">
        <v>93.876868518999999</v>
      </c>
      <c r="BT573">
        <v>-37.518463189999999</v>
      </c>
      <c r="BU573">
        <v>-18.152626779999999</v>
      </c>
      <c r="BV573">
        <v>-72.269324519999998</v>
      </c>
      <c r="BW573">
        <v>-16.10912867</v>
      </c>
      <c r="BX573">
        <v>-1.5674071650000001</v>
      </c>
      <c r="BY573">
        <v>18.242772917</v>
      </c>
      <c r="BZ573">
        <v>-61.031656429999998</v>
      </c>
      <c r="CA573">
        <v>29.74716875</v>
      </c>
      <c r="CB573">
        <v>-1.5817270830000001</v>
      </c>
      <c r="CC573">
        <v>-61.778126090000001</v>
      </c>
      <c r="CD573">
        <v>-26.96677429</v>
      </c>
      <c r="CE573">
        <v>6.7362257061999999</v>
      </c>
      <c r="CF573">
        <v>-48.175107629999999</v>
      </c>
      <c r="CG573">
        <v>771.98346299000002</v>
      </c>
      <c r="CH573">
        <v>204.25399074000001</v>
      </c>
      <c r="CI573">
        <v>-75.297548919999997</v>
      </c>
      <c r="CJ573">
        <v>-33.382298650000003</v>
      </c>
      <c r="CK573">
        <v>-143.78135349999999</v>
      </c>
      <c r="CL573">
        <v>-42.063330579999999</v>
      </c>
      <c r="CM573">
        <v>-2.7524630430000001</v>
      </c>
      <c r="CN573">
        <v>32.294718750000001</v>
      </c>
      <c r="CO573">
        <v>-122.10237429999999</v>
      </c>
      <c r="CP573">
        <v>54.691656250000001</v>
      </c>
      <c r="CQ573">
        <v>-12.852697920000001</v>
      </c>
      <c r="CR573">
        <v>-119.0688071</v>
      </c>
      <c r="CS573">
        <v>-43.971409129999998</v>
      </c>
      <c r="CT573">
        <v>7.3694241996000001</v>
      </c>
      <c r="CU573">
        <v>-101.32757580000001</v>
      </c>
      <c r="CV573">
        <v>1.8410756711</v>
      </c>
      <c r="CW573">
        <v>-2.7533813870000001</v>
      </c>
      <c r="CX573">
        <v>2.6173992071000001</v>
      </c>
      <c r="CY573">
        <v>0.85112871710000004</v>
      </c>
      <c r="CZ573">
        <v>2.3807453873000002</v>
      </c>
      <c r="DA573">
        <v>-1.8655161330000001</v>
      </c>
      <c r="DB573">
        <v>-1.0227879E-2</v>
      </c>
      <c r="DC573">
        <v>-1.2122332309999999</v>
      </c>
      <c r="DD573">
        <v>0.759907899</v>
      </c>
      <c r="DE573">
        <v>0.97938149789999995</v>
      </c>
      <c r="DF573">
        <v>0.5015091438</v>
      </c>
      <c r="DG573">
        <v>2.6830681245000001</v>
      </c>
      <c r="DH573">
        <v>1.4638414023999999</v>
      </c>
      <c r="DI573">
        <v>0.51192723569999998</v>
      </c>
      <c r="DJ573">
        <v>1.4094567357000001</v>
      </c>
    </row>
    <row r="574" spans="17:114" x14ac:dyDescent="0.15">
      <c r="S574" s="11" t="s">
        <v>32</v>
      </c>
      <c r="T574" s="11" t="s">
        <v>100</v>
      </c>
      <c r="U574" s="11">
        <v>5</v>
      </c>
      <c r="V574" s="11">
        <v>0</v>
      </c>
      <c r="W574" s="9">
        <v>7.7842999999999996E-2</v>
      </c>
      <c r="X574" s="9">
        <v>0.50351999999999997</v>
      </c>
      <c r="Y574" s="9">
        <f t="shared" si="236"/>
        <v>0.61172225738635311</v>
      </c>
      <c r="Z574" s="9">
        <f t="shared" si="237"/>
        <v>84</v>
      </c>
      <c r="AA574" s="8">
        <f t="shared" si="238"/>
        <v>60</v>
      </c>
      <c r="AB574" s="8" t="b">
        <f t="shared" si="235"/>
        <v>0</v>
      </c>
      <c r="AC574" s="25" t="str">
        <f t="shared" si="248"/>
        <v>NO</v>
      </c>
      <c r="AD574" s="21" t="str">
        <f t="shared" si="239"/>
        <v>NO</v>
      </c>
      <c r="AE574" s="8" t="str">
        <f t="shared" si="240"/>
        <v>FINE</v>
      </c>
      <c r="AF574" s="8">
        <f t="shared" si="241"/>
        <v>2</v>
      </c>
      <c r="AG574" s="8">
        <f t="shared" si="242"/>
        <v>2</v>
      </c>
      <c r="AH574" s="8">
        <f t="shared" si="243"/>
        <v>2</v>
      </c>
      <c r="AI574" s="25">
        <f t="shared" si="249"/>
        <v>101</v>
      </c>
      <c r="AJ574" s="25">
        <f t="shared" si="250"/>
        <v>213</v>
      </c>
      <c r="AK574" s="25">
        <f t="shared" si="251"/>
        <v>365</v>
      </c>
      <c r="AL574" s="25">
        <f t="shared" si="252"/>
        <v>9.6</v>
      </c>
      <c r="AM574" s="21">
        <f t="shared" si="244"/>
        <v>101</v>
      </c>
      <c r="AN574" s="21">
        <f t="shared" si="245"/>
        <v>213</v>
      </c>
      <c r="AO574" s="21">
        <f t="shared" si="246"/>
        <v>365</v>
      </c>
      <c r="AP574" s="21">
        <f t="shared" si="247"/>
        <v>9.6</v>
      </c>
      <c r="AQ574" s="24">
        <f t="shared" si="253"/>
        <v>-0.7857142857142857</v>
      </c>
      <c r="AR574" s="24">
        <f t="shared" si="254"/>
        <v>1</v>
      </c>
      <c r="AS574" s="24">
        <f t="shared" si="255"/>
        <v>1</v>
      </c>
      <c r="AT574" s="24">
        <f t="shared" si="256"/>
        <v>-1</v>
      </c>
      <c r="AU574" s="9">
        <v>16</v>
      </c>
      <c r="AV574" s="9">
        <v>14</v>
      </c>
      <c r="AW574" s="9">
        <v>85</v>
      </c>
      <c r="AX574" s="9">
        <v>35</v>
      </c>
      <c r="AY574" s="9">
        <v>45</v>
      </c>
      <c r="AZ574" s="9">
        <v>15</v>
      </c>
      <c r="BA574" s="9">
        <v>22.5</v>
      </c>
      <c r="BB574" s="9">
        <v>22.5</v>
      </c>
      <c r="BC574">
        <v>178.30550661000001</v>
      </c>
      <c r="BD574">
        <v>31.730058332999999</v>
      </c>
      <c r="BE574">
        <v>-22.989153309999999</v>
      </c>
      <c r="BF574">
        <v>-8.8091884240000002</v>
      </c>
      <c r="BG574">
        <v>-28.1366163</v>
      </c>
      <c r="BH574">
        <v>-3.1650008789999999</v>
      </c>
      <c r="BI574">
        <v>-0.65992471100000005</v>
      </c>
      <c r="BJ574">
        <v>9.5428614583000009</v>
      </c>
      <c r="BK574">
        <v>-24.87200352</v>
      </c>
      <c r="BL574">
        <v>6.4700385417000001</v>
      </c>
      <c r="BM574">
        <v>-1.9501385419999999</v>
      </c>
      <c r="BN574">
        <v>-19.45153406</v>
      </c>
      <c r="BO574">
        <v>-15.403025469999999</v>
      </c>
      <c r="BP574">
        <v>2.9759745292000002</v>
      </c>
      <c r="BQ574">
        <v>-13.2493588</v>
      </c>
      <c r="BR574">
        <v>419.9750631</v>
      </c>
      <c r="BS574">
        <v>93.876868518999999</v>
      </c>
      <c r="BT574">
        <v>-37.518463189999999</v>
      </c>
      <c r="BU574">
        <v>-18.152626779999999</v>
      </c>
      <c r="BV574">
        <v>-72.269324519999998</v>
      </c>
      <c r="BW574">
        <v>-16.10912867</v>
      </c>
      <c r="BX574">
        <v>-1.5674071650000001</v>
      </c>
      <c r="BY574">
        <v>18.242772917</v>
      </c>
      <c r="BZ574">
        <v>-61.031656429999998</v>
      </c>
      <c r="CA574">
        <v>29.74716875</v>
      </c>
      <c r="CB574">
        <v>-1.5817270830000001</v>
      </c>
      <c r="CC574">
        <v>-61.778126090000001</v>
      </c>
      <c r="CD574">
        <v>-26.96677429</v>
      </c>
      <c r="CE574">
        <v>6.7362257061999999</v>
      </c>
      <c r="CF574">
        <v>-48.175107629999999</v>
      </c>
      <c r="CG574">
        <v>771.98346299000002</v>
      </c>
      <c r="CH574">
        <v>204.25399074000001</v>
      </c>
      <c r="CI574">
        <v>-75.297548919999997</v>
      </c>
      <c r="CJ574">
        <v>-33.382298650000003</v>
      </c>
      <c r="CK574">
        <v>-143.78135349999999</v>
      </c>
      <c r="CL574">
        <v>-42.063330579999999</v>
      </c>
      <c r="CM574">
        <v>-2.7524630430000001</v>
      </c>
      <c r="CN574">
        <v>32.294718750000001</v>
      </c>
      <c r="CO574">
        <v>-122.10237429999999</v>
      </c>
      <c r="CP574">
        <v>54.691656250000001</v>
      </c>
      <c r="CQ574">
        <v>-12.852697920000001</v>
      </c>
      <c r="CR574">
        <v>-119.0688071</v>
      </c>
      <c r="CS574">
        <v>-43.971409129999998</v>
      </c>
      <c r="CT574">
        <v>7.3694241996000001</v>
      </c>
      <c r="CU574">
        <v>-101.32757580000001</v>
      </c>
      <c r="CV574">
        <v>1.8410756711</v>
      </c>
      <c r="CW574">
        <v>-2.7533813870000001</v>
      </c>
      <c r="CX574">
        <v>2.6173992071000001</v>
      </c>
      <c r="CY574">
        <v>0.85112871710000004</v>
      </c>
      <c r="CZ574">
        <v>2.3807453873000002</v>
      </c>
      <c r="DA574">
        <v>-1.8655161330000001</v>
      </c>
      <c r="DB574">
        <v>-1.0227879E-2</v>
      </c>
      <c r="DC574">
        <v>-1.2122332309999999</v>
      </c>
      <c r="DD574">
        <v>0.759907899</v>
      </c>
      <c r="DE574">
        <v>0.97938149789999995</v>
      </c>
      <c r="DF574">
        <v>0.5015091438</v>
      </c>
      <c r="DG574">
        <v>2.6830681245000001</v>
      </c>
      <c r="DH574">
        <v>1.4638414023999999</v>
      </c>
      <c r="DI574">
        <v>0.51192723569999998</v>
      </c>
      <c r="DJ574">
        <v>1.4094567357000001</v>
      </c>
    </row>
    <row r="575" spans="17:114" x14ac:dyDescent="0.15">
      <c r="S575" s="11" t="s">
        <v>32</v>
      </c>
      <c r="T575" s="11" t="s">
        <v>100</v>
      </c>
      <c r="U575" s="11">
        <v>5</v>
      </c>
      <c r="V575" s="11">
        <v>15</v>
      </c>
      <c r="W575" s="9">
        <v>7.7842999999999996E-2</v>
      </c>
      <c r="X575" s="9">
        <v>0.50351999999999997</v>
      </c>
      <c r="Y575" s="9">
        <f t="shared" si="236"/>
        <v>0.61172225738635311</v>
      </c>
      <c r="Z575" s="9">
        <f t="shared" si="237"/>
        <v>84</v>
      </c>
      <c r="AA575" s="8">
        <f t="shared" si="238"/>
        <v>60</v>
      </c>
      <c r="AB575" s="8" t="b">
        <f t="shared" si="235"/>
        <v>0</v>
      </c>
      <c r="AC575" s="25" t="str">
        <f t="shared" si="248"/>
        <v>NO</v>
      </c>
      <c r="AD575" s="21" t="str">
        <f t="shared" si="239"/>
        <v>NO</v>
      </c>
      <c r="AE575" s="8" t="str">
        <f t="shared" si="240"/>
        <v>FINE</v>
      </c>
      <c r="AF575" s="8">
        <f t="shared" si="241"/>
        <v>2</v>
      </c>
      <c r="AG575" s="8">
        <f t="shared" si="242"/>
        <v>2</v>
      </c>
      <c r="AH575" s="8">
        <f t="shared" si="243"/>
        <v>3</v>
      </c>
      <c r="AI575" s="25">
        <f t="shared" si="249"/>
        <v>110</v>
      </c>
      <c r="AJ575" s="25">
        <f t="shared" si="250"/>
        <v>258</v>
      </c>
      <c r="AK575" s="25">
        <f t="shared" si="251"/>
        <v>451</v>
      </c>
      <c r="AL575" s="25">
        <f t="shared" si="252"/>
        <v>10.5</v>
      </c>
      <c r="AM575" s="21">
        <f t="shared" si="244"/>
        <v>110</v>
      </c>
      <c r="AN575" s="21">
        <f t="shared" si="245"/>
        <v>258</v>
      </c>
      <c r="AO575" s="21">
        <f t="shared" si="246"/>
        <v>451</v>
      </c>
      <c r="AP575" s="21">
        <f t="shared" si="247"/>
        <v>10.5</v>
      </c>
      <c r="AQ575" s="24">
        <f t="shared" si="253"/>
        <v>-0.7857142857142857</v>
      </c>
      <c r="AR575" s="24">
        <f t="shared" si="254"/>
        <v>1</v>
      </c>
      <c r="AS575" s="24">
        <f t="shared" si="255"/>
        <v>1</v>
      </c>
      <c r="AT575" s="24">
        <f t="shared" si="256"/>
        <v>-0.33333333333333331</v>
      </c>
      <c r="AU575" s="9">
        <v>16</v>
      </c>
      <c r="AV575" s="9">
        <v>14</v>
      </c>
      <c r="AW575" s="9">
        <v>85</v>
      </c>
      <c r="AX575" s="9">
        <v>35</v>
      </c>
      <c r="AY575" s="9">
        <v>45</v>
      </c>
      <c r="AZ575" s="9">
        <v>15</v>
      </c>
      <c r="BA575" s="9">
        <v>22.5</v>
      </c>
      <c r="BB575" s="9">
        <v>22.5</v>
      </c>
      <c r="BC575">
        <v>178.30550661000001</v>
      </c>
      <c r="BD575">
        <v>31.730058332999999</v>
      </c>
      <c r="BE575">
        <v>-22.989153309999999</v>
      </c>
      <c r="BF575">
        <v>-8.8091884240000002</v>
      </c>
      <c r="BG575">
        <v>-28.1366163</v>
      </c>
      <c r="BH575">
        <v>-3.1650008789999999</v>
      </c>
      <c r="BI575">
        <v>-0.65992471100000005</v>
      </c>
      <c r="BJ575">
        <v>9.5428614583000009</v>
      </c>
      <c r="BK575">
        <v>-24.87200352</v>
      </c>
      <c r="BL575">
        <v>6.4700385417000001</v>
      </c>
      <c r="BM575">
        <v>-1.9501385419999999</v>
      </c>
      <c r="BN575">
        <v>-19.45153406</v>
      </c>
      <c r="BO575">
        <v>-15.403025469999999</v>
      </c>
      <c r="BP575">
        <v>2.9759745292000002</v>
      </c>
      <c r="BQ575">
        <v>-13.2493588</v>
      </c>
      <c r="BR575">
        <v>419.9750631</v>
      </c>
      <c r="BS575">
        <v>93.876868518999999</v>
      </c>
      <c r="BT575">
        <v>-37.518463189999999</v>
      </c>
      <c r="BU575">
        <v>-18.152626779999999</v>
      </c>
      <c r="BV575">
        <v>-72.269324519999998</v>
      </c>
      <c r="BW575">
        <v>-16.10912867</v>
      </c>
      <c r="BX575">
        <v>-1.5674071650000001</v>
      </c>
      <c r="BY575">
        <v>18.242772917</v>
      </c>
      <c r="BZ575">
        <v>-61.031656429999998</v>
      </c>
      <c r="CA575">
        <v>29.74716875</v>
      </c>
      <c r="CB575">
        <v>-1.5817270830000001</v>
      </c>
      <c r="CC575">
        <v>-61.778126090000001</v>
      </c>
      <c r="CD575">
        <v>-26.96677429</v>
      </c>
      <c r="CE575">
        <v>6.7362257061999999</v>
      </c>
      <c r="CF575">
        <v>-48.175107629999999</v>
      </c>
      <c r="CG575">
        <v>771.98346299000002</v>
      </c>
      <c r="CH575">
        <v>204.25399074000001</v>
      </c>
      <c r="CI575">
        <v>-75.297548919999997</v>
      </c>
      <c r="CJ575">
        <v>-33.382298650000003</v>
      </c>
      <c r="CK575">
        <v>-143.78135349999999</v>
      </c>
      <c r="CL575">
        <v>-42.063330579999999</v>
      </c>
      <c r="CM575">
        <v>-2.7524630430000001</v>
      </c>
      <c r="CN575">
        <v>32.294718750000001</v>
      </c>
      <c r="CO575">
        <v>-122.10237429999999</v>
      </c>
      <c r="CP575">
        <v>54.691656250000001</v>
      </c>
      <c r="CQ575">
        <v>-12.852697920000001</v>
      </c>
      <c r="CR575">
        <v>-119.0688071</v>
      </c>
      <c r="CS575">
        <v>-43.971409129999998</v>
      </c>
      <c r="CT575">
        <v>7.3694241996000001</v>
      </c>
      <c r="CU575">
        <v>-101.32757580000001</v>
      </c>
      <c r="CV575">
        <v>1.8410756711</v>
      </c>
      <c r="CW575">
        <v>-2.7533813870000001</v>
      </c>
      <c r="CX575">
        <v>2.6173992071000001</v>
      </c>
      <c r="CY575">
        <v>0.85112871710000004</v>
      </c>
      <c r="CZ575">
        <v>2.3807453873000002</v>
      </c>
      <c r="DA575">
        <v>-1.8655161330000001</v>
      </c>
      <c r="DB575">
        <v>-1.0227879E-2</v>
      </c>
      <c r="DC575">
        <v>-1.2122332309999999</v>
      </c>
      <c r="DD575">
        <v>0.759907899</v>
      </c>
      <c r="DE575">
        <v>0.97938149789999995</v>
      </c>
      <c r="DF575">
        <v>0.5015091438</v>
      </c>
      <c r="DG575">
        <v>2.6830681245000001</v>
      </c>
      <c r="DH575">
        <v>1.4638414023999999</v>
      </c>
      <c r="DI575">
        <v>0.51192723569999998</v>
      </c>
      <c r="DJ575">
        <v>1.4094567357000001</v>
      </c>
    </row>
    <row r="576" spans="17:114" x14ac:dyDescent="0.15">
      <c r="S576" s="11" t="s">
        <v>32</v>
      </c>
      <c r="T576" s="11" t="s">
        <v>100</v>
      </c>
      <c r="U576" s="11">
        <v>5</v>
      </c>
      <c r="V576" s="11">
        <v>30</v>
      </c>
      <c r="W576" s="9">
        <v>7.7842999999999996E-2</v>
      </c>
      <c r="X576" s="9">
        <v>0.50351999999999997</v>
      </c>
      <c r="Y576" s="9">
        <f t="shared" si="236"/>
        <v>0.61172225738635311</v>
      </c>
      <c r="Z576" s="9">
        <f t="shared" si="237"/>
        <v>84</v>
      </c>
      <c r="AA576" s="8">
        <f t="shared" si="238"/>
        <v>60</v>
      </c>
      <c r="AB576" s="8" t="b">
        <f t="shared" si="235"/>
        <v>0</v>
      </c>
      <c r="AC576" s="25" t="str">
        <f t="shared" si="248"/>
        <v>NO</v>
      </c>
      <c r="AD576" s="21" t="str">
        <f t="shared" si="239"/>
        <v>NO</v>
      </c>
      <c r="AE576" s="8" t="str">
        <f t="shared" si="240"/>
        <v>FINE</v>
      </c>
      <c r="AF576" s="8">
        <f t="shared" si="241"/>
        <v>2</v>
      </c>
      <c r="AG576" s="8">
        <f t="shared" si="242"/>
        <v>2</v>
      </c>
      <c r="AH576" s="8">
        <f t="shared" si="243"/>
        <v>3</v>
      </c>
      <c r="AI576" s="25">
        <f t="shared" si="249"/>
        <v>107</v>
      </c>
      <c r="AJ576" s="25">
        <f t="shared" si="250"/>
        <v>261</v>
      </c>
      <c r="AK576" s="25">
        <f t="shared" si="251"/>
        <v>447</v>
      </c>
      <c r="AL576" s="25">
        <f t="shared" si="252"/>
        <v>12.7</v>
      </c>
      <c r="AM576" s="21">
        <f t="shared" si="244"/>
        <v>107</v>
      </c>
      <c r="AN576" s="21">
        <f t="shared" si="245"/>
        <v>261</v>
      </c>
      <c r="AO576" s="21">
        <f t="shared" si="246"/>
        <v>447</v>
      </c>
      <c r="AP576" s="21">
        <f t="shared" si="247"/>
        <v>12.7</v>
      </c>
      <c r="AQ576" s="24">
        <f t="shared" si="253"/>
        <v>-0.7857142857142857</v>
      </c>
      <c r="AR576" s="24">
        <f t="shared" si="254"/>
        <v>1</v>
      </c>
      <c r="AS576" s="24">
        <f t="shared" si="255"/>
        <v>1</v>
      </c>
      <c r="AT576" s="24">
        <f t="shared" si="256"/>
        <v>0.33333333333333331</v>
      </c>
      <c r="AU576" s="9">
        <v>16</v>
      </c>
      <c r="AV576" s="9">
        <v>14</v>
      </c>
      <c r="AW576" s="9">
        <v>85</v>
      </c>
      <c r="AX576" s="9">
        <v>35</v>
      </c>
      <c r="AY576" s="9">
        <v>45</v>
      </c>
      <c r="AZ576" s="9">
        <v>15</v>
      </c>
      <c r="BA576" s="9">
        <v>22.5</v>
      </c>
      <c r="BB576" s="9">
        <v>22.5</v>
      </c>
      <c r="BC576">
        <v>178.30550661000001</v>
      </c>
      <c r="BD576">
        <v>31.730058332999999</v>
      </c>
      <c r="BE576">
        <v>-22.989153309999999</v>
      </c>
      <c r="BF576">
        <v>-8.8091884240000002</v>
      </c>
      <c r="BG576">
        <v>-28.1366163</v>
      </c>
      <c r="BH576">
        <v>-3.1650008789999999</v>
      </c>
      <c r="BI576">
        <v>-0.65992471100000005</v>
      </c>
      <c r="BJ576">
        <v>9.5428614583000009</v>
      </c>
      <c r="BK576">
        <v>-24.87200352</v>
      </c>
      <c r="BL576">
        <v>6.4700385417000001</v>
      </c>
      <c r="BM576">
        <v>-1.9501385419999999</v>
      </c>
      <c r="BN576">
        <v>-19.45153406</v>
      </c>
      <c r="BO576">
        <v>-15.403025469999999</v>
      </c>
      <c r="BP576">
        <v>2.9759745292000002</v>
      </c>
      <c r="BQ576">
        <v>-13.2493588</v>
      </c>
      <c r="BR576">
        <v>419.9750631</v>
      </c>
      <c r="BS576">
        <v>93.876868518999999</v>
      </c>
      <c r="BT576">
        <v>-37.518463189999999</v>
      </c>
      <c r="BU576">
        <v>-18.152626779999999</v>
      </c>
      <c r="BV576">
        <v>-72.269324519999998</v>
      </c>
      <c r="BW576">
        <v>-16.10912867</v>
      </c>
      <c r="BX576">
        <v>-1.5674071650000001</v>
      </c>
      <c r="BY576">
        <v>18.242772917</v>
      </c>
      <c r="BZ576">
        <v>-61.031656429999998</v>
      </c>
      <c r="CA576">
        <v>29.74716875</v>
      </c>
      <c r="CB576">
        <v>-1.5817270830000001</v>
      </c>
      <c r="CC576">
        <v>-61.778126090000001</v>
      </c>
      <c r="CD576">
        <v>-26.96677429</v>
      </c>
      <c r="CE576">
        <v>6.7362257061999999</v>
      </c>
      <c r="CF576">
        <v>-48.175107629999999</v>
      </c>
      <c r="CG576">
        <v>771.98346299000002</v>
      </c>
      <c r="CH576">
        <v>204.25399074000001</v>
      </c>
      <c r="CI576">
        <v>-75.297548919999997</v>
      </c>
      <c r="CJ576">
        <v>-33.382298650000003</v>
      </c>
      <c r="CK576">
        <v>-143.78135349999999</v>
      </c>
      <c r="CL576">
        <v>-42.063330579999999</v>
      </c>
      <c r="CM576">
        <v>-2.7524630430000001</v>
      </c>
      <c r="CN576">
        <v>32.294718750000001</v>
      </c>
      <c r="CO576">
        <v>-122.10237429999999</v>
      </c>
      <c r="CP576">
        <v>54.691656250000001</v>
      </c>
      <c r="CQ576">
        <v>-12.852697920000001</v>
      </c>
      <c r="CR576">
        <v>-119.0688071</v>
      </c>
      <c r="CS576">
        <v>-43.971409129999998</v>
      </c>
      <c r="CT576">
        <v>7.3694241996000001</v>
      </c>
      <c r="CU576">
        <v>-101.32757580000001</v>
      </c>
      <c r="CV576">
        <v>1.8410756711</v>
      </c>
      <c r="CW576">
        <v>-2.7533813870000001</v>
      </c>
      <c r="CX576">
        <v>2.6173992071000001</v>
      </c>
      <c r="CY576">
        <v>0.85112871710000004</v>
      </c>
      <c r="CZ576">
        <v>2.3807453873000002</v>
      </c>
      <c r="DA576">
        <v>-1.8655161330000001</v>
      </c>
      <c r="DB576">
        <v>-1.0227879E-2</v>
      </c>
      <c r="DC576">
        <v>-1.2122332309999999</v>
      </c>
      <c r="DD576">
        <v>0.759907899</v>
      </c>
      <c r="DE576">
        <v>0.97938149789999995</v>
      </c>
      <c r="DF576">
        <v>0.5015091438</v>
      </c>
      <c r="DG576">
        <v>2.6830681245000001</v>
      </c>
      <c r="DH576">
        <v>1.4638414023999999</v>
      </c>
      <c r="DI576">
        <v>0.51192723569999998</v>
      </c>
      <c r="DJ576">
        <v>1.4094567357000001</v>
      </c>
    </row>
    <row r="577" spans="19:114" x14ac:dyDescent="0.15">
      <c r="S577" s="11" t="s">
        <v>32</v>
      </c>
      <c r="T577" s="11" t="s">
        <v>100</v>
      </c>
      <c r="U577" s="11">
        <v>5</v>
      </c>
      <c r="V577" s="11">
        <v>45</v>
      </c>
      <c r="W577" s="9">
        <v>7.7842999999999996E-2</v>
      </c>
      <c r="X577" s="9">
        <v>0.50351999999999997</v>
      </c>
      <c r="Y577" s="9">
        <f t="shared" si="236"/>
        <v>0.61172225738635311</v>
      </c>
      <c r="Z577" s="9">
        <f t="shared" si="237"/>
        <v>84</v>
      </c>
      <c r="AA577" s="8">
        <f t="shared" si="238"/>
        <v>60</v>
      </c>
      <c r="AB577" s="8" t="b">
        <f t="shared" si="235"/>
        <v>0</v>
      </c>
      <c r="AC577" s="25" t="str">
        <f t="shared" si="248"/>
        <v>NO</v>
      </c>
      <c r="AD577" s="21" t="str">
        <f t="shared" si="239"/>
        <v>NO</v>
      </c>
      <c r="AE577" s="8" t="str">
        <f t="shared" si="240"/>
        <v>FINE</v>
      </c>
      <c r="AF577" s="8">
        <f t="shared" si="241"/>
        <v>2</v>
      </c>
      <c r="AG577" s="8">
        <f t="shared" si="242"/>
        <v>2</v>
      </c>
      <c r="AH577" s="8">
        <f t="shared" si="243"/>
        <v>2</v>
      </c>
      <c r="AI577" s="25">
        <f t="shared" si="249"/>
        <v>93</v>
      </c>
      <c r="AJ577" s="25">
        <f t="shared" si="250"/>
        <v>220</v>
      </c>
      <c r="AK577" s="25">
        <f t="shared" si="251"/>
        <v>353</v>
      </c>
      <c r="AL577" s="25">
        <f t="shared" si="252"/>
        <v>16.100000000000001</v>
      </c>
      <c r="AM577" s="21">
        <f t="shared" si="244"/>
        <v>93</v>
      </c>
      <c r="AN577" s="21">
        <f t="shared" si="245"/>
        <v>220</v>
      </c>
      <c r="AO577" s="21">
        <f t="shared" si="246"/>
        <v>353</v>
      </c>
      <c r="AP577" s="21">
        <f t="shared" si="247"/>
        <v>16.100000000000001</v>
      </c>
      <c r="AQ577" s="24">
        <f t="shared" si="253"/>
        <v>-0.7857142857142857</v>
      </c>
      <c r="AR577" s="24">
        <f t="shared" si="254"/>
        <v>1</v>
      </c>
      <c r="AS577" s="24">
        <f t="shared" si="255"/>
        <v>1</v>
      </c>
      <c r="AT577" s="24">
        <f t="shared" si="256"/>
        <v>1</v>
      </c>
      <c r="AU577" s="9">
        <v>16</v>
      </c>
      <c r="AV577" s="9">
        <v>14</v>
      </c>
      <c r="AW577" s="9">
        <v>85</v>
      </c>
      <c r="AX577" s="9">
        <v>35</v>
      </c>
      <c r="AY577" s="9">
        <v>45</v>
      </c>
      <c r="AZ577" s="9">
        <v>15</v>
      </c>
      <c r="BA577" s="9">
        <v>22.5</v>
      </c>
      <c r="BB577" s="9">
        <v>22.5</v>
      </c>
      <c r="BC577">
        <v>178.30550661000001</v>
      </c>
      <c r="BD577">
        <v>31.730058332999999</v>
      </c>
      <c r="BE577">
        <v>-22.989153309999999</v>
      </c>
      <c r="BF577">
        <v>-8.8091884240000002</v>
      </c>
      <c r="BG577">
        <v>-28.1366163</v>
      </c>
      <c r="BH577">
        <v>-3.1650008789999999</v>
      </c>
      <c r="BI577">
        <v>-0.65992471100000005</v>
      </c>
      <c r="BJ577">
        <v>9.5428614583000009</v>
      </c>
      <c r="BK577">
        <v>-24.87200352</v>
      </c>
      <c r="BL577">
        <v>6.4700385417000001</v>
      </c>
      <c r="BM577">
        <v>-1.9501385419999999</v>
      </c>
      <c r="BN577">
        <v>-19.45153406</v>
      </c>
      <c r="BO577">
        <v>-15.403025469999999</v>
      </c>
      <c r="BP577">
        <v>2.9759745292000002</v>
      </c>
      <c r="BQ577">
        <v>-13.2493588</v>
      </c>
      <c r="BR577">
        <v>419.9750631</v>
      </c>
      <c r="BS577">
        <v>93.876868518999999</v>
      </c>
      <c r="BT577">
        <v>-37.518463189999999</v>
      </c>
      <c r="BU577">
        <v>-18.152626779999999</v>
      </c>
      <c r="BV577">
        <v>-72.269324519999998</v>
      </c>
      <c r="BW577">
        <v>-16.10912867</v>
      </c>
      <c r="BX577">
        <v>-1.5674071650000001</v>
      </c>
      <c r="BY577">
        <v>18.242772917</v>
      </c>
      <c r="BZ577">
        <v>-61.031656429999998</v>
      </c>
      <c r="CA577">
        <v>29.74716875</v>
      </c>
      <c r="CB577">
        <v>-1.5817270830000001</v>
      </c>
      <c r="CC577">
        <v>-61.778126090000001</v>
      </c>
      <c r="CD577">
        <v>-26.96677429</v>
      </c>
      <c r="CE577">
        <v>6.7362257061999999</v>
      </c>
      <c r="CF577">
        <v>-48.175107629999999</v>
      </c>
      <c r="CG577">
        <v>771.98346299000002</v>
      </c>
      <c r="CH577">
        <v>204.25399074000001</v>
      </c>
      <c r="CI577">
        <v>-75.297548919999997</v>
      </c>
      <c r="CJ577">
        <v>-33.382298650000003</v>
      </c>
      <c r="CK577">
        <v>-143.78135349999999</v>
      </c>
      <c r="CL577">
        <v>-42.063330579999999</v>
      </c>
      <c r="CM577">
        <v>-2.7524630430000001</v>
      </c>
      <c r="CN577">
        <v>32.294718750000001</v>
      </c>
      <c r="CO577">
        <v>-122.10237429999999</v>
      </c>
      <c r="CP577">
        <v>54.691656250000001</v>
      </c>
      <c r="CQ577">
        <v>-12.852697920000001</v>
      </c>
      <c r="CR577">
        <v>-119.0688071</v>
      </c>
      <c r="CS577">
        <v>-43.971409129999998</v>
      </c>
      <c r="CT577">
        <v>7.3694241996000001</v>
      </c>
      <c r="CU577">
        <v>-101.32757580000001</v>
      </c>
      <c r="CV577">
        <v>1.8410756711</v>
      </c>
      <c r="CW577">
        <v>-2.7533813870000001</v>
      </c>
      <c r="CX577">
        <v>2.6173992071000001</v>
      </c>
      <c r="CY577">
        <v>0.85112871710000004</v>
      </c>
      <c r="CZ577">
        <v>2.3807453873000002</v>
      </c>
      <c r="DA577">
        <v>-1.8655161330000001</v>
      </c>
      <c r="DB577">
        <v>-1.0227879E-2</v>
      </c>
      <c r="DC577">
        <v>-1.2122332309999999</v>
      </c>
      <c r="DD577">
        <v>0.759907899</v>
      </c>
      <c r="DE577">
        <v>0.97938149789999995</v>
      </c>
      <c r="DF577">
        <v>0.5015091438</v>
      </c>
      <c r="DG577">
        <v>2.6830681245000001</v>
      </c>
      <c r="DH577">
        <v>1.4638414023999999</v>
      </c>
      <c r="DI577">
        <v>0.51192723569999998</v>
      </c>
      <c r="DJ577">
        <v>1.4094567357000001</v>
      </c>
    </row>
    <row r="578" spans="19:114" x14ac:dyDescent="0.15">
      <c r="S578" s="11" t="s">
        <v>32</v>
      </c>
      <c r="T578" s="11" t="s">
        <v>100</v>
      </c>
      <c r="U578" s="11">
        <v>6</v>
      </c>
      <c r="V578" s="11">
        <v>0</v>
      </c>
      <c r="W578" s="9">
        <v>9.5000000000000001E-2</v>
      </c>
      <c r="X578" s="9">
        <v>0.49869999999999998</v>
      </c>
      <c r="Y578" s="9">
        <f t="shared" si="236"/>
        <v>0.73196048098660305</v>
      </c>
      <c r="Z578" s="9">
        <f t="shared" si="237"/>
        <v>70</v>
      </c>
      <c r="AA578" s="8">
        <f t="shared" si="238"/>
        <v>60</v>
      </c>
      <c r="AB578" s="8" t="b">
        <f t="shared" ref="AB578:AB641" si="257">AND(AC578="YES",AD578="YES",T578=$B$2)</f>
        <v>0</v>
      </c>
      <c r="AC578" s="25" t="str">
        <f t="shared" si="248"/>
        <v>NO</v>
      </c>
      <c r="AD578" s="21" t="str">
        <f t="shared" si="239"/>
        <v>NO</v>
      </c>
      <c r="AE578" s="8" t="str">
        <f t="shared" si="240"/>
        <v>FINE</v>
      </c>
      <c r="AF578" s="8">
        <f t="shared" si="241"/>
        <v>2</v>
      </c>
      <c r="AG578" s="8">
        <f t="shared" si="242"/>
        <v>2</v>
      </c>
      <c r="AH578" s="8">
        <f t="shared" si="243"/>
        <v>2</v>
      </c>
      <c r="AI578" s="25">
        <f t="shared" si="249"/>
        <v>107</v>
      </c>
      <c r="AJ578" s="25">
        <f t="shared" si="250"/>
        <v>229</v>
      </c>
      <c r="AK578" s="25">
        <f t="shared" si="251"/>
        <v>398</v>
      </c>
      <c r="AL578" s="25">
        <f t="shared" si="252"/>
        <v>8.9</v>
      </c>
      <c r="AM578" s="21">
        <f t="shared" si="244"/>
        <v>107</v>
      </c>
      <c r="AN578" s="21">
        <f t="shared" si="245"/>
        <v>229</v>
      </c>
      <c r="AO578" s="21">
        <f t="shared" si="246"/>
        <v>398</v>
      </c>
      <c r="AP578" s="21">
        <f t="shared" si="247"/>
        <v>8.9</v>
      </c>
      <c r="AQ578" s="24">
        <f t="shared" si="253"/>
        <v>-0.7142857142857143</v>
      </c>
      <c r="AR578" s="24">
        <f t="shared" si="254"/>
        <v>1</v>
      </c>
      <c r="AS578" s="24">
        <f t="shared" si="255"/>
        <v>1</v>
      </c>
      <c r="AT578" s="24">
        <f t="shared" si="256"/>
        <v>-1</v>
      </c>
      <c r="AU578" s="9">
        <v>16</v>
      </c>
      <c r="AV578" s="9">
        <v>14</v>
      </c>
      <c r="AW578" s="9">
        <v>85</v>
      </c>
      <c r="AX578" s="9">
        <v>35</v>
      </c>
      <c r="AY578" s="9">
        <v>45</v>
      </c>
      <c r="AZ578" s="9">
        <v>15</v>
      </c>
      <c r="BA578" s="9">
        <v>22.5</v>
      </c>
      <c r="BB578" s="9">
        <v>22.5</v>
      </c>
      <c r="BC578">
        <v>178.30550661000001</v>
      </c>
      <c r="BD578">
        <v>31.730058332999999</v>
      </c>
      <c r="BE578">
        <v>-22.989153309999999</v>
      </c>
      <c r="BF578">
        <v>-8.8091884240000002</v>
      </c>
      <c r="BG578">
        <v>-28.1366163</v>
      </c>
      <c r="BH578">
        <v>-3.1650008789999999</v>
      </c>
      <c r="BI578">
        <v>-0.65992471100000005</v>
      </c>
      <c r="BJ578">
        <v>9.5428614583000009</v>
      </c>
      <c r="BK578">
        <v>-24.87200352</v>
      </c>
      <c r="BL578">
        <v>6.4700385417000001</v>
      </c>
      <c r="BM578">
        <v>-1.9501385419999999</v>
      </c>
      <c r="BN578">
        <v>-19.45153406</v>
      </c>
      <c r="BO578">
        <v>-15.403025469999999</v>
      </c>
      <c r="BP578">
        <v>2.9759745292000002</v>
      </c>
      <c r="BQ578">
        <v>-13.2493588</v>
      </c>
      <c r="BR578">
        <v>419.9750631</v>
      </c>
      <c r="BS578">
        <v>93.876868518999999</v>
      </c>
      <c r="BT578">
        <v>-37.518463189999999</v>
      </c>
      <c r="BU578">
        <v>-18.152626779999999</v>
      </c>
      <c r="BV578">
        <v>-72.269324519999998</v>
      </c>
      <c r="BW578">
        <v>-16.10912867</v>
      </c>
      <c r="BX578">
        <v>-1.5674071650000001</v>
      </c>
      <c r="BY578">
        <v>18.242772917</v>
      </c>
      <c r="BZ578">
        <v>-61.031656429999998</v>
      </c>
      <c r="CA578">
        <v>29.74716875</v>
      </c>
      <c r="CB578">
        <v>-1.5817270830000001</v>
      </c>
      <c r="CC578">
        <v>-61.778126090000001</v>
      </c>
      <c r="CD578">
        <v>-26.96677429</v>
      </c>
      <c r="CE578">
        <v>6.7362257061999999</v>
      </c>
      <c r="CF578">
        <v>-48.175107629999999</v>
      </c>
      <c r="CG578">
        <v>771.98346299000002</v>
      </c>
      <c r="CH578">
        <v>204.25399074000001</v>
      </c>
      <c r="CI578">
        <v>-75.297548919999997</v>
      </c>
      <c r="CJ578">
        <v>-33.382298650000003</v>
      </c>
      <c r="CK578">
        <v>-143.78135349999999</v>
      </c>
      <c r="CL578">
        <v>-42.063330579999999</v>
      </c>
      <c r="CM578">
        <v>-2.7524630430000001</v>
      </c>
      <c r="CN578">
        <v>32.294718750000001</v>
      </c>
      <c r="CO578">
        <v>-122.10237429999999</v>
      </c>
      <c r="CP578">
        <v>54.691656250000001</v>
      </c>
      <c r="CQ578">
        <v>-12.852697920000001</v>
      </c>
      <c r="CR578">
        <v>-119.0688071</v>
      </c>
      <c r="CS578">
        <v>-43.971409129999998</v>
      </c>
      <c r="CT578">
        <v>7.3694241996000001</v>
      </c>
      <c r="CU578">
        <v>-101.32757580000001</v>
      </c>
      <c r="CV578">
        <v>1.8410756711</v>
      </c>
      <c r="CW578">
        <v>-2.7533813870000001</v>
      </c>
      <c r="CX578">
        <v>2.6173992071000001</v>
      </c>
      <c r="CY578">
        <v>0.85112871710000004</v>
      </c>
      <c r="CZ578">
        <v>2.3807453873000002</v>
      </c>
      <c r="DA578">
        <v>-1.8655161330000001</v>
      </c>
      <c r="DB578">
        <v>-1.0227879E-2</v>
      </c>
      <c r="DC578">
        <v>-1.2122332309999999</v>
      </c>
      <c r="DD578">
        <v>0.759907899</v>
      </c>
      <c r="DE578">
        <v>0.97938149789999995</v>
      </c>
      <c r="DF578">
        <v>0.5015091438</v>
      </c>
      <c r="DG578">
        <v>2.6830681245000001</v>
      </c>
      <c r="DH578">
        <v>1.4638414023999999</v>
      </c>
      <c r="DI578">
        <v>0.51192723569999998</v>
      </c>
      <c r="DJ578">
        <v>1.4094567357000001</v>
      </c>
    </row>
    <row r="579" spans="19:114" x14ac:dyDescent="0.15">
      <c r="S579" s="11" t="s">
        <v>32</v>
      </c>
      <c r="T579" s="11" t="s">
        <v>100</v>
      </c>
      <c r="U579" s="11">
        <v>6</v>
      </c>
      <c r="V579" s="11">
        <v>15</v>
      </c>
      <c r="W579" s="9">
        <v>9.5000000000000001E-2</v>
      </c>
      <c r="X579" s="9">
        <v>0.49869999999999998</v>
      </c>
      <c r="Y579" s="9">
        <f t="shared" ref="Y579:Y642" si="258">W579*AA579^X579</f>
        <v>0.73196048098660305</v>
      </c>
      <c r="Z579" s="9">
        <f t="shared" ref="Z579:Z642" si="259">ROUNDUP($E$3/Y579,0)</f>
        <v>70</v>
      </c>
      <c r="AA579" s="8">
        <f t="shared" ref="AA579:AA642" si="260">$E$10</f>
        <v>60</v>
      </c>
      <c r="AB579" s="8" t="b">
        <f t="shared" si="257"/>
        <v>0</v>
      </c>
      <c r="AC579" s="25" t="str">
        <f t="shared" si="248"/>
        <v>NO</v>
      </c>
      <c r="AD579" s="21" t="str">
        <f t="shared" ref="AD579:AD642" si="261">IF(AND(Z579&lt;$B$14,Z579&gt;$B$13),"YES","NO")</f>
        <v>NO</v>
      </c>
      <c r="AE579" s="8" t="str">
        <f t="shared" ref="AE579:AE642" si="262">CHOOSE(MIN(AG579:AH579),"VERY FINE","FINE","MEDIUM","COARSE","VERY COARSE","EXT. COARSE","ULT. COARSE")</f>
        <v>MEDIUM</v>
      </c>
      <c r="AF579" s="8">
        <f t="shared" ref="AF579:AF642" si="263">IF(AE579="ULT. COARSE",7,IF(AE579="EXT. COARSE",6,IF(AE579="VERY COARSE",5,IF(AE579="COARSE",4,IF(AE579="MEDIUM",3,IF(AE579="FINE",2,IF(AE579="VERY FINE",1)))))))</f>
        <v>3</v>
      </c>
      <c r="AG579" s="8">
        <f t="shared" ref="AG579:AG642" si="264">IF(AI579&gt;=$M$4,7,IF(AI579&gt;=$L$4,6,IF(AI579&gt;=$K$4,5,IF(AI579&gt;=$J$4,4,IF(AI579&gt;=$I$4,3,IF(AI579&gt;=$H$4,2,IF(AI579&gt;=0,1)))))))</f>
        <v>3</v>
      </c>
      <c r="AH579" s="8">
        <f t="shared" ref="AH579:AH642" si="265">IF(AJ579&gt;=$M$5,7,IF(AJ579&gt;=$L$5,6,IF(AJ579&gt;=$K$5,5,IF(AJ579&gt;=$J$5,4,IF(AJ579&gt;=$I$5,3,IF(AJ579&gt;=$H$5,2,IF(AJ579&gt;=0,1)))))))</f>
        <v>3</v>
      </c>
      <c r="AI579" s="25">
        <f t="shared" si="249"/>
        <v>115</v>
      </c>
      <c r="AJ579" s="25">
        <f t="shared" si="250"/>
        <v>272</v>
      </c>
      <c r="AK579" s="25">
        <f t="shared" si="251"/>
        <v>479</v>
      </c>
      <c r="AL579" s="25">
        <f t="shared" si="252"/>
        <v>9.7999999999999989</v>
      </c>
      <c r="AM579" s="21">
        <f t="shared" ref="AM579:AM642" si="266">ROUNDUP(BC579+$AQ579*BD579+$AR579*BE579+BF579*$AS579+BG579*$AT579+BH579*$AQ579*$AR579+BI579*$AQ579*$AS579+BJ579*$AR579*$AS579+BK579*$AQ579*$AT579+BL579*$AR579*$AT579+BM579*$AS579*$AT579+BN579*$AQ579*$AQ579+BO579*$AR579*$AR579+BP579*$AS579*$AS579+BQ579*$AT579*$AT579,0)</f>
        <v>115</v>
      </c>
      <c r="AN579" s="21">
        <f t="shared" ref="AN579:AN642" si="267">ROUNDUP(BR579+$AQ579*BS579+$AR579*BT579+BU579*$AS579+BV579*$AT579+BW579*$AQ579*$AR579+BX579*$AQ579*$AS579+BY579*$AR579*$AS579+BZ579*$AQ579*$AT579+CA579*$AS579*$AT579+CB579*$AS579*$AT579+CC579*$AQ579*$AQ579+CD579*$AR579*$AR579+CE579*$AS579*$AS579+CF579*$AT579*$AT579,0)</f>
        <v>272</v>
      </c>
      <c r="AO579" s="21">
        <f t="shared" ref="AO579:AO642" si="268">ROUNDUP(CG579+$AQ579*CH579+$AR579*CI579+CJ579*$AS579+CK579*$AT579+CL579*$AQ579*$AR579+CM579*$AQ579*$AS579+CN579*$AR579*$AS579+CO579*$AQ579*$AT579+CP579*$AR579*$AT579+CQ579*$AS579*$AT579+CR579*$AQ579*$AQ579+CS579*$AR579*$AR579+CT579*$AS579*$AS579+CU579*$AT579*$AT579,0)</f>
        <v>479</v>
      </c>
      <c r="AP579" s="21">
        <f t="shared" ref="AP579:AP642" si="269">ROUNDUP(CV579+$AQ579*CW579+$AR579*CX579+CY579*$AS579+CZ579*$AT579+DA579*$AQ579*$AR579+DB579*$AQ579*$AS579+DC579*$AR579*$AS579+DD579*$AQ579*$AT579+DE579*$AR579*$AT579+DF579*$AS579*$AT579+DG579*$AQ579*$AQ579+DH579*$AR579*$AR579+DI579*$AS579*$AS579+DJ579*$AT579*$AT579,1)</f>
        <v>9.7999999999999989</v>
      </c>
      <c r="AQ579" s="24">
        <f t="shared" si="253"/>
        <v>-0.7142857142857143</v>
      </c>
      <c r="AR579" s="24">
        <f t="shared" si="254"/>
        <v>1</v>
      </c>
      <c r="AS579" s="24">
        <f t="shared" si="255"/>
        <v>1</v>
      </c>
      <c r="AT579" s="24">
        <f t="shared" si="256"/>
        <v>-0.33333333333333331</v>
      </c>
      <c r="AU579" s="9">
        <v>16</v>
      </c>
      <c r="AV579" s="9">
        <v>14</v>
      </c>
      <c r="AW579" s="9">
        <v>85</v>
      </c>
      <c r="AX579" s="9">
        <v>35</v>
      </c>
      <c r="AY579" s="9">
        <v>45</v>
      </c>
      <c r="AZ579" s="9">
        <v>15</v>
      </c>
      <c r="BA579" s="9">
        <v>22.5</v>
      </c>
      <c r="BB579" s="9">
        <v>22.5</v>
      </c>
      <c r="BC579">
        <v>178.30550661000001</v>
      </c>
      <c r="BD579">
        <v>31.730058332999999</v>
      </c>
      <c r="BE579">
        <v>-22.989153309999999</v>
      </c>
      <c r="BF579">
        <v>-8.8091884240000002</v>
      </c>
      <c r="BG579">
        <v>-28.1366163</v>
      </c>
      <c r="BH579">
        <v>-3.1650008789999999</v>
      </c>
      <c r="BI579">
        <v>-0.65992471100000005</v>
      </c>
      <c r="BJ579">
        <v>9.5428614583000009</v>
      </c>
      <c r="BK579">
        <v>-24.87200352</v>
      </c>
      <c r="BL579">
        <v>6.4700385417000001</v>
      </c>
      <c r="BM579">
        <v>-1.9501385419999999</v>
      </c>
      <c r="BN579">
        <v>-19.45153406</v>
      </c>
      <c r="BO579">
        <v>-15.403025469999999</v>
      </c>
      <c r="BP579">
        <v>2.9759745292000002</v>
      </c>
      <c r="BQ579">
        <v>-13.2493588</v>
      </c>
      <c r="BR579">
        <v>419.9750631</v>
      </c>
      <c r="BS579">
        <v>93.876868518999999</v>
      </c>
      <c r="BT579">
        <v>-37.518463189999999</v>
      </c>
      <c r="BU579">
        <v>-18.152626779999999</v>
      </c>
      <c r="BV579">
        <v>-72.269324519999998</v>
      </c>
      <c r="BW579">
        <v>-16.10912867</v>
      </c>
      <c r="BX579">
        <v>-1.5674071650000001</v>
      </c>
      <c r="BY579">
        <v>18.242772917</v>
      </c>
      <c r="BZ579">
        <v>-61.031656429999998</v>
      </c>
      <c r="CA579">
        <v>29.74716875</v>
      </c>
      <c r="CB579">
        <v>-1.5817270830000001</v>
      </c>
      <c r="CC579">
        <v>-61.778126090000001</v>
      </c>
      <c r="CD579">
        <v>-26.96677429</v>
      </c>
      <c r="CE579">
        <v>6.7362257061999999</v>
      </c>
      <c r="CF579">
        <v>-48.175107629999999</v>
      </c>
      <c r="CG579">
        <v>771.98346299000002</v>
      </c>
      <c r="CH579">
        <v>204.25399074000001</v>
      </c>
      <c r="CI579">
        <v>-75.297548919999997</v>
      </c>
      <c r="CJ579">
        <v>-33.382298650000003</v>
      </c>
      <c r="CK579">
        <v>-143.78135349999999</v>
      </c>
      <c r="CL579">
        <v>-42.063330579999999</v>
      </c>
      <c r="CM579">
        <v>-2.7524630430000001</v>
      </c>
      <c r="CN579">
        <v>32.294718750000001</v>
      </c>
      <c r="CO579">
        <v>-122.10237429999999</v>
      </c>
      <c r="CP579">
        <v>54.691656250000001</v>
      </c>
      <c r="CQ579">
        <v>-12.852697920000001</v>
      </c>
      <c r="CR579">
        <v>-119.0688071</v>
      </c>
      <c r="CS579">
        <v>-43.971409129999998</v>
      </c>
      <c r="CT579">
        <v>7.3694241996000001</v>
      </c>
      <c r="CU579">
        <v>-101.32757580000001</v>
      </c>
      <c r="CV579">
        <v>1.8410756711</v>
      </c>
      <c r="CW579">
        <v>-2.7533813870000001</v>
      </c>
      <c r="CX579">
        <v>2.6173992071000001</v>
      </c>
      <c r="CY579">
        <v>0.85112871710000004</v>
      </c>
      <c r="CZ579">
        <v>2.3807453873000002</v>
      </c>
      <c r="DA579">
        <v>-1.8655161330000001</v>
      </c>
      <c r="DB579">
        <v>-1.0227879E-2</v>
      </c>
      <c r="DC579">
        <v>-1.2122332309999999</v>
      </c>
      <c r="DD579">
        <v>0.759907899</v>
      </c>
      <c r="DE579">
        <v>0.97938149789999995</v>
      </c>
      <c r="DF579">
        <v>0.5015091438</v>
      </c>
      <c r="DG579">
        <v>2.6830681245000001</v>
      </c>
      <c r="DH579">
        <v>1.4638414023999999</v>
      </c>
      <c r="DI579">
        <v>0.51192723569999998</v>
      </c>
      <c r="DJ579">
        <v>1.4094567357000001</v>
      </c>
    </row>
    <row r="580" spans="19:114" x14ac:dyDescent="0.15">
      <c r="S580" s="11" t="s">
        <v>32</v>
      </c>
      <c r="T580" s="11" t="s">
        <v>100</v>
      </c>
      <c r="U580" s="11">
        <v>6</v>
      </c>
      <c r="V580" s="11">
        <v>30</v>
      </c>
      <c r="W580" s="9">
        <v>9.5000000000000001E-2</v>
      </c>
      <c r="X580" s="9">
        <v>0.49869999999999998</v>
      </c>
      <c r="Y580" s="9">
        <f t="shared" si="258"/>
        <v>0.73196048098660305</v>
      </c>
      <c r="Z580" s="9">
        <f t="shared" si="259"/>
        <v>70</v>
      </c>
      <c r="AA580" s="8">
        <f t="shared" si="260"/>
        <v>60</v>
      </c>
      <c r="AB580" s="8" t="b">
        <f t="shared" si="257"/>
        <v>0</v>
      </c>
      <c r="AC580" s="25" t="str">
        <f t="shared" si="248"/>
        <v>NO</v>
      </c>
      <c r="AD580" s="21" t="str">
        <f t="shared" si="261"/>
        <v>NO</v>
      </c>
      <c r="AE580" s="8" t="str">
        <f t="shared" si="262"/>
        <v>MEDIUM</v>
      </c>
      <c r="AF580" s="8">
        <f t="shared" si="263"/>
        <v>3</v>
      </c>
      <c r="AG580" s="8">
        <f t="shared" si="264"/>
        <v>3</v>
      </c>
      <c r="AH580" s="8">
        <f t="shared" si="265"/>
        <v>3</v>
      </c>
      <c r="AI580" s="25">
        <f t="shared" si="249"/>
        <v>111</v>
      </c>
      <c r="AJ580" s="25">
        <f t="shared" si="250"/>
        <v>271</v>
      </c>
      <c r="AK580" s="25">
        <f t="shared" si="251"/>
        <v>469</v>
      </c>
      <c r="AL580" s="25">
        <f t="shared" si="252"/>
        <v>12.1</v>
      </c>
      <c r="AM580" s="21">
        <f t="shared" si="266"/>
        <v>111</v>
      </c>
      <c r="AN580" s="21">
        <f t="shared" si="267"/>
        <v>271</v>
      </c>
      <c r="AO580" s="21">
        <f t="shared" si="268"/>
        <v>469</v>
      </c>
      <c r="AP580" s="21">
        <f t="shared" si="269"/>
        <v>12.1</v>
      </c>
      <c r="AQ580" s="24">
        <f t="shared" si="253"/>
        <v>-0.7142857142857143</v>
      </c>
      <c r="AR580" s="24">
        <f t="shared" si="254"/>
        <v>1</v>
      </c>
      <c r="AS580" s="24">
        <f t="shared" si="255"/>
        <v>1</v>
      </c>
      <c r="AT580" s="24">
        <f t="shared" si="256"/>
        <v>0.33333333333333331</v>
      </c>
      <c r="AU580" s="9">
        <v>16</v>
      </c>
      <c r="AV580" s="9">
        <v>14</v>
      </c>
      <c r="AW580" s="9">
        <v>85</v>
      </c>
      <c r="AX580" s="9">
        <v>35</v>
      </c>
      <c r="AY580" s="9">
        <v>45</v>
      </c>
      <c r="AZ580" s="9">
        <v>15</v>
      </c>
      <c r="BA580" s="9">
        <v>22.5</v>
      </c>
      <c r="BB580" s="9">
        <v>22.5</v>
      </c>
      <c r="BC580">
        <v>178.30550661000001</v>
      </c>
      <c r="BD580">
        <v>31.730058332999999</v>
      </c>
      <c r="BE580">
        <v>-22.989153309999999</v>
      </c>
      <c r="BF580">
        <v>-8.8091884240000002</v>
      </c>
      <c r="BG580">
        <v>-28.1366163</v>
      </c>
      <c r="BH580">
        <v>-3.1650008789999999</v>
      </c>
      <c r="BI580">
        <v>-0.65992471100000005</v>
      </c>
      <c r="BJ580">
        <v>9.5428614583000009</v>
      </c>
      <c r="BK580">
        <v>-24.87200352</v>
      </c>
      <c r="BL580">
        <v>6.4700385417000001</v>
      </c>
      <c r="BM580">
        <v>-1.9501385419999999</v>
      </c>
      <c r="BN580">
        <v>-19.45153406</v>
      </c>
      <c r="BO580">
        <v>-15.403025469999999</v>
      </c>
      <c r="BP580">
        <v>2.9759745292000002</v>
      </c>
      <c r="BQ580">
        <v>-13.2493588</v>
      </c>
      <c r="BR580">
        <v>419.9750631</v>
      </c>
      <c r="BS580">
        <v>93.876868518999999</v>
      </c>
      <c r="BT580">
        <v>-37.518463189999999</v>
      </c>
      <c r="BU580">
        <v>-18.152626779999999</v>
      </c>
      <c r="BV580">
        <v>-72.269324519999998</v>
      </c>
      <c r="BW580">
        <v>-16.10912867</v>
      </c>
      <c r="BX580">
        <v>-1.5674071650000001</v>
      </c>
      <c r="BY580">
        <v>18.242772917</v>
      </c>
      <c r="BZ580">
        <v>-61.031656429999998</v>
      </c>
      <c r="CA580">
        <v>29.74716875</v>
      </c>
      <c r="CB580">
        <v>-1.5817270830000001</v>
      </c>
      <c r="CC580">
        <v>-61.778126090000001</v>
      </c>
      <c r="CD580">
        <v>-26.96677429</v>
      </c>
      <c r="CE580">
        <v>6.7362257061999999</v>
      </c>
      <c r="CF580">
        <v>-48.175107629999999</v>
      </c>
      <c r="CG580">
        <v>771.98346299000002</v>
      </c>
      <c r="CH580">
        <v>204.25399074000001</v>
      </c>
      <c r="CI580">
        <v>-75.297548919999997</v>
      </c>
      <c r="CJ580">
        <v>-33.382298650000003</v>
      </c>
      <c r="CK580">
        <v>-143.78135349999999</v>
      </c>
      <c r="CL580">
        <v>-42.063330579999999</v>
      </c>
      <c r="CM580">
        <v>-2.7524630430000001</v>
      </c>
      <c r="CN580">
        <v>32.294718750000001</v>
      </c>
      <c r="CO580">
        <v>-122.10237429999999</v>
      </c>
      <c r="CP580">
        <v>54.691656250000001</v>
      </c>
      <c r="CQ580">
        <v>-12.852697920000001</v>
      </c>
      <c r="CR580">
        <v>-119.0688071</v>
      </c>
      <c r="CS580">
        <v>-43.971409129999998</v>
      </c>
      <c r="CT580">
        <v>7.3694241996000001</v>
      </c>
      <c r="CU580">
        <v>-101.32757580000001</v>
      </c>
      <c r="CV580">
        <v>1.8410756711</v>
      </c>
      <c r="CW580">
        <v>-2.7533813870000001</v>
      </c>
      <c r="CX580">
        <v>2.6173992071000001</v>
      </c>
      <c r="CY580">
        <v>0.85112871710000004</v>
      </c>
      <c r="CZ580">
        <v>2.3807453873000002</v>
      </c>
      <c r="DA580">
        <v>-1.8655161330000001</v>
      </c>
      <c r="DB580">
        <v>-1.0227879E-2</v>
      </c>
      <c r="DC580">
        <v>-1.2122332309999999</v>
      </c>
      <c r="DD580">
        <v>0.759907899</v>
      </c>
      <c r="DE580">
        <v>0.97938149789999995</v>
      </c>
      <c r="DF580">
        <v>0.5015091438</v>
      </c>
      <c r="DG580">
        <v>2.6830681245000001</v>
      </c>
      <c r="DH580">
        <v>1.4638414023999999</v>
      </c>
      <c r="DI580">
        <v>0.51192723569999998</v>
      </c>
      <c r="DJ580">
        <v>1.4094567357000001</v>
      </c>
    </row>
    <row r="581" spans="19:114" x14ac:dyDescent="0.15">
      <c r="S581" s="11" t="s">
        <v>32</v>
      </c>
      <c r="T581" s="11" t="s">
        <v>100</v>
      </c>
      <c r="U581" s="11">
        <v>6</v>
      </c>
      <c r="V581" s="11">
        <v>45</v>
      </c>
      <c r="W581" s="9">
        <v>9.5000000000000001E-2</v>
      </c>
      <c r="X581" s="9">
        <v>0.49869999999999998</v>
      </c>
      <c r="Y581" s="9">
        <f t="shared" si="258"/>
        <v>0.73196048098660305</v>
      </c>
      <c r="Z581" s="9">
        <f t="shared" si="259"/>
        <v>70</v>
      </c>
      <c r="AA581" s="8">
        <f t="shared" si="260"/>
        <v>60</v>
      </c>
      <c r="AB581" s="8" t="b">
        <f t="shared" si="257"/>
        <v>0</v>
      </c>
      <c r="AC581" s="25" t="str">
        <f t="shared" si="248"/>
        <v>NO</v>
      </c>
      <c r="AD581" s="21" t="str">
        <f t="shared" si="261"/>
        <v>NO</v>
      </c>
      <c r="AE581" s="8" t="str">
        <f t="shared" si="262"/>
        <v>FINE</v>
      </c>
      <c r="AF581" s="8">
        <f t="shared" si="263"/>
        <v>2</v>
      </c>
      <c r="AG581" s="8">
        <f t="shared" si="264"/>
        <v>2</v>
      </c>
      <c r="AH581" s="8">
        <f t="shared" si="265"/>
        <v>2</v>
      </c>
      <c r="AI581" s="25">
        <f t="shared" si="249"/>
        <v>95</v>
      </c>
      <c r="AJ581" s="25">
        <f t="shared" si="250"/>
        <v>228</v>
      </c>
      <c r="AK581" s="25">
        <f t="shared" si="251"/>
        <v>369</v>
      </c>
      <c r="AL581" s="25">
        <f t="shared" si="252"/>
        <v>15.5</v>
      </c>
      <c r="AM581" s="21">
        <f t="shared" si="266"/>
        <v>95</v>
      </c>
      <c r="AN581" s="21">
        <f t="shared" si="267"/>
        <v>228</v>
      </c>
      <c r="AO581" s="21">
        <f t="shared" si="268"/>
        <v>369</v>
      </c>
      <c r="AP581" s="21">
        <f t="shared" si="269"/>
        <v>15.5</v>
      </c>
      <c r="AQ581" s="24">
        <f t="shared" si="253"/>
        <v>-0.7142857142857143</v>
      </c>
      <c r="AR581" s="24">
        <f t="shared" si="254"/>
        <v>1</v>
      </c>
      <c r="AS581" s="24">
        <f t="shared" si="255"/>
        <v>1</v>
      </c>
      <c r="AT581" s="24">
        <f t="shared" si="256"/>
        <v>1</v>
      </c>
      <c r="AU581" s="9">
        <v>16</v>
      </c>
      <c r="AV581" s="9">
        <v>14</v>
      </c>
      <c r="AW581" s="9">
        <v>85</v>
      </c>
      <c r="AX581" s="9">
        <v>35</v>
      </c>
      <c r="AY581" s="9">
        <v>45</v>
      </c>
      <c r="AZ581" s="9">
        <v>15</v>
      </c>
      <c r="BA581" s="9">
        <v>22.5</v>
      </c>
      <c r="BB581" s="9">
        <v>22.5</v>
      </c>
      <c r="BC581">
        <v>178.30550661000001</v>
      </c>
      <c r="BD581">
        <v>31.730058332999999</v>
      </c>
      <c r="BE581">
        <v>-22.989153309999999</v>
      </c>
      <c r="BF581">
        <v>-8.8091884240000002</v>
      </c>
      <c r="BG581">
        <v>-28.1366163</v>
      </c>
      <c r="BH581">
        <v>-3.1650008789999999</v>
      </c>
      <c r="BI581">
        <v>-0.65992471100000005</v>
      </c>
      <c r="BJ581">
        <v>9.5428614583000009</v>
      </c>
      <c r="BK581">
        <v>-24.87200352</v>
      </c>
      <c r="BL581">
        <v>6.4700385417000001</v>
      </c>
      <c r="BM581">
        <v>-1.9501385419999999</v>
      </c>
      <c r="BN581">
        <v>-19.45153406</v>
      </c>
      <c r="BO581">
        <v>-15.403025469999999</v>
      </c>
      <c r="BP581">
        <v>2.9759745292000002</v>
      </c>
      <c r="BQ581">
        <v>-13.2493588</v>
      </c>
      <c r="BR581">
        <v>419.9750631</v>
      </c>
      <c r="BS581">
        <v>93.876868518999999</v>
      </c>
      <c r="BT581">
        <v>-37.518463189999999</v>
      </c>
      <c r="BU581">
        <v>-18.152626779999999</v>
      </c>
      <c r="BV581">
        <v>-72.269324519999998</v>
      </c>
      <c r="BW581">
        <v>-16.10912867</v>
      </c>
      <c r="BX581">
        <v>-1.5674071650000001</v>
      </c>
      <c r="BY581">
        <v>18.242772917</v>
      </c>
      <c r="BZ581">
        <v>-61.031656429999998</v>
      </c>
      <c r="CA581">
        <v>29.74716875</v>
      </c>
      <c r="CB581">
        <v>-1.5817270830000001</v>
      </c>
      <c r="CC581">
        <v>-61.778126090000001</v>
      </c>
      <c r="CD581">
        <v>-26.96677429</v>
      </c>
      <c r="CE581">
        <v>6.7362257061999999</v>
      </c>
      <c r="CF581">
        <v>-48.175107629999999</v>
      </c>
      <c r="CG581">
        <v>771.98346299000002</v>
      </c>
      <c r="CH581">
        <v>204.25399074000001</v>
      </c>
      <c r="CI581">
        <v>-75.297548919999997</v>
      </c>
      <c r="CJ581">
        <v>-33.382298650000003</v>
      </c>
      <c r="CK581">
        <v>-143.78135349999999</v>
      </c>
      <c r="CL581">
        <v>-42.063330579999999</v>
      </c>
      <c r="CM581">
        <v>-2.7524630430000001</v>
      </c>
      <c r="CN581">
        <v>32.294718750000001</v>
      </c>
      <c r="CO581">
        <v>-122.10237429999999</v>
      </c>
      <c r="CP581">
        <v>54.691656250000001</v>
      </c>
      <c r="CQ581">
        <v>-12.852697920000001</v>
      </c>
      <c r="CR581">
        <v>-119.0688071</v>
      </c>
      <c r="CS581">
        <v>-43.971409129999998</v>
      </c>
      <c r="CT581">
        <v>7.3694241996000001</v>
      </c>
      <c r="CU581">
        <v>-101.32757580000001</v>
      </c>
      <c r="CV581">
        <v>1.8410756711</v>
      </c>
      <c r="CW581">
        <v>-2.7533813870000001</v>
      </c>
      <c r="CX581">
        <v>2.6173992071000001</v>
      </c>
      <c r="CY581">
        <v>0.85112871710000004</v>
      </c>
      <c r="CZ581">
        <v>2.3807453873000002</v>
      </c>
      <c r="DA581">
        <v>-1.8655161330000001</v>
      </c>
      <c r="DB581">
        <v>-1.0227879E-2</v>
      </c>
      <c r="DC581">
        <v>-1.2122332309999999</v>
      </c>
      <c r="DD581">
        <v>0.759907899</v>
      </c>
      <c r="DE581">
        <v>0.97938149789999995</v>
      </c>
      <c r="DF581">
        <v>0.5015091438</v>
      </c>
      <c r="DG581">
        <v>2.6830681245000001</v>
      </c>
      <c r="DH581">
        <v>1.4638414023999999</v>
      </c>
      <c r="DI581">
        <v>0.51192723569999998</v>
      </c>
      <c r="DJ581">
        <v>1.4094567357000001</v>
      </c>
    </row>
    <row r="582" spans="19:114" x14ac:dyDescent="0.15">
      <c r="S582" s="11" t="s">
        <v>32</v>
      </c>
      <c r="T582" s="11" t="s">
        <v>100</v>
      </c>
      <c r="U582" s="11">
        <v>8</v>
      </c>
      <c r="V582" s="11">
        <v>0</v>
      </c>
      <c r="W582" s="9">
        <v>0.124635</v>
      </c>
      <c r="X582" s="9">
        <v>0.50334000000000001</v>
      </c>
      <c r="Y582" s="9">
        <f t="shared" si="258"/>
        <v>0.97871144821657308</v>
      </c>
      <c r="Z582" s="9">
        <f t="shared" si="259"/>
        <v>53</v>
      </c>
      <c r="AA582" s="8">
        <f t="shared" si="260"/>
        <v>60</v>
      </c>
      <c r="AB582" s="8" t="b">
        <f t="shared" si="257"/>
        <v>0</v>
      </c>
      <c r="AC582" s="25" t="str">
        <f t="shared" si="248"/>
        <v>NO</v>
      </c>
      <c r="AD582" s="21" t="str">
        <f t="shared" si="261"/>
        <v>YES</v>
      </c>
      <c r="AE582" s="8" t="str">
        <f t="shared" si="262"/>
        <v>MEDIUM</v>
      </c>
      <c r="AF582" s="8">
        <f t="shared" si="263"/>
        <v>3</v>
      </c>
      <c r="AG582" s="8">
        <f t="shared" si="264"/>
        <v>3</v>
      </c>
      <c r="AH582" s="8">
        <f t="shared" si="265"/>
        <v>3</v>
      </c>
      <c r="AI582" s="25">
        <f t="shared" si="249"/>
        <v>118</v>
      </c>
      <c r="AJ582" s="25">
        <f t="shared" si="250"/>
        <v>260</v>
      </c>
      <c r="AK582" s="25">
        <f t="shared" si="251"/>
        <v>460</v>
      </c>
      <c r="AL582" s="25">
        <f t="shared" si="252"/>
        <v>7.6</v>
      </c>
      <c r="AM582" s="21">
        <f t="shared" si="266"/>
        <v>118</v>
      </c>
      <c r="AN582" s="21">
        <f t="shared" si="267"/>
        <v>260</v>
      </c>
      <c r="AO582" s="21">
        <f t="shared" si="268"/>
        <v>460</v>
      </c>
      <c r="AP582" s="21">
        <f t="shared" si="269"/>
        <v>7.6</v>
      </c>
      <c r="AQ582" s="24">
        <f t="shared" si="253"/>
        <v>-0.5714285714285714</v>
      </c>
      <c r="AR582" s="24">
        <f t="shared" si="254"/>
        <v>1</v>
      </c>
      <c r="AS582" s="24">
        <f t="shared" si="255"/>
        <v>1</v>
      </c>
      <c r="AT582" s="24">
        <f t="shared" si="256"/>
        <v>-1</v>
      </c>
      <c r="AU582" s="9">
        <v>16</v>
      </c>
      <c r="AV582" s="9">
        <v>14</v>
      </c>
      <c r="AW582" s="9">
        <v>85</v>
      </c>
      <c r="AX582" s="9">
        <v>35</v>
      </c>
      <c r="AY582" s="9">
        <v>45</v>
      </c>
      <c r="AZ582" s="9">
        <v>15</v>
      </c>
      <c r="BA582" s="9">
        <v>22.5</v>
      </c>
      <c r="BB582" s="9">
        <v>22.5</v>
      </c>
      <c r="BC582">
        <v>178.30550661000001</v>
      </c>
      <c r="BD582">
        <v>31.730058332999999</v>
      </c>
      <c r="BE582">
        <v>-22.989153309999999</v>
      </c>
      <c r="BF582">
        <v>-8.8091884240000002</v>
      </c>
      <c r="BG582">
        <v>-28.1366163</v>
      </c>
      <c r="BH582">
        <v>-3.1650008789999999</v>
      </c>
      <c r="BI582">
        <v>-0.65992471100000005</v>
      </c>
      <c r="BJ582">
        <v>9.5428614583000009</v>
      </c>
      <c r="BK582">
        <v>-24.87200352</v>
      </c>
      <c r="BL582">
        <v>6.4700385417000001</v>
      </c>
      <c r="BM582">
        <v>-1.9501385419999999</v>
      </c>
      <c r="BN582">
        <v>-19.45153406</v>
      </c>
      <c r="BO582">
        <v>-15.403025469999999</v>
      </c>
      <c r="BP582">
        <v>2.9759745292000002</v>
      </c>
      <c r="BQ582">
        <v>-13.2493588</v>
      </c>
      <c r="BR582">
        <v>419.9750631</v>
      </c>
      <c r="BS582">
        <v>93.876868518999999</v>
      </c>
      <c r="BT582">
        <v>-37.518463189999999</v>
      </c>
      <c r="BU582">
        <v>-18.152626779999999</v>
      </c>
      <c r="BV582">
        <v>-72.269324519999998</v>
      </c>
      <c r="BW582">
        <v>-16.10912867</v>
      </c>
      <c r="BX582">
        <v>-1.5674071650000001</v>
      </c>
      <c r="BY582">
        <v>18.242772917</v>
      </c>
      <c r="BZ582">
        <v>-61.031656429999998</v>
      </c>
      <c r="CA582">
        <v>29.74716875</v>
      </c>
      <c r="CB582">
        <v>-1.5817270830000001</v>
      </c>
      <c r="CC582">
        <v>-61.778126090000001</v>
      </c>
      <c r="CD582">
        <v>-26.96677429</v>
      </c>
      <c r="CE582">
        <v>6.7362257061999999</v>
      </c>
      <c r="CF582">
        <v>-48.175107629999999</v>
      </c>
      <c r="CG582">
        <v>771.98346299000002</v>
      </c>
      <c r="CH582">
        <v>204.25399074000001</v>
      </c>
      <c r="CI582">
        <v>-75.297548919999997</v>
      </c>
      <c r="CJ582">
        <v>-33.382298650000003</v>
      </c>
      <c r="CK582">
        <v>-143.78135349999999</v>
      </c>
      <c r="CL582">
        <v>-42.063330579999999</v>
      </c>
      <c r="CM582">
        <v>-2.7524630430000001</v>
      </c>
      <c r="CN582">
        <v>32.294718750000001</v>
      </c>
      <c r="CO582">
        <v>-122.10237429999999</v>
      </c>
      <c r="CP582">
        <v>54.691656250000001</v>
      </c>
      <c r="CQ582">
        <v>-12.852697920000001</v>
      </c>
      <c r="CR582">
        <v>-119.0688071</v>
      </c>
      <c r="CS582">
        <v>-43.971409129999998</v>
      </c>
      <c r="CT582">
        <v>7.3694241996000001</v>
      </c>
      <c r="CU582">
        <v>-101.32757580000001</v>
      </c>
      <c r="CV582">
        <v>1.8410756711</v>
      </c>
      <c r="CW582">
        <v>-2.7533813870000001</v>
      </c>
      <c r="CX582">
        <v>2.6173992071000001</v>
      </c>
      <c r="CY582">
        <v>0.85112871710000004</v>
      </c>
      <c r="CZ582">
        <v>2.3807453873000002</v>
      </c>
      <c r="DA582">
        <v>-1.8655161330000001</v>
      </c>
      <c r="DB582">
        <v>-1.0227879E-2</v>
      </c>
      <c r="DC582">
        <v>-1.2122332309999999</v>
      </c>
      <c r="DD582">
        <v>0.759907899</v>
      </c>
      <c r="DE582">
        <v>0.97938149789999995</v>
      </c>
      <c r="DF582">
        <v>0.5015091438</v>
      </c>
      <c r="DG582">
        <v>2.6830681245000001</v>
      </c>
      <c r="DH582">
        <v>1.4638414023999999</v>
      </c>
      <c r="DI582">
        <v>0.51192723569999998</v>
      </c>
      <c r="DJ582">
        <v>1.4094567357000001</v>
      </c>
    </row>
    <row r="583" spans="19:114" x14ac:dyDescent="0.15">
      <c r="S583" s="11" t="s">
        <v>32</v>
      </c>
      <c r="T583" s="11" t="s">
        <v>100</v>
      </c>
      <c r="U583" s="11">
        <v>8</v>
      </c>
      <c r="V583" s="11">
        <v>15</v>
      </c>
      <c r="W583" s="9">
        <v>0.124635</v>
      </c>
      <c r="X583" s="9">
        <v>0.50334000000000001</v>
      </c>
      <c r="Y583" s="9">
        <f t="shared" si="258"/>
        <v>0.97871144821657308</v>
      </c>
      <c r="Z583" s="9">
        <f t="shared" si="259"/>
        <v>53</v>
      </c>
      <c r="AA583" s="8">
        <f t="shared" si="260"/>
        <v>60</v>
      </c>
      <c r="AB583" s="8" t="b">
        <f t="shared" si="257"/>
        <v>0</v>
      </c>
      <c r="AC583" s="25" t="str">
        <f t="shared" si="248"/>
        <v>NO</v>
      </c>
      <c r="AD583" s="21" t="str">
        <f t="shared" si="261"/>
        <v>YES</v>
      </c>
      <c r="AE583" s="8" t="str">
        <f t="shared" si="262"/>
        <v>MEDIUM</v>
      </c>
      <c r="AF583" s="8">
        <f t="shared" si="263"/>
        <v>3</v>
      </c>
      <c r="AG583" s="8">
        <f t="shared" si="264"/>
        <v>3</v>
      </c>
      <c r="AH583" s="8">
        <f t="shared" si="265"/>
        <v>3</v>
      </c>
      <c r="AI583" s="25">
        <f t="shared" si="249"/>
        <v>123</v>
      </c>
      <c r="AJ583" s="25">
        <f t="shared" si="250"/>
        <v>297</v>
      </c>
      <c r="AK583" s="25">
        <f t="shared" si="251"/>
        <v>529</v>
      </c>
      <c r="AL583" s="25">
        <f t="shared" si="252"/>
        <v>8.6999999999999993</v>
      </c>
      <c r="AM583" s="21">
        <f t="shared" si="266"/>
        <v>123</v>
      </c>
      <c r="AN583" s="21">
        <f t="shared" si="267"/>
        <v>297</v>
      </c>
      <c r="AO583" s="21">
        <f t="shared" si="268"/>
        <v>529</v>
      </c>
      <c r="AP583" s="21">
        <f t="shared" si="269"/>
        <v>8.6999999999999993</v>
      </c>
      <c r="AQ583" s="24">
        <f t="shared" si="253"/>
        <v>-0.5714285714285714</v>
      </c>
      <c r="AR583" s="24">
        <f t="shared" si="254"/>
        <v>1</v>
      </c>
      <c r="AS583" s="24">
        <f t="shared" si="255"/>
        <v>1</v>
      </c>
      <c r="AT583" s="24">
        <f t="shared" si="256"/>
        <v>-0.33333333333333331</v>
      </c>
      <c r="AU583" s="9">
        <v>16</v>
      </c>
      <c r="AV583" s="9">
        <v>14</v>
      </c>
      <c r="AW583" s="9">
        <v>85</v>
      </c>
      <c r="AX583" s="9">
        <v>35</v>
      </c>
      <c r="AY583" s="9">
        <v>45</v>
      </c>
      <c r="AZ583" s="9">
        <v>15</v>
      </c>
      <c r="BA583" s="9">
        <v>22.5</v>
      </c>
      <c r="BB583" s="9">
        <v>22.5</v>
      </c>
      <c r="BC583">
        <v>178.30550661000001</v>
      </c>
      <c r="BD583">
        <v>31.730058332999999</v>
      </c>
      <c r="BE583">
        <v>-22.989153309999999</v>
      </c>
      <c r="BF583">
        <v>-8.8091884240000002</v>
      </c>
      <c r="BG583">
        <v>-28.1366163</v>
      </c>
      <c r="BH583">
        <v>-3.1650008789999999</v>
      </c>
      <c r="BI583">
        <v>-0.65992471100000005</v>
      </c>
      <c r="BJ583">
        <v>9.5428614583000009</v>
      </c>
      <c r="BK583">
        <v>-24.87200352</v>
      </c>
      <c r="BL583">
        <v>6.4700385417000001</v>
      </c>
      <c r="BM583">
        <v>-1.9501385419999999</v>
      </c>
      <c r="BN583">
        <v>-19.45153406</v>
      </c>
      <c r="BO583">
        <v>-15.403025469999999</v>
      </c>
      <c r="BP583">
        <v>2.9759745292000002</v>
      </c>
      <c r="BQ583">
        <v>-13.2493588</v>
      </c>
      <c r="BR583">
        <v>419.9750631</v>
      </c>
      <c r="BS583">
        <v>93.876868518999999</v>
      </c>
      <c r="BT583">
        <v>-37.518463189999999</v>
      </c>
      <c r="BU583">
        <v>-18.152626779999999</v>
      </c>
      <c r="BV583">
        <v>-72.269324519999998</v>
      </c>
      <c r="BW583">
        <v>-16.10912867</v>
      </c>
      <c r="BX583">
        <v>-1.5674071650000001</v>
      </c>
      <c r="BY583">
        <v>18.242772917</v>
      </c>
      <c r="BZ583">
        <v>-61.031656429999998</v>
      </c>
      <c r="CA583">
        <v>29.74716875</v>
      </c>
      <c r="CB583">
        <v>-1.5817270830000001</v>
      </c>
      <c r="CC583">
        <v>-61.778126090000001</v>
      </c>
      <c r="CD583">
        <v>-26.96677429</v>
      </c>
      <c r="CE583">
        <v>6.7362257061999999</v>
      </c>
      <c r="CF583">
        <v>-48.175107629999999</v>
      </c>
      <c r="CG583">
        <v>771.98346299000002</v>
      </c>
      <c r="CH583">
        <v>204.25399074000001</v>
      </c>
      <c r="CI583">
        <v>-75.297548919999997</v>
      </c>
      <c r="CJ583">
        <v>-33.382298650000003</v>
      </c>
      <c r="CK583">
        <v>-143.78135349999999</v>
      </c>
      <c r="CL583">
        <v>-42.063330579999999</v>
      </c>
      <c r="CM583">
        <v>-2.7524630430000001</v>
      </c>
      <c r="CN583">
        <v>32.294718750000001</v>
      </c>
      <c r="CO583">
        <v>-122.10237429999999</v>
      </c>
      <c r="CP583">
        <v>54.691656250000001</v>
      </c>
      <c r="CQ583">
        <v>-12.852697920000001</v>
      </c>
      <c r="CR583">
        <v>-119.0688071</v>
      </c>
      <c r="CS583">
        <v>-43.971409129999998</v>
      </c>
      <c r="CT583">
        <v>7.3694241996000001</v>
      </c>
      <c r="CU583">
        <v>-101.32757580000001</v>
      </c>
      <c r="CV583">
        <v>1.8410756711</v>
      </c>
      <c r="CW583">
        <v>-2.7533813870000001</v>
      </c>
      <c r="CX583">
        <v>2.6173992071000001</v>
      </c>
      <c r="CY583">
        <v>0.85112871710000004</v>
      </c>
      <c r="CZ583">
        <v>2.3807453873000002</v>
      </c>
      <c r="DA583">
        <v>-1.8655161330000001</v>
      </c>
      <c r="DB583">
        <v>-1.0227879E-2</v>
      </c>
      <c r="DC583">
        <v>-1.2122332309999999</v>
      </c>
      <c r="DD583">
        <v>0.759907899</v>
      </c>
      <c r="DE583">
        <v>0.97938149789999995</v>
      </c>
      <c r="DF583">
        <v>0.5015091438</v>
      </c>
      <c r="DG583">
        <v>2.6830681245000001</v>
      </c>
      <c r="DH583">
        <v>1.4638414023999999</v>
      </c>
      <c r="DI583">
        <v>0.51192723569999998</v>
      </c>
      <c r="DJ583">
        <v>1.4094567357000001</v>
      </c>
    </row>
    <row r="584" spans="19:114" x14ac:dyDescent="0.15">
      <c r="S584" s="11" t="s">
        <v>32</v>
      </c>
      <c r="T584" s="11" t="s">
        <v>100</v>
      </c>
      <c r="U584" s="11">
        <v>8</v>
      </c>
      <c r="V584" s="11">
        <v>30</v>
      </c>
      <c r="W584" s="9">
        <v>0.124635</v>
      </c>
      <c r="X584" s="9">
        <v>0.50334000000000001</v>
      </c>
      <c r="Y584" s="9">
        <f t="shared" si="258"/>
        <v>0.97871144821657308</v>
      </c>
      <c r="Z584" s="9">
        <f t="shared" si="259"/>
        <v>53</v>
      </c>
      <c r="AA584" s="8">
        <f t="shared" si="260"/>
        <v>60</v>
      </c>
      <c r="AB584" s="8" t="b">
        <f t="shared" si="257"/>
        <v>0</v>
      </c>
      <c r="AC584" s="25" t="str">
        <f t="shared" si="248"/>
        <v>NO</v>
      </c>
      <c r="AD584" s="21" t="str">
        <f t="shared" si="261"/>
        <v>YES</v>
      </c>
      <c r="AE584" s="8" t="str">
        <f t="shared" si="262"/>
        <v>MEDIUM</v>
      </c>
      <c r="AF584" s="8">
        <f t="shared" si="263"/>
        <v>3</v>
      </c>
      <c r="AG584" s="8">
        <f t="shared" si="264"/>
        <v>3</v>
      </c>
      <c r="AH584" s="8">
        <f t="shared" si="265"/>
        <v>3</v>
      </c>
      <c r="AI584" s="25">
        <f t="shared" si="249"/>
        <v>117</v>
      </c>
      <c r="AJ584" s="25">
        <f t="shared" si="250"/>
        <v>291</v>
      </c>
      <c r="AK584" s="25">
        <f t="shared" si="251"/>
        <v>508</v>
      </c>
      <c r="AL584" s="25">
        <f t="shared" si="252"/>
        <v>10.9</v>
      </c>
      <c r="AM584" s="21">
        <f t="shared" si="266"/>
        <v>117</v>
      </c>
      <c r="AN584" s="21">
        <f t="shared" si="267"/>
        <v>291</v>
      </c>
      <c r="AO584" s="21">
        <f t="shared" si="268"/>
        <v>508</v>
      </c>
      <c r="AP584" s="21">
        <f t="shared" si="269"/>
        <v>10.9</v>
      </c>
      <c r="AQ584" s="24">
        <f t="shared" si="253"/>
        <v>-0.5714285714285714</v>
      </c>
      <c r="AR584" s="24">
        <f t="shared" si="254"/>
        <v>1</v>
      </c>
      <c r="AS584" s="24">
        <f t="shared" si="255"/>
        <v>1</v>
      </c>
      <c r="AT584" s="24">
        <f t="shared" si="256"/>
        <v>0.33333333333333331</v>
      </c>
      <c r="AU584" s="9">
        <v>16</v>
      </c>
      <c r="AV584" s="9">
        <v>14</v>
      </c>
      <c r="AW584" s="9">
        <v>85</v>
      </c>
      <c r="AX584" s="9">
        <v>35</v>
      </c>
      <c r="AY584" s="9">
        <v>45</v>
      </c>
      <c r="AZ584" s="9">
        <v>15</v>
      </c>
      <c r="BA584" s="9">
        <v>22.5</v>
      </c>
      <c r="BB584" s="9">
        <v>22.5</v>
      </c>
      <c r="BC584">
        <v>178.30550661000001</v>
      </c>
      <c r="BD584">
        <v>31.730058332999999</v>
      </c>
      <c r="BE584">
        <v>-22.989153309999999</v>
      </c>
      <c r="BF584">
        <v>-8.8091884240000002</v>
      </c>
      <c r="BG584">
        <v>-28.1366163</v>
      </c>
      <c r="BH584">
        <v>-3.1650008789999999</v>
      </c>
      <c r="BI584">
        <v>-0.65992471100000005</v>
      </c>
      <c r="BJ584">
        <v>9.5428614583000009</v>
      </c>
      <c r="BK584">
        <v>-24.87200352</v>
      </c>
      <c r="BL584">
        <v>6.4700385417000001</v>
      </c>
      <c r="BM584">
        <v>-1.9501385419999999</v>
      </c>
      <c r="BN584">
        <v>-19.45153406</v>
      </c>
      <c r="BO584">
        <v>-15.403025469999999</v>
      </c>
      <c r="BP584">
        <v>2.9759745292000002</v>
      </c>
      <c r="BQ584">
        <v>-13.2493588</v>
      </c>
      <c r="BR584">
        <v>419.9750631</v>
      </c>
      <c r="BS584">
        <v>93.876868518999999</v>
      </c>
      <c r="BT584">
        <v>-37.518463189999999</v>
      </c>
      <c r="BU584">
        <v>-18.152626779999999</v>
      </c>
      <c r="BV584">
        <v>-72.269324519999998</v>
      </c>
      <c r="BW584">
        <v>-16.10912867</v>
      </c>
      <c r="BX584">
        <v>-1.5674071650000001</v>
      </c>
      <c r="BY584">
        <v>18.242772917</v>
      </c>
      <c r="BZ584">
        <v>-61.031656429999998</v>
      </c>
      <c r="CA584">
        <v>29.74716875</v>
      </c>
      <c r="CB584">
        <v>-1.5817270830000001</v>
      </c>
      <c r="CC584">
        <v>-61.778126090000001</v>
      </c>
      <c r="CD584">
        <v>-26.96677429</v>
      </c>
      <c r="CE584">
        <v>6.7362257061999999</v>
      </c>
      <c r="CF584">
        <v>-48.175107629999999</v>
      </c>
      <c r="CG584">
        <v>771.98346299000002</v>
      </c>
      <c r="CH584">
        <v>204.25399074000001</v>
      </c>
      <c r="CI584">
        <v>-75.297548919999997</v>
      </c>
      <c r="CJ584">
        <v>-33.382298650000003</v>
      </c>
      <c r="CK584">
        <v>-143.78135349999999</v>
      </c>
      <c r="CL584">
        <v>-42.063330579999999</v>
      </c>
      <c r="CM584">
        <v>-2.7524630430000001</v>
      </c>
      <c r="CN584">
        <v>32.294718750000001</v>
      </c>
      <c r="CO584">
        <v>-122.10237429999999</v>
      </c>
      <c r="CP584">
        <v>54.691656250000001</v>
      </c>
      <c r="CQ584">
        <v>-12.852697920000001</v>
      </c>
      <c r="CR584">
        <v>-119.0688071</v>
      </c>
      <c r="CS584">
        <v>-43.971409129999998</v>
      </c>
      <c r="CT584">
        <v>7.3694241996000001</v>
      </c>
      <c r="CU584">
        <v>-101.32757580000001</v>
      </c>
      <c r="CV584">
        <v>1.8410756711</v>
      </c>
      <c r="CW584">
        <v>-2.7533813870000001</v>
      </c>
      <c r="CX584">
        <v>2.6173992071000001</v>
      </c>
      <c r="CY584">
        <v>0.85112871710000004</v>
      </c>
      <c r="CZ584">
        <v>2.3807453873000002</v>
      </c>
      <c r="DA584">
        <v>-1.8655161330000001</v>
      </c>
      <c r="DB584">
        <v>-1.0227879E-2</v>
      </c>
      <c r="DC584">
        <v>-1.2122332309999999</v>
      </c>
      <c r="DD584">
        <v>0.759907899</v>
      </c>
      <c r="DE584">
        <v>0.97938149789999995</v>
      </c>
      <c r="DF584">
        <v>0.5015091438</v>
      </c>
      <c r="DG584">
        <v>2.6830681245000001</v>
      </c>
      <c r="DH584">
        <v>1.4638414023999999</v>
      </c>
      <c r="DI584">
        <v>0.51192723569999998</v>
      </c>
      <c r="DJ584">
        <v>1.4094567357000001</v>
      </c>
    </row>
    <row r="585" spans="19:114" x14ac:dyDescent="0.15">
      <c r="S585" s="11" t="s">
        <v>32</v>
      </c>
      <c r="T585" s="11" t="s">
        <v>100</v>
      </c>
      <c r="U585" s="11">
        <v>8</v>
      </c>
      <c r="V585" s="11">
        <v>45</v>
      </c>
      <c r="W585" s="9">
        <v>0.124635</v>
      </c>
      <c r="X585" s="9">
        <v>0.50334000000000001</v>
      </c>
      <c r="Y585" s="9">
        <f t="shared" si="258"/>
        <v>0.97871144821657308</v>
      </c>
      <c r="Z585" s="9">
        <f t="shared" si="259"/>
        <v>53</v>
      </c>
      <c r="AA585" s="8">
        <f t="shared" si="260"/>
        <v>60</v>
      </c>
      <c r="AB585" s="8" t="b">
        <f t="shared" si="257"/>
        <v>0</v>
      </c>
      <c r="AC585" s="25" t="str">
        <f t="shared" si="248"/>
        <v>NO</v>
      </c>
      <c r="AD585" s="21" t="str">
        <f t="shared" si="261"/>
        <v>YES</v>
      </c>
      <c r="AE585" s="8" t="str">
        <f t="shared" si="262"/>
        <v>FINE</v>
      </c>
      <c r="AF585" s="8">
        <f t="shared" si="263"/>
        <v>2</v>
      </c>
      <c r="AG585" s="8">
        <f t="shared" si="264"/>
        <v>2</v>
      </c>
      <c r="AH585" s="8">
        <f t="shared" si="265"/>
        <v>2</v>
      </c>
      <c r="AI585" s="25">
        <f t="shared" si="249"/>
        <v>99</v>
      </c>
      <c r="AJ585" s="25">
        <f t="shared" si="250"/>
        <v>242</v>
      </c>
      <c r="AK585" s="25">
        <f t="shared" si="251"/>
        <v>396</v>
      </c>
      <c r="AL585" s="25">
        <f t="shared" si="252"/>
        <v>14.5</v>
      </c>
      <c r="AM585" s="21">
        <f t="shared" si="266"/>
        <v>99</v>
      </c>
      <c r="AN585" s="21">
        <f t="shared" si="267"/>
        <v>242</v>
      </c>
      <c r="AO585" s="21">
        <f t="shared" si="268"/>
        <v>396</v>
      </c>
      <c r="AP585" s="21">
        <f t="shared" si="269"/>
        <v>14.5</v>
      </c>
      <c r="AQ585" s="24">
        <f t="shared" si="253"/>
        <v>-0.5714285714285714</v>
      </c>
      <c r="AR585" s="24">
        <f t="shared" si="254"/>
        <v>1</v>
      </c>
      <c r="AS585" s="24">
        <f t="shared" si="255"/>
        <v>1</v>
      </c>
      <c r="AT585" s="24">
        <f t="shared" si="256"/>
        <v>1</v>
      </c>
      <c r="AU585" s="9">
        <v>16</v>
      </c>
      <c r="AV585" s="9">
        <v>14</v>
      </c>
      <c r="AW585" s="9">
        <v>85</v>
      </c>
      <c r="AX585" s="9">
        <v>35</v>
      </c>
      <c r="AY585" s="9">
        <v>45</v>
      </c>
      <c r="AZ585" s="9">
        <v>15</v>
      </c>
      <c r="BA585" s="9">
        <v>22.5</v>
      </c>
      <c r="BB585" s="9">
        <v>22.5</v>
      </c>
      <c r="BC585">
        <v>178.30550661000001</v>
      </c>
      <c r="BD585">
        <v>31.730058332999999</v>
      </c>
      <c r="BE585">
        <v>-22.989153309999999</v>
      </c>
      <c r="BF585">
        <v>-8.8091884240000002</v>
      </c>
      <c r="BG585">
        <v>-28.1366163</v>
      </c>
      <c r="BH585">
        <v>-3.1650008789999999</v>
      </c>
      <c r="BI585">
        <v>-0.65992471100000005</v>
      </c>
      <c r="BJ585">
        <v>9.5428614583000009</v>
      </c>
      <c r="BK585">
        <v>-24.87200352</v>
      </c>
      <c r="BL585">
        <v>6.4700385417000001</v>
      </c>
      <c r="BM585">
        <v>-1.9501385419999999</v>
      </c>
      <c r="BN585">
        <v>-19.45153406</v>
      </c>
      <c r="BO585">
        <v>-15.403025469999999</v>
      </c>
      <c r="BP585">
        <v>2.9759745292000002</v>
      </c>
      <c r="BQ585">
        <v>-13.2493588</v>
      </c>
      <c r="BR585">
        <v>419.9750631</v>
      </c>
      <c r="BS585">
        <v>93.876868518999999</v>
      </c>
      <c r="BT585">
        <v>-37.518463189999999</v>
      </c>
      <c r="BU585">
        <v>-18.152626779999999</v>
      </c>
      <c r="BV585">
        <v>-72.269324519999998</v>
      </c>
      <c r="BW585">
        <v>-16.10912867</v>
      </c>
      <c r="BX585">
        <v>-1.5674071650000001</v>
      </c>
      <c r="BY585">
        <v>18.242772917</v>
      </c>
      <c r="BZ585">
        <v>-61.031656429999998</v>
      </c>
      <c r="CA585">
        <v>29.74716875</v>
      </c>
      <c r="CB585">
        <v>-1.5817270830000001</v>
      </c>
      <c r="CC585">
        <v>-61.778126090000001</v>
      </c>
      <c r="CD585">
        <v>-26.96677429</v>
      </c>
      <c r="CE585">
        <v>6.7362257061999999</v>
      </c>
      <c r="CF585">
        <v>-48.175107629999999</v>
      </c>
      <c r="CG585">
        <v>771.98346299000002</v>
      </c>
      <c r="CH585">
        <v>204.25399074000001</v>
      </c>
      <c r="CI585">
        <v>-75.297548919999997</v>
      </c>
      <c r="CJ585">
        <v>-33.382298650000003</v>
      </c>
      <c r="CK585">
        <v>-143.78135349999999</v>
      </c>
      <c r="CL585">
        <v>-42.063330579999999</v>
      </c>
      <c r="CM585">
        <v>-2.7524630430000001</v>
      </c>
      <c r="CN585">
        <v>32.294718750000001</v>
      </c>
      <c r="CO585">
        <v>-122.10237429999999</v>
      </c>
      <c r="CP585">
        <v>54.691656250000001</v>
      </c>
      <c r="CQ585">
        <v>-12.852697920000001</v>
      </c>
      <c r="CR585">
        <v>-119.0688071</v>
      </c>
      <c r="CS585">
        <v>-43.971409129999998</v>
      </c>
      <c r="CT585">
        <v>7.3694241996000001</v>
      </c>
      <c r="CU585">
        <v>-101.32757580000001</v>
      </c>
      <c r="CV585">
        <v>1.8410756711</v>
      </c>
      <c r="CW585">
        <v>-2.7533813870000001</v>
      </c>
      <c r="CX585">
        <v>2.6173992071000001</v>
      </c>
      <c r="CY585">
        <v>0.85112871710000004</v>
      </c>
      <c r="CZ585">
        <v>2.3807453873000002</v>
      </c>
      <c r="DA585">
        <v>-1.8655161330000001</v>
      </c>
      <c r="DB585">
        <v>-1.0227879E-2</v>
      </c>
      <c r="DC585">
        <v>-1.2122332309999999</v>
      </c>
      <c r="DD585">
        <v>0.759907899</v>
      </c>
      <c r="DE585">
        <v>0.97938149789999995</v>
      </c>
      <c r="DF585">
        <v>0.5015091438</v>
      </c>
      <c r="DG585">
        <v>2.6830681245000001</v>
      </c>
      <c r="DH585">
        <v>1.4638414023999999</v>
      </c>
      <c r="DI585">
        <v>0.51192723569999998</v>
      </c>
      <c r="DJ585">
        <v>1.4094567357000001</v>
      </c>
    </row>
    <row r="586" spans="19:114" x14ac:dyDescent="0.15">
      <c r="S586" s="11" t="s">
        <v>32</v>
      </c>
      <c r="T586" s="11" t="s">
        <v>100</v>
      </c>
      <c r="U586" s="11">
        <v>10</v>
      </c>
      <c r="V586" s="11">
        <v>0</v>
      </c>
      <c r="W586" s="9">
        <v>0.14959</v>
      </c>
      <c r="X586" s="9">
        <v>0.51898</v>
      </c>
      <c r="Y586" s="9">
        <f t="shared" si="258"/>
        <v>1.2523551271066937</v>
      </c>
      <c r="Z586" s="9">
        <f t="shared" si="259"/>
        <v>41</v>
      </c>
      <c r="AA586" s="8">
        <f t="shared" si="260"/>
        <v>60</v>
      </c>
      <c r="AB586" s="8" t="b">
        <f t="shared" si="257"/>
        <v>0</v>
      </c>
      <c r="AC586" s="25" t="str">
        <f t="shared" si="248"/>
        <v>NO</v>
      </c>
      <c r="AD586" s="21" t="str">
        <f t="shared" si="261"/>
        <v>YES</v>
      </c>
      <c r="AE586" s="8" t="str">
        <f t="shared" si="262"/>
        <v>MEDIUM</v>
      </c>
      <c r="AF586" s="8">
        <f t="shared" si="263"/>
        <v>3</v>
      </c>
      <c r="AG586" s="8">
        <f t="shared" si="264"/>
        <v>3</v>
      </c>
      <c r="AH586" s="8">
        <f t="shared" si="265"/>
        <v>3</v>
      </c>
      <c r="AI586" s="25">
        <f t="shared" si="249"/>
        <v>128</v>
      </c>
      <c r="AJ586" s="25">
        <f t="shared" si="250"/>
        <v>289</v>
      </c>
      <c r="AK586" s="25">
        <f t="shared" si="251"/>
        <v>518</v>
      </c>
      <c r="AL586" s="25">
        <f t="shared" si="252"/>
        <v>6.5</v>
      </c>
      <c r="AM586" s="21">
        <f t="shared" si="266"/>
        <v>128</v>
      </c>
      <c r="AN586" s="21">
        <f t="shared" si="267"/>
        <v>289</v>
      </c>
      <c r="AO586" s="21">
        <f t="shared" si="268"/>
        <v>518</v>
      </c>
      <c r="AP586" s="21">
        <f t="shared" si="269"/>
        <v>6.5</v>
      </c>
      <c r="AQ586" s="24">
        <f t="shared" si="253"/>
        <v>-0.42857142857142855</v>
      </c>
      <c r="AR586" s="24">
        <f t="shared" si="254"/>
        <v>1</v>
      </c>
      <c r="AS586" s="24">
        <f t="shared" si="255"/>
        <v>1</v>
      </c>
      <c r="AT586" s="24">
        <f t="shared" si="256"/>
        <v>-1</v>
      </c>
      <c r="AU586" s="9">
        <v>16</v>
      </c>
      <c r="AV586" s="9">
        <v>14</v>
      </c>
      <c r="AW586" s="9">
        <v>85</v>
      </c>
      <c r="AX586" s="9">
        <v>35</v>
      </c>
      <c r="AY586" s="9">
        <v>45</v>
      </c>
      <c r="AZ586" s="9">
        <v>15</v>
      </c>
      <c r="BA586" s="9">
        <v>22.5</v>
      </c>
      <c r="BB586" s="9">
        <v>22.5</v>
      </c>
      <c r="BC586">
        <v>178.30550661000001</v>
      </c>
      <c r="BD586">
        <v>31.730058332999999</v>
      </c>
      <c r="BE586">
        <v>-22.989153309999999</v>
      </c>
      <c r="BF586">
        <v>-8.8091884240000002</v>
      </c>
      <c r="BG586">
        <v>-28.1366163</v>
      </c>
      <c r="BH586">
        <v>-3.1650008789999999</v>
      </c>
      <c r="BI586">
        <v>-0.65992471100000005</v>
      </c>
      <c r="BJ586">
        <v>9.5428614583000009</v>
      </c>
      <c r="BK586">
        <v>-24.87200352</v>
      </c>
      <c r="BL586">
        <v>6.4700385417000001</v>
      </c>
      <c r="BM586">
        <v>-1.9501385419999999</v>
      </c>
      <c r="BN586">
        <v>-19.45153406</v>
      </c>
      <c r="BO586">
        <v>-15.403025469999999</v>
      </c>
      <c r="BP586">
        <v>2.9759745292000002</v>
      </c>
      <c r="BQ586">
        <v>-13.2493588</v>
      </c>
      <c r="BR586">
        <v>419.9750631</v>
      </c>
      <c r="BS586">
        <v>93.876868518999999</v>
      </c>
      <c r="BT586">
        <v>-37.518463189999999</v>
      </c>
      <c r="BU586">
        <v>-18.152626779999999</v>
      </c>
      <c r="BV586">
        <v>-72.269324519999998</v>
      </c>
      <c r="BW586">
        <v>-16.10912867</v>
      </c>
      <c r="BX586">
        <v>-1.5674071650000001</v>
      </c>
      <c r="BY586">
        <v>18.242772917</v>
      </c>
      <c r="BZ586">
        <v>-61.031656429999998</v>
      </c>
      <c r="CA586">
        <v>29.74716875</v>
      </c>
      <c r="CB586">
        <v>-1.5817270830000001</v>
      </c>
      <c r="CC586">
        <v>-61.778126090000001</v>
      </c>
      <c r="CD586">
        <v>-26.96677429</v>
      </c>
      <c r="CE586">
        <v>6.7362257061999999</v>
      </c>
      <c r="CF586">
        <v>-48.175107629999999</v>
      </c>
      <c r="CG586">
        <v>771.98346299000002</v>
      </c>
      <c r="CH586">
        <v>204.25399074000001</v>
      </c>
      <c r="CI586">
        <v>-75.297548919999997</v>
      </c>
      <c r="CJ586">
        <v>-33.382298650000003</v>
      </c>
      <c r="CK586">
        <v>-143.78135349999999</v>
      </c>
      <c r="CL586">
        <v>-42.063330579999999</v>
      </c>
      <c r="CM586">
        <v>-2.7524630430000001</v>
      </c>
      <c r="CN586">
        <v>32.294718750000001</v>
      </c>
      <c r="CO586">
        <v>-122.10237429999999</v>
      </c>
      <c r="CP586">
        <v>54.691656250000001</v>
      </c>
      <c r="CQ586">
        <v>-12.852697920000001</v>
      </c>
      <c r="CR586">
        <v>-119.0688071</v>
      </c>
      <c r="CS586">
        <v>-43.971409129999998</v>
      </c>
      <c r="CT586">
        <v>7.3694241996000001</v>
      </c>
      <c r="CU586">
        <v>-101.32757580000001</v>
      </c>
      <c r="CV586">
        <v>1.8410756711</v>
      </c>
      <c r="CW586">
        <v>-2.7533813870000001</v>
      </c>
      <c r="CX586">
        <v>2.6173992071000001</v>
      </c>
      <c r="CY586">
        <v>0.85112871710000004</v>
      </c>
      <c r="CZ586">
        <v>2.3807453873000002</v>
      </c>
      <c r="DA586">
        <v>-1.8655161330000001</v>
      </c>
      <c r="DB586">
        <v>-1.0227879E-2</v>
      </c>
      <c r="DC586">
        <v>-1.2122332309999999</v>
      </c>
      <c r="DD586">
        <v>0.759907899</v>
      </c>
      <c r="DE586">
        <v>0.97938149789999995</v>
      </c>
      <c r="DF586">
        <v>0.5015091438</v>
      </c>
      <c r="DG586">
        <v>2.6830681245000001</v>
      </c>
      <c r="DH586">
        <v>1.4638414023999999</v>
      </c>
      <c r="DI586">
        <v>0.51192723569999998</v>
      </c>
      <c r="DJ586">
        <v>1.4094567357000001</v>
      </c>
    </row>
    <row r="587" spans="19:114" x14ac:dyDescent="0.15">
      <c r="S587" s="11" t="s">
        <v>32</v>
      </c>
      <c r="T587" s="11" t="s">
        <v>100</v>
      </c>
      <c r="U587" s="11">
        <v>10</v>
      </c>
      <c r="V587" s="11">
        <v>15</v>
      </c>
      <c r="W587" s="9">
        <v>0.14959</v>
      </c>
      <c r="X587" s="9">
        <v>0.51898</v>
      </c>
      <c r="Y587" s="9">
        <f t="shared" si="258"/>
        <v>1.2523551271066937</v>
      </c>
      <c r="Z587" s="9">
        <f t="shared" si="259"/>
        <v>41</v>
      </c>
      <c r="AA587" s="8">
        <f t="shared" si="260"/>
        <v>60</v>
      </c>
      <c r="AB587" s="8" t="b">
        <f t="shared" si="257"/>
        <v>0</v>
      </c>
      <c r="AC587" s="25" t="str">
        <f t="shared" si="248"/>
        <v>NO</v>
      </c>
      <c r="AD587" s="21" t="str">
        <f t="shared" si="261"/>
        <v>YES</v>
      </c>
      <c r="AE587" s="8" t="str">
        <f t="shared" si="262"/>
        <v>MEDIUM</v>
      </c>
      <c r="AF587" s="8">
        <f t="shared" si="263"/>
        <v>3</v>
      </c>
      <c r="AG587" s="8">
        <f t="shared" si="264"/>
        <v>3</v>
      </c>
      <c r="AH587" s="8">
        <f t="shared" si="265"/>
        <v>3</v>
      </c>
      <c r="AI587" s="25">
        <f t="shared" si="249"/>
        <v>131</v>
      </c>
      <c r="AJ587" s="25">
        <f t="shared" si="250"/>
        <v>319</v>
      </c>
      <c r="AK587" s="25">
        <f t="shared" si="251"/>
        <v>575</v>
      </c>
      <c r="AL587" s="25">
        <f t="shared" si="252"/>
        <v>7.6</v>
      </c>
      <c r="AM587" s="21">
        <f t="shared" si="266"/>
        <v>131</v>
      </c>
      <c r="AN587" s="21">
        <f t="shared" si="267"/>
        <v>319</v>
      </c>
      <c r="AO587" s="21">
        <f t="shared" si="268"/>
        <v>575</v>
      </c>
      <c r="AP587" s="21">
        <f t="shared" si="269"/>
        <v>7.6</v>
      </c>
      <c r="AQ587" s="24">
        <f t="shared" si="253"/>
        <v>-0.42857142857142855</v>
      </c>
      <c r="AR587" s="24">
        <f t="shared" si="254"/>
        <v>1</v>
      </c>
      <c r="AS587" s="24">
        <f t="shared" si="255"/>
        <v>1</v>
      </c>
      <c r="AT587" s="24">
        <f t="shared" si="256"/>
        <v>-0.33333333333333331</v>
      </c>
      <c r="AU587" s="9">
        <v>16</v>
      </c>
      <c r="AV587" s="9">
        <v>14</v>
      </c>
      <c r="AW587" s="9">
        <v>85</v>
      </c>
      <c r="AX587" s="9">
        <v>35</v>
      </c>
      <c r="AY587" s="9">
        <v>45</v>
      </c>
      <c r="AZ587" s="9">
        <v>15</v>
      </c>
      <c r="BA587" s="9">
        <v>22.5</v>
      </c>
      <c r="BB587" s="9">
        <v>22.5</v>
      </c>
      <c r="BC587">
        <v>178.30550661000001</v>
      </c>
      <c r="BD587">
        <v>31.730058332999999</v>
      </c>
      <c r="BE587">
        <v>-22.989153309999999</v>
      </c>
      <c r="BF587">
        <v>-8.8091884240000002</v>
      </c>
      <c r="BG587">
        <v>-28.1366163</v>
      </c>
      <c r="BH587">
        <v>-3.1650008789999999</v>
      </c>
      <c r="BI587">
        <v>-0.65992471100000005</v>
      </c>
      <c r="BJ587">
        <v>9.5428614583000009</v>
      </c>
      <c r="BK587">
        <v>-24.87200352</v>
      </c>
      <c r="BL587">
        <v>6.4700385417000001</v>
      </c>
      <c r="BM587">
        <v>-1.9501385419999999</v>
      </c>
      <c r="BN587">
        <v>-19.45153406</v>
      </c>
      <c r="BO587">
        <v>-15.403025469999999</v>
      </c>
      <c r="BP587">
        <v>2.9759745292000002</v>
      </c>
      <c r="BQ587">
        <v>-13.2493588</v>
      </c>
      <c r="BR587">
        <v>419.9750631</v>
      </c>
      <c r="BS587">
        <v>93.876868518999999</v>
      </c>
      <c r="BT587">
        <v>-37.518463189999999</v>
      </c>
      <c r="BU587">
        <v>-18.152626779999999</v>
      </c>
      <c r="BV587">
        <v>-72.269324519999998</v>
      </c>
      <c r="BW587">
        <v>-16.10912867</v>
      </c>
      <c r="BX587">
        <v>-1.5674071650000001</v>
      </c>
      <c r="BY587">
        <v>18.242772917</v>
      </c>
      <c r="BZ587">
        <v>-61.031656429999998</v>
      </c>
      <c r="CA587">
        <v>29.74716875</v>
      </c>
      <c r="CB587">
        <v>-1.5817270830000001</v>
      </c>
      <c r="CC587">
        <v>-61.778126090000001</v>
      </c>
      <c r="CD587">
        <v>-26.96677429</v>
      </c>
      <c r="CE587">
        <v>6.7362257061999999</v>
      </c>
      <c r="CF587">
        <v>-48.175107629999999</v>
      </c>
      <c r="CG587">
        <v>771.98346299000002</v>
      </c>
      <c r="CH587">
        <v>204.25399074000001</v>
      </c>
      <c r="CI587">
        <v>-75.297548919999997</v>
      </c>
      <c r="CJ587">
        <v>-33.382298650000003</v>
      </c>
      <c r="CK587">
        <v>-143.78135349999999</v>
      </c>
      <c r="CL587">
        <v>-42.063330579999999</v>
      </c>
      <c r="CM587">
        <v>-2.7524630430000001</v>
      </c>
      <c r="CN587">
        <v>32.294718750000001</v>
      </c>
      <c r="CO587">
        <v>-122.10237429999999</v>
      </c>
      <c r="CP587">
        <v>54.691656250000001</v>
      </c>
      <c r="CQ587">
        <v>-12.852697920000001</v>
      </c>
      <c r="CR587">
        <v>-119.0688071</v>
      </c>
      <c r="CS587">
        <v>-43.971409129999998</v>
      </c>
      <c r="CT587">
        <v>7.3694241996000001</v>
      </c>
      <c r="CU587">
        <v>-101.32757580000001</v>
      </c>
      <c r="CV587">
        <v>1.8410756711</v>
      </c>
      <c r="CW587">
        <v>-2.7533813870000001</v>
      </c>
      <c r="CX587">
        <v>2.6173992071000001</v>
      </c>
      <c r="CY587">
        <v>0.85112871710000004</v>
      </c>
      <c r="CZ587">
        <v>2.3807453873000002</v>
      </c>
      <c r="DA587">
        <v>-1.8655161330000001</v>
      </c>
      <c r="DB587">
        <v>-1.0227879E-2</v>
      </c>
      <c r="DC587">
        <v>-1.2122332309999999</v>
      </c>
      <c r="DD587">
        <v>0.759907899</v>
      </c>
      <c r="DE587">
        <v>0.97938149789999995</v>
      </c>
      <c r="DF587">
        <v>0.5015091438</v>
      </c>
      <c r="DG587">
        <v>2.6830681245000001</v>
      </c>
      <c r="DH587">
        <v>1.4638414023999999</v>
      </c>
      <c r="DI587">
        <v>0.51192723569999998</v>
      </c>
      <c r="DJ587">
        <v>1.4094567357000001</v>
      </c>
    </row>
    <row r="588" spans="19:114" x14ac:dyDescent="0.15">
      <c r="S588" s="11" t="s">
        <v>32</v>
      </c>
      <c r="T588" s="11" t="s">
        <v>100</v>
      </c>
      <c r="U588" s="11">
        <v>10</v>
      </c>
      <c r="V588" s="11">
        <v>30</v>
      </c>
      <c r="W588" s="9">
        <v>0.14959</v>
      </c>
      <c r="X588" s="9">
        <v>0.51898</v>
      </c>
      <c r="Y588" s="9">
        <f t="shared" si="258"/>
        <v>1.2523551271066937</v>
      </c>
      <c r="Z588" s="9">
        <f t="shared" si="259"/>
        <v>41</v>
      </c>
      <c r="AA588" s="8">
        <f t="shared" si="260"/>
        <v>60</v>
      </c>
      <c r="AB588" s="8" t="b">
        <f t="shared" si="257"/>
        <v>0</v>
      </c>
      <c r="AC588" s="25" t="str">
        <f t="shared" si="248"/>
        <v>NO</v>
      </c>
      <c r="AD588" s="21" t="str">
        <f t="shared" si="261"/>
        <v>YES</v>
      </c>
      <c r="AE588" s="8" t="str">
        <f t="shared" si="262"/>
        <v>MEDIUM</v>
      </c>
      <c r="AF588" s="8">
        <f t="shared" si="263"/>
        <v>3</v>
      </c>
      <c r="AG588" s="8">
        <f t="shared" si="264"/>
        <v>3</v>
      </c>
      <c r="AH588" s="8">
        <f t="shared" si="265"/>
        <v>3</v>
      </c>
      <c r="AI588" s="25">
        <f t="shared" si="249"/>
        <v>123</v>
      </c>
      <c r="AJ588" s="25">
        <f t="shared" si="250"/>
        <v>307</v>
      </c>
      <c r="AK588" s="25">
        <f t="shared" si="251"/>
        <v>541</v>
      </c>
      <c r="AL588" s="25">
        <f t="shared" si="252"/>
        <v>9.9</v>
      </c>
      <c r="AM588" s="21">
        <f t="shared" si="266"/>
        <v>123</v>
      </c>
      <c r="AN588" s="21">
        <f t="shared" si="267"/>
        <v>307</v>
      </c>
      <c r="AO588" s="21">
        <f t="shared" si="268"/>
        <v>541</v>
      </c>
      <c r="AP588" s="21">
        <f t="shared" si="269"/>
        <v>9.9</v>
      </c>
      <c r="AQ588" s="24">
        <f t="shared" si="253"/>
        <v>-0.42857142857142855</v>
      </c>
      <c r="AR588" s="24">
        <f t="shared" si="254"/>
        <v>1</v>
      </c>
      <c r="AS588" s="24">
        <f t="shared" si="255"/>
        <v>1</v>
      </c>
      <c r="AT588" s="24">
        <f t="shared" si="256"/>
        <v>0.33333333333333331</v>
      </c>
      <c r="AU588" s="9">
        <v>16</v>
      </c>
      <c r="AV588" s="9">
        <v>14</v>
      </c>
      <c r="AW588" s="9">
        <v>85</v>
      </c>
      <c r="AX588" s="9">
        <v>35</v>
      </c>
      <c r="AY588" s="9">
        <v>45</v>
      </c>
      <c r="AZ588" s="9">
        <v>15</v>
      </c>
      <c r="BA588" s="9">
        <v>22.5</v>
      </c>
      <c r="BB588" s="9">
        <v>22.5</v>
      </c>
      <c r="BC588">
        <v>178.30550661000001</v>
      </c>
      <c r="BD588">
        <v>31.730058332999999</v>
      </c>
      <c r="BE588">
        <v>-22.989153309999999</v>
      </c>
      <c r="BF588">
        <v>-8.8091884240000002</v>
      </c>
      <c r="BG588">
        <v>-28.1366163</v>
      </c>
      <c r="BH588">
        <v>-3.1650008789999999</v>
      </c>
      <c r="BI588">
        <v>-0.65992471100000005</v>
      </c>
      <c r="BJ588">
        <v>9.5428614583000009</v>
      </c>
      <c r="BK588">
        <v>-24.87200352</v>
      </c>
      <c r="BL588">
        <v>6.4700385417000001</v>
      </c>
      <c r="BM588">
        <v>-1.9501385419999999</v>
      </c>
      <c r="BN588">
        <v>-19.45153406</v>
      </c>
      <c r="BO588">
        <v>-15.403025469999999</v>
      </c>
      <c r="BP588">
        <v>2.9759745292000002</v>
      </c>
      <c r="BQ588">
        <v>-13.2493588</v>
      </c>
      <c r="BR588">
        <v>419.9750631</v>
      </c>
      <c r="BS588">
        <v>93.876868518999999</v>
      </c>
      <c r="BT588">
        <v>-37.518463189999999</v>
      </c>
      <c r="BU588">
        <v>-18.152626779999999</v>
      </c>
      <c r="BV588">
        <v>-72.269324519999998</v>
      </c>
      <c r="BW588">
        <v>-16.10912867</v>
      </c>
      <c r="BX588">
        <v>-1.5674071650000001</v>
      </c>
      <c r="BY588">
        <v>18.242772917</v>
      </c>
      <c r="BZ588">
        <v>-61.031656429999998</v>
      </c>
      <c r="CA588">
        <v>29.74716875</v>
      </c>
      <c r="CB588">
        <v>-1.5817270830000001</v>
      </c>
      <c r="CC588">
        <v>-61.778126090000001</v>
      </c>
      <c r="CD588">
        <v>-26.96677429</v>
      </c>
      <c r="CE588">
        <v>6.7362257061999999</v>
      </c>
      <c r="CF588">
        <v>-48.175107629999999</v>
      </c>
      <c r="CG588">
        <v>771.98346299000002</v>
      </c>
      <c r="CH588">
        <v>204.25399074000001</v>
      </c>
      <c r="CI588">
        <v>-75.297548919999997</v>
      </c>
      <c r="CJ588">
        <v>-33.382298650000003</v>
      </c>
      <c r="CK588">
        <v>-143.78135349999999</v>
      </c>
      <c r="CL588">
        <v>-42.063330579999999</v>
      </c>
      <c r="CM588">
        <v>-2.7524630430000001</v>
      </c>
      <c r="CN588">
        <v>32.294718750000001</v>
      </c>
      <c r="CO588">
        <v>-122.10237429999999</v>
      </c>
      <c r="CP588">
        <v>54.691656250000001</v>
      </c>
      <c r="CQ588">
        <v>-12.852697920000001</v>
      </c>
      <c r="CR588">
        <v>-119.0688071</v>
      </c>
      <c r="CS588">
        <v>-43.971409129999998</v>
      </c>
      <c r="CT588">
        <v>7.3694241996000001</v>
      </c>
      <c r="CU588">
        <v>-101.32757580000001</v>
      </c>
      <c r="CV588">
        <v>1.8410756711</v>
      </c>
      <c r="CW588">
        <v>-2.7533813870000001</v>
      </c>
      <c r="CX588">
        <v>2.6173992071000001</v>
      </c>
      <c r="CY588">
        <v>0.85112871710000004</v>
      </c>
      <c r="CZ588">
        <v>2.3807453873000002</v>
      </c>
      <c r="DA588">
        <v>-1.8655161330000001</v>
      </c>
      <c r="DB588">
        <v>-1.0227879E-2</v>
      </c>
      <c r="DC588">
        <v>-1.2122332309999999</v>
      </c>
      <c r="DD588">
        <v>0.759907899</v>
      </c>
      <c r="DE588">
        <v>0.97938149789999995</v>
      </c>
      <c r="DF588">
        <v>0.5015091438</v>
      </c>
      <c r="DG588">
        <v>2.6830681245000001</v>
      </c>
      <c r="DH588">
        <v>1.4638414023999999</v>
      </c>
      <c r="DI588">
        <v>0.51192723569999998</v>
      </c>
      <c r="DJ588">
        <v>1.4094567357000001</v>
      </c>
    </row>
    <row r="589" spans="19:114" x14ac:dyDescent="0.15">
      <c r="S589" s="11" t="s">
        <v>32</v>
      </c>
      <c r="T589" s="11" t="s">
        <v>100</v>
      </c>
      <c r="U589" s="11">
        <v>10</v>
      </c>
      <c r="V589" s="11">
        <v>45</v>
      </c>
      <c r="W589" s="9">
        <v>0.14959</v>
      </c>
      <c r="X589" s="9">
        <v>0.51898</v>
      </c>
      <c r="Y589" s="9">
        <f t="shared" si="258"/>
        <v>1.2523551271066937</v>
      </c>
      <c r="Z589" s="9">
        <f t="shared" si="259"/>
        <v>41</v>
      </c>
      <c r="AA589" s="8">
        <f t="shared" si="260"/>
        <v>60</v>
      </c>
      <c r="AB589" s="8" t="b">
        <f t="shared" si="257"/>
        <v>0</v>
      </c>
      <c r="AC589" s="25" t="str">
        <f t="shared" si="248"/>
        <v>NO</v>
      </c>
      <c r="AD589" s="21" t="str">
        <f t="shared" si="261"/>
        <v>YES</v>
      </c>
      <c r="AE589" s="8" t="str">
        <f t="shared" si="262"/>
        <v>FINE</v>
      </c>
      <c r="AF589" s="8">
        <f t="shared" si="263"/>
        <v>2</v>
      </c>
      <c r="AG589" s="8">
        <f t="shared" si="264"/>
        <v>2</v>
      </c>
      <c r="AH589" s="8">
        <f t="shared" si="265"/>
        <v>3</v>
      </c>
      <c r="AI589" s="25">
        <f t="shared" si="249"/>
        <v>102</v>
      </c>
      <c r="AJ589" s="25">
        <f t="shared" si="250"/>
        <v>253</v>
      </c>
      <c r="AK589" s="25">
        <f t="shared" si="251"/>
        <v>418</v>
      </c>
      <c r="AL589" s="25">
        <f t="shared" si="252"/>
        <v>13.5</v>
      </c>
      <c r="AM589" s="21">
        <f t="shared" si="266"/>
        <v>102</v>
      </c>
      <c r="AN589" s="21">
        <f t="shared" si="267"/>
        <v>253</v>
      </c>
      <c r="AO589" s="21">
        <f t="shared" si="268"/>
        <v>418</v>
      </c>
      <c r="AP589" s="21">
        <f t="shared" si="269"/>
        <v>13.5</v>
      </c>
      <c r="AQ589" s="24">
        <f t="shared" si="253"/>
        <v>-0.42857142857142855</v>
      </c>
      <c r="AR589" s="24">
        <f t="shared" si="254"/>
        <v>1</v>
      </c>
      <c r="AS589" s="24">
        <f t="shared" si="255"/>
        <v>1</v>
      </c>
      <c r="AT589" s="24">
        <f t="shared" si="256"/>
        <v>1</v>
      </c>
      <c r="AU589" s="9">
        <v>16</v>
      </c>
      <c r="AV589" s="9">
        <v>14</v>
      </c>
      <c r="AW589" s="9">
        <v>85</v>
      </c>
      <c r="AX589" s="9">
        <v>35</v>
      </c>
      <c r="AY589" s="9">
        <v>45</v>
      </c>
      <c r="AZ589" s="9">
        <v>15</v>
      </c>
      <c r="BA589" s="9">
        <v>22.5</v>
      </c>
      <c r="BB589" s="9">
        <v>22.5</v>
      </c>
      <c r="BC589">
        <v>178.30550661000001</v>
      </c>
      <c r="BD589">
        <v>31.730058332999999</v>
      </c>
      <c r="BE589">
        <v>-22.989153309999999</v>
      </c>
      <c r="BF589">
        <v>-8.8091884240000002</v>
      </c>
      <c r="BG589">
        <v>-28.1366163</v>
      </c>
      <c r="BH589">
        <v>-3.1650008789999999</v>
      </c>
      <c r="BI589">
        <v>-0.65992471100000005</v>
      </c>
      <c r="BJ589">
        <v>9.5428614583000009</v>
      </c>
      <c r="BK589">
        <v>-24.87200352</v>
      </c>
      <c r="BL589">
        <v>6.4700385417000001</v>
      </c>
      <c r="BM589">
        <v>-1.9501385419999999</v>
      </c>
      <c r="BN589">
        <v>-19.45153406</v>
      </c>
      <c r="BO589">
        <v>-15.403025469999999</v>
      </c>
      <c r="BP589">
        <v>2.9759745292000002</v>
      </c>
      <c r="BQ589">
        <v>-13.2493588</v>
      </c>
      <c r="BR589">
        <v>419.9750631</v>
      </c>
      <c r="BS589">
        <v>93.876868518999999</v>
      </c>
      <c r="BT589">
        <v>-37.518463189999999</v>
      </c>
      <c r="BU589">
        <v>-18.152626779999999</v>
      </c>
      <c r="BV589">
        <v>-72.269324519999998</v>
      </c>
      <c r="BW589">
        <v>-16.10912867</v>
      </c>
      <c r="BX589">
        <v>-1.5674071650000001</v>
      </c>
      <c r="BY589">
        <v>18.242772917</v>
      </c>
      <c r="BZ589">
        <v>-61.031656429999998</v>
      </c>
      <c r="CA589">
        <v>29.74716875</v>
      </c>
      <c r="CB589">
        <v>-1.5817270830000001</v>
      </c>
      <c r="CC589">
        <v>-61.778126090000001</v>
      </c>
      <c r="CD589">
        <v>-26.96677429</v>
      </c>
      <c r="CE589">
        <v>6.7362257061999999</v>
      </c>
      <c r="CF589">
        <v>-48.175107629999999</v>
      </c>
      <c r="CG589">
        <v>771.98346299000002</v>
      </c>
      <c r="CH589">
        <v>204.25399074000001</v>
      </c>
      <c r="CI589">
        <v>-75.297548919999997</v>
      </c>
      <c r="CJ589">
        <v>-33.382298650000003</v>
      </c>
      <c r="CK589">
        <v>-143.78135349999999</v>
      </c>
      <c r="CL589">
        <v>-42.063330579999999</v>
      </c>
      <c r="CM589">
        <v>-2.7524630430000001</v>
      </c>
      <c r="CN589">
        <v>32.294718750000001</v>
      </c>
      <c r="CO589">
        <v>-122.10237429999999</v>
      </c>
      <c r="CP589">
        <v>54.691656250000001</v>
      </c>
      <c r="CQ589">
        <v>-12.852697920000001</v>
      </c>
      <c r="CR589">
        <v>-119.0688071</v>
      </c>
      <c r="CS589">
        <v>-43.971409129999998</v>
      </c>
      <c r="CT589">
        <v>7.3694241996000001</v>
      </c>
      <c r="CU589">
        <v>-101.32757580000001</v>
      </c>
      <c r="CV589">
        <v>1.8410756711</v>
      </c>
      <c r="CW589">
        <v>-2.7533813870000001</v>
      </c>
      <c r="CX589">
        <v>2.6173992071000001</v>
      </c>
      <c r="CY589">
        <v>0.85112871710000004</v>
      </c>
      <c r="CZ589">
        <v>2.3807453873000002</v>
      </c>
      <c r="DA589">
        <v>-1.8655161330000001</v>
      </c>
      <c r="DB589">
        <v>-1.0227879E-2</v>
      </c>
      <c r="DC589">
        <v>-1.2122332309999999</v>
      </c>
      <c r="DD589">
        <v>0.759907899</v>
      </c>
      <c r="DE589">
        <v>0.97938149789999995</v>
      </c>
      <c r="DF589">
        <v>0.5015091438</v>
      </c>
      <c r="DG589">
        <v>2.6830681245000001</v>
      </c>
      <c r="DH589">
        <v>1.4638414023999999</v>
      </c>
      <c r="DI589">
        <v>0.51192723569999998</v>
      </c>
      <c r="DJ589">
        <v>1.4094567357000001</v>
      </c>
    </row>
    <row r="590" spans="19:114" x14ac:dyDescent="0.15">
      <c r="S590" s="11" t="s">
        <v>32</v>
      </c>
      <c r="T590" s="11" t="s">
        <v>100</v>
      </c>
      <c r="U590" s="11">
        <v>12</v>
      </c>
      <c r="V590" s="11">
        <v>0</v>
      </c>
      <c r="W590" s="9">
        <v>0.179398</v>
      </c>
      <c r="X590" s="9">
        <v>0.51883800000000002</v>
      </c>
      <c r="Y590" s="9">
        <f t="shared" si="258"/>
        <v>1.501032292307888</v>
      </c>
      <c r="Z590" s="9">
        <f t="shared" si="259"/>
        <v>34</v>
      </c>
      <c r="AA590" s="8">
        <f t="shared" si="260"/>
        <v>60</v>
      </c>
      <c r="AB590" s="8" t="b">
        <f t="shared" si="257"/>
        <v>0</v>
      </c>
      <c r="AC590" s="25" t="str">
        <f t="shared" si="248"/>
        <v>NO</v>
      </c>
      <c r="AD590" s="21" t="str">
        <f t="shared" si="261"/>
        <v>YES</v>
      </c>
      <c r="AE590" s="8" t="str">
        <f t="shared" si="262"/>
        <v>MEDIUM</v>
      </c>
      <c r="AF590" s="8">
        <f t="shared" si="263"/>
        <v>3</v>
      </c>
      <c r="AG590" s="8">
        <f t="shared" si="264"/>
        <v>3</v>
      </c>
      <c r="AH590" s="8">
        <f t="shared" si="265"/>
        <v>3</v>
      </c>
      <c r="AI590" s="25">
        <f t="shared" si="249"/>
        <v>138</v>
      </c>
      <c r="AJ590" s="25">
        <f t="shared" si="250"/>
        <v>314</v>
      </c>
      <c r="AK590" s="25">
        <f t="shared" si="251"/>
        <v>570</v>
      </c>
      <c r="AL590" s="25">
        <f t="shared" si="252"/>
        <v>5.3999999999999995</v>
      </c>
      <c r="AM590" s="21">
        <f t="shared" si="266"/>
        <v>138</v>
      </c>
      <c r="AN590" s="21">
        <f t="shared" si="267"/>
        <v>314</v>
      </c>
      <c r="AO590" s="21">
        <f t="shared" si="268"/>
        <v>570</v>
      </c>
      <c r="AP590" s="21">
        <f t="shared" si="269"/>
        <v>5.3999999999999995</v>
      </c>
      <c r="AQ590" s="24">
        <f t="shared" si="253"/>
        <v>-0.2857142857142857</v>
      </c>
      <c r="AR590" s="24">
        <f t="shared" si="254"/>
        <v>1</v>
      </c>
      <c r="AS590" s="24">
        <f t="shared" si="255"/>
        <v>1</v>
      </c>
      <c r="AT590" s="24">
        <f t="shared" si="256"/>
        <v>-1</v>
      </c>
      <c r="AU590" s="9">
        <v>16</v>
      </c>
      <c r="AV590" s="9">
        <v>14</v>
      </c>
      <c r="AW590" s="9">
        <v>85</v>
      </c>
      <c r="AX590" s="9">
        <v>35</v>
      </c>
      <c r="AY590" s="9">
        <v>45</v>
      </c>
      <c r="AZ590" s="9">
        <v>15</v>
      </c>
      <c r="BA590" s="9">
        <v>22.5</v>
      </c>
      <c r="BB590" s="9">
        <v>22.5</v>
      </c>
      <c r="BC590">
        <v>178.30550661000001</v>
      </c>
      <c r="BD590">
        <v>31.730058332999999</v>
      </c>
      <c r="BE590">
        <v>-22.989153309999999</v>
      </c>
      <c r="BF590">
        <v>-8.8091884240000002</v>
      </c>
      <c r="BG590">
        <v>-28.1366163</v>
      </c>
      <c r="BH590">
        <v>-3.1650008789999999</v>
      </c>
      <c r="BI590">
        <v>-0.65992471100000005</v>
      </c>
      <c r="BJ590">
        <v>9.5428614583000009</v>
      </c>
      <c r="BK590">
        <v>-24.87200352</v>
      </c>
      <c r="BL590">
        <v>6.4700385417000001</v>
      </c>
      <c r="BM590">
        <v>-1.9501385419999999</v>
      </c>
      <c r="BN590">
        <v>-19.45153406</v>
      </c>
      <c r="BO590">
        <v>-15.403025469999999</v>
      </c>
      <c r="BP590">
        <v>2.9759745292000002</v>
      </c>
      <c r="BQ590">
        <v>-13.2493588</v>
      </c>
      <c r="BR590">
        <v>419.9750631</v>
      </c>
      <c r="BS590">
        <v>93.876868518999999</v>
      </c>
      <c r="BT590">
        <v>-37.518463189999999</v>
      </c>
      <c r="BU590">
        <v>-18.152626779999999</v>
      </c>
      <c r="BV590">
        <v>-72.269324519999998</v>
      </c>
      <c r="BW590">
        <v>-16.10912867</v>
      </c>
      <c r="BX590">
        <v>-1.5674071650000001</v>
      </c>
      <c r="BY590">
        <v>18.242772917</v>
      </c>
      <c r="BZ590">
        <v>-61.031656429999998</v>
      </c>
      <c r="CA590">
        <v>29.74716875</v>
      </c>
      <c r="CB590">
        <v>-1.5817270830000001</v>
      </c>
      <c r="CC590">
        <v>-61.778126090000001</v>
      </c>
      <c r="CD590">
        <v>-26.96677429</v>
      </c>
      <c r="CE590">
        <v>6.7362257061999999</v>
      </c>
      <c r="CF590">
        <v>-48.175107629999999</v>
      </c>
      <c r="CG590">
        <v>771.98346299000002</v>
      </c>
      <c r="CH590">
        <v>204.25399074000001</v>
      </c>
      <c r="CI590">
        <v>-75.297548919999997</v>
      </c>
      <c r="CJ590">
        <v>-33.382298650000003</v>
      </c>
      <c r="CK590">
        <v>-143.78135349999999</v>
      </c>
      <c r="CL590">
        <v>-42.063330579999999</v>
      </c>
      <c r="CM590">
        <v>-2.7524630430000001</v>
      </c>
      <c r="CN590">
        <v>32.294718750000001</v>
      </c>
      <c r="CO590">
        <v>-122.10237429999999</v>
      </c>
      <c r="CP590">
        <v>54.691656250000001</v>
      </c>
      <c r="CQ590">
        <v>-12.852697920000001</v>
      </c>
      <c r="CR590">
        <v>-119.0688071</v>
      </c>
      <c r="CS590">
        <v>-43.971409129999998</v>
      </c>
      <c r="CT590">
        <v>7.3694241996000001</v>
      </c>
      <c r="CU590">
        <v>-101.32757580000001</v>
      </c>
      <c r="CV590">
        <v>1.8410756711</v>
      </c>
      <c r="CW590">
        <v>-2.7533813870000001</v>
      </c>
      <c r="CX590">
        <v>2.6173992071000001</v>
      </c>
      <c r="CY590">
        <v>0.85112871710000004</v>
      </c>
      <c r="CZ590">
        <v>2.3807453873000002</v>
      </c>
      <c r="DA590">
        <v>-1.8655161330000001</v>
      </c>
      <c r="DB590">
        <v>-1.0227879E-2</v>
      </c>
      <c r="DC590">
        <v>-1.2122332309999999</v>
      </c>
      <c r="DD590">
        <v>0.759907899</v>
      </c>
      <c r="DE590">
        <v>0.97938149789999995</v>
      </c>
      <c r="DF590">
        <v>0.5015091438</v>
      </c>
      <c r="DG590">
        <v>2.6830681245000001</v>
      </c>
      <c r="DH590">
        <v>1.4638414023999999</v>
      </c>
      <c r="DI590">
        <v>0.51192723569999998</v>
      </c>
      <c r="DJ590">
        <v>1.4094567357000001</v>
      </c>
    </row>
    <row r="591" spans="19:114" x14ac:dyDescent="0.15">
      <c r="S591" s="11" t="s">
        <v>32</v>
      </c>
      <c r="T591" s="11" t="s">
        <v>100</v>
      </c>
      <c r="U591" s="11">
        <v>12</v>
      </c>
      <c r="V591" s="11">
        <v>15</v>
      </c>
      <c r="W591" s="9">
        <v>0.179398</v>
      </c>
      <c r="X591" s="9">
        <v>0.51883800000000002</v>
      </c>
      <c r="Y591" s="9">
        <f t="shared" si="258"/>
        <v>1.501032292307888</v>
      </c>
      <c r="Z591" s="9">
        <f t="shared" si="259"/>
        <v>34</v>
      </c>
      <c r="AA591" s="8">
        <f t="shared" si="260"/>
        <v>60</v>
      </c>
      <c r="AB591" s="8" t="b">
        <f t="shared" si="257"/>
        <v>0</v>
      </c>
      <c r="AC591" s="25" t="str">
        <f t="shared" si="248"/>
        <v>NO</v>
      </c>
      <c r="AD591" s="21" t="str">
        <f t="shared" si="261"/>
        <v>YES</v>
      </c>
      <c r="AE591" s="8" t="str">
        <f t="shared" si="262"/>
        <v>MEDIUM</v>
      </c>
      <c r="AF591" s="8">
        <f t="shared" si="263"/>
        <v>3</v>
      </c>
      <c r="AG591" s="8">
        <f t="shared" si="264"/>
        <v>3</v>
      </c>
      <c r="AH591" s="8">
        <f t="shared" si="265"/>
        <v>3</v>
      </c>
      <c r="AI591" s="25">
        <f t="shared" si="249"/>
        <v>139</v>
      </c>
      <c r="AJ591" s="25">
        <f t="shared" si="250"/>
        <v>340</v>
      </c>
      <c r="AK591" s="25">
        <f t="shared" si="251"/>
        <v>615</v>
      </c>
      <c r="AL591" s="25">
        <f t="shared" si="252"/>
        <v>6.6</v>
      </c>
      <c r="AM591" s="21">
        <f t="shared" si="266"/>
        <v>139</v>
      </c>
      <c r="AN591" s="21">
        <f t="shared" si="267"/>
        <v>340</v>
      </c>
      <c r="AO591" s="21">
        <f t="shared" si="268"/>
        <v>615</v>
      </c>
      <c r="AP591" s="21">
        <f t="shared" si="269"/>
        <v>6.6</v>
      </c>
      <c r="AQ591" s="24">
        <f t="shared" si="253"/>
        <v>-0.2857142857142857</v>
      </c>
      <c r="AR591" s="24">
        <f t="shared" si="254"/>
        <v>1</v>
      </c>
      <c r="AS591" s="24">
        <f t="shared" si="255"/>
        <v>1</v>
      </c>
      <c r="AT591" s="24">
        <f t="shared" si="256"/>
        <v>-0.33333333333333331</v>
      </c>
      <c r="AU591" s="9">
        <v>16</v>
      </c>
      <c r="AV591" s="9">
        <v>14</v>
      </c>
      <c r="AW591" s="9">
        <v>85</v>
      </c>
      <c r="AX591" s="9">
        <v>35</v>
      </c>
      <c r="AY591" s="9">
        <v>45</v>
      </c>
      <c r="AZ591" s="9">
        <v>15</v>
      </c>
      <c r="BA591" s="9">
        <v>22.5</v>
      </c>
      <c r="BB591" s="9">
        <v>22.5</v>
      </c>
      <c r="BC591">
        <v>178.30550661000001</v>
      </c>
      <c r="BD591">
        <v>31.730058332999999</v>
      </c>
      <c r="BE591">
        <v>-22.989153309999999</v>
      </c>
      <c r="BF591">
        <v>-8.8091884240000002</v>
      </c>
      <c r="BG591">
        <v>-28.1366163</v>
      </c>
      <c r="BH591">
        <v>-3.1650008789999999</v>
      </c>
      <c r="BI591">
        <v>-0.65992471100000005</v>
      </c>
      <c r="BJ591">
        <v>9.5428614583000009</v>
      </c>
      <c r="BK591">
        <v>-24.87200352</v>
      </c>
      <c r="BL591">
        <v>6.4700385417000001</v>
      </c>
      <c r="BM591">
        <v>-1.9501385419999999</v>
      </c>
      <c r="BN591">
        <v>-19.45153406</v>
      </c>
      <c r="BO591">
        <v>-15.403025469999999</v>
      </c>
      <c r="BP591">
        <v>2.9759745292000002</v>
      </c>
      <c r="BQ591">
        <v>-13.2493588</v>
      </c>
      <c r="BR591">
        <v>419.9750631</v>
      </c>
      <c r="BS591">
        <v>93.876868518999999</v>
      </c>
      <c r="BT591">
        <v>-37.518463189999999</v>
      </c>
      <c r="BU591">
        <v>-18.152626779999999</v>
      </c>
      <c r="BV591">
        <v>-72.269324519999998</v>
      </c>
      <c r="BW591">
        <v>-16.10912867</v>
      </c>
      <c r="BX591">
        <v>-1.5674071650000001</v>
      </c>
      <c r="BY591">
        <v>18.242772917</v>
      </c>
      <c r="BZ591">
        <v>-61.031656429999998</v>
      </c>
      <c r="CA591">
        <v>29.74716875</v>
      </c>
      <c r="CB591">
        <v>-1.5817270830000001</v>
      </c>
      <c r="CC591">
        <v>-61.778126090000001</v>
      </c>
      <c r="CD591">
        <v>-26.96677429</v>
      </c>
      <c r="CE591">
        <v>6.7362257061999999</v>
      </c>
      <c r="CF591">
        <v>-48.175107629999999</v>
      </c>
      <c r="CG591">
        <v>771.98346299000002</v>
      </c>
      <c r="CH591">
        <v>204.25399074000001</v>
      </c>
      <c r="CI591">
        <v>-75.297548919999997</v>
      </c>
      <c r="CJ591">
        <v>-33.382298650000003</v>
      </c>
      <c r="CK591">
        <v>-143.78135349999999</v>
      </c>
      <c r="CL591">
        <v>-42.063330579999999</v>
      </c>
      <c r="CM591">
        <v>-2.7524630430000001</v>
      </c>
      <c r="CN591">
        <v>32.294718750000001</v>
      </c>
      <c r="CO591">
        <v>-122.10237429999999</v>
      </c>
      <c r="CP591">
        <v>54.691656250000001</v>
      </c>
      <c r="CQ591">
        <v>-12.852697920000001</v>
      </c>
      <c r="CR591">
        <v>-119.0688071</v>
      </c>
      <c r="CS591">
        <v>-43.971409129999998</v>
      </c>
      <c r="CT591">
        <v>7.3694241996000001</v>
      </c>
      <c r="CU591">
        <v>-101.32757580000001</v>
      </c>
      <c r="CV591">
        <v>1.8410756711</v>
      </c>
      <c r="CW591">
        <v>-2.7533813870000001</v>
      </c>
      <c r="CX591">
        <v>2.6173992071000001</v>
      </c>
      <c r="CY591">
        <v>0.85112871710000004</v>
      </c>
      <c r="CZ591">
        <v>2.3807453873000002</v>
      </c>
      <c r="DA591">
        <v>-1.8655161330000001</v>
      </c>
      <c r="DB591">
        <v>-1.0227879E-2</v>
      </c>
      <c r="DC591">
        <v>-1.2122332309999999</v>
      </c>
      <c r="DD591">
        <v>0.759907899</v>
      </c>
      <c r="DE591">
        <v>0.97938149789999995</v>
      </c>
      <c r="DF591">
        <v>0.5015091438</v>
      </c>
      <c r="DG591">
        <v>2.6830681245000001</v>
      </c>
      <c r="DH591">
        <v>1.4638414023999999</v>
      </c>
      <c r="DI591">
        <v>0.51192723569999998</v>
      </c>
      <c r="DJ591">
        <v>1.4094567357000001</v>
      </c>
    </row>
    <row r="592" spans="19:114" x14ac:dyDescent="0.15">
      <c r="S592" s="11" t="s">
        <v>32</v>
      </c>
      <c r="T592" s="11" t="s">
        <v>100</v>
      </c>
      <c r="U592" s="11">
        <v>12</v>
      </c>
      <c r="V592" s="11">
        <v>30</v>
      </c>
      <c r="W592" s="9">
        <v>0.179398</v>
      </c>
      <c r="X592" s="9">
        <v>0.51883800000000002</v>
      </c>
      <c r="Y592" s="9">
        <f t="shared" si="258"/>
        <v>1.501032292307888</v>
      </c>
      <c r="Z592" s="9">
        <f t="shared" si="259"/>
        <v>34</v>
      </c>
      <c r="AA592" s="8">
        <f t="shared" si="260"/>
        <v>60</v>
      </c>
      <c r="AB592" s="8" t="b">
        <f t="shared" si="257"/>
        <v>0</v>
      </c>
      <c r="AC592" s="25" t="str">
        <f t="shared" si="248"/>
        <v>NO</v>
      </c>
      <c r="AD592" s="21" t="str">
        <f t="shared" si="261"/>
        <v>YES</v>
      </c>
      <c r="AE592" s="8" t="str">
        <f t="shared" si="262"/>
        <v>MEDIUM</v>
      </c>
      <c r="AF592" s="8">
        <f t="shared" si="263"/>
        <v>3</v>
      </c>
      <c r="AG592" s="8">
        <f t="shared" si="264"/>
        <v>3</v>
      </c>
      <c r="AH592" s="8">
        <f t="shared" si="265"/>
        <v>3</v>
      </c>
      <c r="AI592" s="25">
        <f t="shared" si="249"/>
        <v>128</v>
      </c>
      <c r="AJ592" s="25">
        <f t="shared" si="250"/>
        <v>322</v>
      </c>
      <c r="AK592" s="25">
        <f t="shared" si="251"/>
        <v>571</v>
      </c>
      <c r="AL592" s="25">
        <f t="shared" si="252"/>
        <v>9</v>
      </c>
      <c r="AM592" s="21">
        <f t="shared" si="266"/>
        <v>128</v>
      </c>
      <c r="AN592" s="21">
        <f t="shared" si="267"/>
        <v>322</v>
      </c>
      <c r="AO592" s="21">
        <f t="shared" si="268"/>
        <v>571</v>
      </c>
      <c r="AP592" s="21">
        <f t="shared" si="269"/>
        <v>9</v>
      </c>
      <c r="AQ592" s="24">
        <f t="shared" si="253"/>
        <v>-0.2857142857142857</v>
      </c>
      <c r="AR592" s="24">
        <f t="shared" si="254"/>
        <v>1</v>
      </c>
      <c r="AS592" s="24">
        <f t="shared" si="255"/>
        <v>1</v>
      </c>
      <c r="AT592" s="24">
        <f t="shared" si="256"/>
        <v>0.33333333333333331</v>
      </c>
      <c r="AU592" s="9">
        <v>16</v>
      </c>
      <c r="AV592" s="9">
        <v>14</v>
      </c>
      <c r="AW592" s="9">
        <v>85</v>
      </c>
      <c r="AX592" s="9">
        <v>35</v>
      </c>
      <c r="AY592" s="9">
        <v>45</v>
      </c>
      <c r="AZ592" s="9">
        <v>15</v>
      </c>
      <c r="BA592" s="9">
        <v>22.5</v>
      </c>
      <c r="BB592" s="9">
        <v>22.5</v>
      </c>
      <c r="BC592">
        <v>178.30550661000001</v>
      </c>
      <c r="BD592">
        <v>31.730058332999999</v>
      </c>
      <c r="BE592">
        <v>-22.989153309999999</v>
      </c>
      <c r="BF592">
        <v>-8.8091884240000002</v>
      </c>
      <c r="BG592">
        <v>-28.1366163</v>
      </c>
      <c r="BH592">
        <v>-3.1650008789999999</v>
      </c>
      <c r="BI592">
        <v>-0.65992471100000005</v>
      </c>
      <c r="BJ592">
        <v>9.5428614583000009</v>
      </c>
      <c r="BK592">
        <v>-24.87200352</v>
      </c>
      <c r="BL592">
        <v>6.4700385417000001</v>
      </c>
      <c r="BM592">
        <v>-1.9501385419999999</v>
      </c>
      <c r="BN592">
        <v>-19.45153406</v>
      </c>
      <c r="BO592">
        <v>-15.403025469999999</v>
      </c>
      <c r="BP592">
        <v>2.9759745292000002</v>
      </c>
      <c r="BQ592">
        <v>-13.2493588</v>
      </c>
      <c r="BR592">
        <v>419.9750631</v>
      </c>
      <c r="BS592">
        <v>93.876868518999999</v>
      </c>
      <c r="BT592">
        <v>-37.518463189999999</v>
      </c>
      <c r="BU592">
        <v>-18.152626779999999</v>
      </c>
      <c r="BV592">
        <v>-72.269324519999998</v>
      </c>
      <c r="BW592">
        <v>-16.10912867</v>
      </c>
      <c r="BX592">
        <v>-1.5674071650000001</v>
      </c>
      <c r="BY592">
        <v>18.242772917</v>
      </c>
      <c r="BZ592">
        <v>-61.031656429999998</v>
      </c>
      <c r="CA592">
        <v>29.74716875</v>
      </c>
      <c r="CB592">
        <v>-1.5817270830000001</v>
      </c>
      <c r="CC592">
        <v>-61.778126090000001</v>
      </c>
      <c r="CD592">
        <v>-26.96677429</v>
      </c>
      <c r="CE592">
        <v>6.7362257061999999</v>
      </c>
      <c r="CF592">
        <v>-48.175107629999999</v>
      </c>
      <c r="CG592">
        <v>771.98346299000002</v>
      </c>
      <c r="CH592">
        <v>204.25399074000001</v>
      </c>
      <c r="CI592">
        <v>-75.297548919999997</v>
      </c>
      <c r="CJ592">
        <v>-33.382298650000003</v>
      </c>
      <c r="CK592">
        <v>-143.78135349999999</v>
      </c>
      <c r="CL592">
        <v>-42.063330579999999</v>
      </c>
      <c r="CM592">
        <v>-2.7524630430000001</v>
      </c>
      <c r="CN592">
        <v>32.294718750000001</v>
      </c>
      <c r="CO592">
        <v>-122.10237429999999</v>
      </c>
      <c r="CP592">
        <v>54.691656250000001</v>
      </c>
      <c r="CQ592">
        <v>-12.852697920000001</v>
      </c>
      <c r="CR592">
        <v>-119.0688071</v>
      </c>
      <c r="CS592">
        <v>-43.971409129999998</v>
      </c>
      <c r="CT592">
        <v>7.3694241996000001</v>
      </c>
      <c r="CU592">
        <v>-101.32757580000001</v>
      </c>
      <c r="CV592">
        <v>1.8410756711</v>
      </c>
      <c r="CW592">
        <v>-2.7533813870000001</v>
      </c>
      <c r="CX592">
        <v>2.6173992071000001</v>
      </c>
      <c r="CY592">
        <v>0.85112871710000004</v>
      </c>
      <c r="CZ592">
        <v>2.3807453873000002</v>
      </c>
      <c r="DA592">
        <v>-1.8655161330000001</v>
      </c>
      <c r="DB592">
        <v>-1.0227879E-2</v>
      </c>
      <c r="DC592">
        <v>-1.2122332309999999</v>
      </c>
      <c r="DD592">
        <v>0.759907899</v>
      </c>
      <c r="DE592">
        <v>0.97938149789999995</v>
      </c>
      <c r="DF592">
        <v>0.5015091438</v>
      </c>
      <c r="DG592">
        <v>2.6830681245000001</v>
      </c>
      <c r="DH592">
        <v>1.4638414023999999</v>
      </c>
      <c r="DI592">
        <v>0.51192723569999998</v>
      </c>
      <c r="DJ592">
        <v>1.4094567357000001</v>
      </c>
    </row>
    <row r="593" spans="19:114" x14ac:dyDescent="0.15">
      <c r="S593" s="11" t="s">
        <v>32</v>
      </c>
      <c r="T593" s="11" t="s">
        <v>100</v>
      </c>
      <c r="U593" s="11">
        <v>12</v>
      </c>
      <c r="V593" s="11">
        <v>45</v>
      </c>
      <c r="W593" s="9">
        <v>0.179398</v>
      </c>
      <c r="X593" s="9">
        <v>0.51883800000000002</v>
      </c>
      <c r="Y593" s="9">
        <f t="shared" si="258"/>
        <v>1.501032292307888</v>
      </c>
      <c r="Z593" s="9">
        <f t="shared" si="259"/>
        <v>34</v>
      </c>
      <c r="AA593" s="8">
        <f t="shared" si="260"/>
        <v>60</v>
      </c>
      <c r="AB593" s="8" t="b">
        <f t="shared" si="257"/>
        <v>0</v>
      </c>
      <c r="AC593" s="25" t="str">
        <f t="shared" si="248"/>
        <v>NO</v>
      </c>
      <c r="AD593" s="21" t="str">
        <f t="shared" si="261"/>
        <v>YES</v>
      </c>
      <c r="AE593" s="8" t="str">
        <f t="shared" si="262"/>
        <v>FINE</v>
      </c>
      <c r="AF593" s="8">
        <f t="shared" si="263"/>
        <v>2</v>
      </c>
      <c r="AG593" s="8">
        <f t="shared" si="264"/>
        <v>2</v>
      </c>
      <c r="AH593" s="8">
        <f t="shared" si="265"/>
        <v>3</v>
      </c>
      <c r="AI593" s="25">
        <f t="shared" si="249"/>
        <v>105</v>
      </c>
      <c r="AJ593" s="25">
        <f t="shared" si="250"/>
        <v>261</v>
      </c>
      <c r="AK593" s="25">
        <f t="shared" si="251"/>
        <v>436</v>
      </c>
      <c r="AL593" s="25">
        <f t="shared" si="252"/>
        <v>12.7</v>
      </c>
      <c r="AM593" s="21">
        <f t="shared" si="266"/>
        <v>105</v>
      </c>
      <c r="AN593" s="21">
        <f t="shared" si="267"/>
        <v>261</v>
      </c>
      <c r="AO593" s="21">
        <f t="shared" si="268"/>
        <v>436</v>
      </c>
      <c r="AP593" s="21">
        <f t="shared" si="269"/>
        <v>12.7</v>
      </c>
      <c r="AQ593" s="24">
        <f t="shared" si="253"/>
        <v>-0.2857142857142857</v>
      </c>
      <c r="AR593" s="24">
        <f t="shared" si="254"/>
        <v>1</v>
      </c>
      <c r="AS593" s="24">
        <f t="shared" si="255"/>
        <v>1</v>
      </c>
      <c r="AT593" s="24">
        <f t="shared" si="256"/>
        <v>1</v>
      </c>
      <c r="AU593" s="9">
        <v>16</v>
      </c>
      <c r="AV593" s="9">
        <v>14</v>
      </c>
      <c r="AW593" s="9">
        <v>85</v>
      </c>
      <c r="AX593" s="9">
        <v>35</v>
      </c>
      <c r="AY593" s="9">
        <v>45</v>
      </c>
      <c r="AZ593" s="9">
        <v>15</v>
      </c>
      <c r="BA593" s="9">
        <v>22.5</v>
      </c>
      <c r="BB593" s="9">
        <v>22.5</v>
      </c>
      <c r="BC593">
        <v>178.30550661000001</v>
      </c>
      <c r="BD593">
        <v>31.730058332999999</v>
      </c>
      <c r="BE593">
        <v>-22.989153309999999</v>
      </c>
      <c r="BF593">
        <v>-8.8091884240000002</v>
      </c>
      <c r="BG593">
        <v>-28.1366163</v>
      </c>
      <c r="BH593">
        <v>-3.1650008789999999</v>
      </c>
      <c r="BI593">
        <v>-0.65992471100000005</v>
      </c>
      <c r="BJ593">
        <v>9.5428614583000009</v>
      </c>
      <c r="BK593">
        <v>-24.87200352</v>
      </c>
      <c r="BL593">
        <v>6.4700385417000001</v>
      </c>
      <c r="BM593">
        <v>-1.9501385419999999</v>
      </c>
      <c r="BN593">
        <v>-19.45153406</v>
      </c>
      <c r="BO593">
        <v>-15.403025469999999</v>
      </c>
      <c r="BP593">
        <v>2.9759745292000002</v>
      </c>
      <c r="BQ593">
        <v>-13.2493588</v>
      </c>
      <c r="BR593">
        <v>419.9750631</v>
      </c>
      <c r="BS593">
        <v>93.876868518999999</v>
      </c>
      <c r="BT593">
        <v>-37.518463189999999</v>
      </c>
      <c r="BU593">
        <v>-18.152626779999999</v>
      </c>
      <c r="BV593">
        <v>-72.269324519999998</v>
      </c>
      <c r="BW593">
        <v>-16.10912867</v>
      </c>
      <c r="BX593">
        <v>-1.5674071650000001</v>
      </c>
      <c r="BY593">
        <v>18.242772917</v>
      </c>
      <c r="BZ593">
        <v>-61.031656429999998</v>
      </c>
      <c r="CA593">
        <v>29.74716875</v>
      </c>
      <c r="CB593">
        <v>-1.5817270830000001</v>
      </c>
      <c r="CC593">
        <v>-61.778126090000001</v>
      </c>
      <c r="CD593">
        <v>-26.96677429</v>
      </c>
      <c r="CE593">
        <v>6.7362257061999999</v>
      </c>
      <c r="CF593">
        <v>-48.175107629999999</v>
      </c>
      <c r="CG593">
        <v>771.98346299000002</v>
      </c>
      <c r="CH593">
        <v>204.25399074000001</v>
      </c>
      <c r="CI593">
        <v>-75.297548919999997</v>
      </c>
      <c r="CJ593">
        <v>-33.382298650000003</v>
      </c>
      <c r="CK593">
        <v>-143.78135349999999</v>
      </c>
      <c r="CL593">
        <v>-42.063330579999999</v>
      </c>
      <c r="CM593">
        <v>-2.7524630430000001</v>
      </c>
      <c r="CN593">
        <v>32.294718750000001</v>
      </c>
      <c r="CO593">
        <v>-122.10237429999999</v>
      </c>
      <c r="CP593">
        <v>54.691656250000001</v>
      </c>
      <c r="CQ593">
        <v>-12.852697920000001</v>
      </c>
      <c r="CR593">
        <v>-119.0688071</v>
      </c>
      <c r="CS593">
        <v>-43.971409129999998</v>
      </c>
      <c r="CT593">
        <v>7.3694241996000001</v>
      </c>
      <c r="CU593">
        <v>-101.32757580000001</v>
      </c>
      <c r="CV593">
        <v>1.8410756711</v>
      </c>
      <c r="CW593">
        <v>-2.7533813870000001</v>
      </c>
      <c r="CX593">
        <v>2.6173992071000001</v>
      </c>
      <c r="CY593">
        <v>0.85112871710000004</v>
      </c>
      <c r="CZ593">
        <v>2.3807453873000002</v>
      </c>
      <c r="DA593">
        <v>-1.8655161330000001</v>
      </c>
      <c r="DB593">
        <v>-1.0227879E-2</v>
      </c>
      <c r="DC593">
        <v>-1.2122332309999999</v>
      </c>
      <c r="DD593">
        <v>0.759907899</v>
      </c>
      <c r="DE593">
        <v>0.97938149789999995</v>
      </c>
      <c r="DF593">
        <v>0.5015091438</v>
      </c>
      <c r="DG593">
        <v>2.6830681245000001</v>
      </c>
      <c r="DH593">
        <v>1.4638414023999999</v>
      </c>
      <c r="DI593">
        <v>0.51192723569999998</v>
      </c>
      <c r="DJ593">
        <v>1.4094567357000001</v>
      </c>
    </row>
    <row r="594" spans="19:114" x14ac:dyDescent="0.15">
      <c r="S594" s="11" t="s">
        <v>32</v>
      </c>
      <c r="T594" s="11" t="s">
        <v>100</v>
      </c>
      <c r="U594" s="11">
        <v>15</v>
      </c>
      <c r="V594" s="11">
        <v>0</v>
      </c>
      <c r="W594" s="9">
        <v>0.23569000000000001</v>
      </c>
      <c r="X594" s="9">
        <v>0.50192999999999999</v>
      </c>
      <c r="Y594" s="9">
        <f t="shared" si="258"/>
        <v>1.8401304564686636</v>
      </c>
      <c r="Z594" s="9">
        <f t="shared" si="259"/>
        <v>28</v>
      </c>
      <c r="AA594" s="8">
        <f t="shared" si="260"/>
        <v>60</v>
      </c>
      <c r="AB594" s="8" t="b">
        <f t="shared" si="257"/>
        <v>0</v>
      </c>
      <c r="AC594" s="25" t="str">
        <f t="shared" si="248"/>
        <v>NO</v>
      </c>
      <c r="AD594" s="21" t="str">
        <f t="shared" si="261"/>
        <v>YES</v>
      </c>
      <c r="AE594" s="8" t="str">
        <f t="shared" si="262"/>
        <v>MEDIUM</v>
      </c>
      <c r="AF594" s="8">
        <f t="shared" si="263"/>
        <v>3</v>
      </c>
      <c r="AG594" s="8">
        <f t="shared" si="264"/>
        <v>3</v>
      </c>
      <c r="AH594" s="8">
        <f t="shared" si="265"/>
        <v>3</v>
      </c>
      <c r="AI594" s="25">
        <f t="shared" si="249"/>
        <v>151</v>
      </c>
      <c r="AJ594" s="25">
        <f t="shared" si="250"/>
        <v>349</v>
      </c>
      <c r="AK594" s="25">
        <f t="shared" si="251"/>
        <v>639</v>
      </c>
      <c r="AL594" s="25">
        <f t="shared" si="252"/>
        <v>4.0999999999999996</v>
      </c>
      <c r="AM594" s="21">
        <f t="shared" si="266"/>
        <v>151</v>
      </c>
      <c r="AN594" s="21">
        <f t="shared" si="267"/>
        <v>349</v>
      </c>
      <c r="AO594" s="21">
        <f t="shared" si="268"/>
        <v>639</v>
      </c>
      <c r="AP594" s="21">
        <f t="shared" si="269"/>
        <v>4.0999999999999996</v>
      </c>
      <c r="AQ594" s="24">
        <f t="shared" si="253"/>
        <v>-7.1428571428571425E-2</v>
      </c>
      <c r="AR594" s="24">
        <f t="shared" si="254"/>
        <v>1</v>
      </c>
      <c r="AS594" s="24">
        <f t="shared" si="255"/>
        <v>1</v>
      </c>
      <c r="AT594" s="24">
        <f t="shared" si="256"/>
        <v>-1</v>
      </c>
      <c r="AU594" s="9">
        <v>16</v>
      </c>
      <c r="AV594" s="9">
        <v>14</v>
      </c>
      <c r="AW594" s="9">
        <v>85</v>
      </c>
      <c r="AX594" s="9">
        <v>35</v>
      </c>
      <c r="AY594" s="9">
        <v>45</v>
      </c>
      <c r="AZ594" s="9">
        <v>15</v>
      </c>
      <c r="BA594" s="9">
        <v>22.5</v>
      </c>
      <c r="BB594" s="9">
        <v>22.5</v>
      </c>
      <c r="BC594">
        <v>178.30550661000001</v>
      </c>
      <c r="BD594">
        <v>31.730058332999999</v>
      </c>
      <c r="BE594">
        <v>-22.989153309999999</v>
      </c>
      <c r="BF594">
        <v>-8.8091884240000002</v>
      </c>
      <c r="BG594">
        <v>-28.1366163</v>
      </c>
      <c r="BH594">
        <v>-3.1650008789999999</v>
      </c>
      <c r="BI594">
        <v>-0.65992471100000005</v>
      </c>
      <c r="BJ594">
        <v>9.5428614583000009</v>
      </c>
      <c r="BK594">
        <v>-24.87200352</v>
      </c>
      <c r="BL594">
        <v>6.4700385417000001</v>
      </c>
      <c r="BM594">
        <v>-1.9501385419999999</v>
      </c>
      <c r="BN594">
        <v>-19.45153406</v>
      </c>
      <c r="BO594">
        <v>-15.403025469999999</v>
      </c>
      <c r="BP594">
        <v>2.9759745292000002</v>
      </c>
      <c r="BQ594">
        <v>-13.2493588</v>
      </c>
      <c r="BR594">
        <v>419.9750631</v>
      </c>
      <c r="BS594">
        <v>93.876868518999999</v>
      </c>
      <c r="BT594">
        <v>-37.518463189999999</v>
      </c>
      <c r="BU594">
        <v>-18.152626779999999</v>
      </c>
      <c r="BV594">
        <v>-72.269324519999998</v>
      </c>
      <c r="BW594">
        <v>-16.10912867</v>
      </c>
      <c r="BX594">
        <v>-1.5674071650000001</v>
      </c>
      <c r="BY594">
        <v>18.242772917</v>
      </c>
      <c r="BZ594">
        <v>-61.031656429999998</v>
      </c>
      <c r="CA594">
        <v>29.74716875</v>
      </c>
      <c r="CB594">
        <v>-1.5817270830000001</v>
      </c>
      <c r="CC594">
        <v>-61.778126090000001</v>
      </c>
      <c r="CD594">
        <v>-26.96677429</v>
      </c>
      <c r="CE594">
        <v>6.7362257061999999</v>
      </c>
      <c r="CF594">
        <v>-48.175107629999999</v>
      </c>
      <c r="CG594">
        <v>771.98346299000002</v>
      </c>
      <c r="CH594">
        <v>204.25399074000001</v>
      </c>
      <c r="CI594">
        <v>-75.297548919999997</v>
      </c>
      <c r="CJ594">
        <v>-33.382298650000003</v>
      </c>
      <c r="CK594">
        <v>-143.78135349999999</v>
      </c>
      <c r="CL594">
        <v>-42.063330579999999</v>
      </c>
      <c r="CM594">
        <v>-2.7524630430000001</v>
      </c>
      <c r="CN594">
        <v>32.294718750000001</v>
      </c>
      <c r="CO594">
        <v>-122.10237429999999</v>
      </c>
      <c r="CP594">
        <v>54.691656250000001</v>
      </c>
      <c r="CQ594">
        <v>-12.852697920000001</v>
      </c>
      <c r="CR594">
        <v>-119.0688071</v>
      </c>
      <c r="CS594">
        <v>-43.971409129999998</v>
      </c>
      <c r="CT594">
        <v>7.3694241996000001</v>
      </c>
      <c r="CU594">
        <v>-101.32757580000001</v>
      </c>
      <c r="CV594">
        <v>1.8410756711</v>
      </c>
      <c r="CW594">
        <v>-2.7533813870000001</v>
      </c>
      <c r="CX594">
        <v>2.6173992071000001</v>
      </c>
      <c r="CY594">
        <v>0.85112871710000004</v>
      </c>
      <c r="CZ594">
        <v>2.3807453873000002</v>
      </c>
      <c r="DA594">
        <v>-1.8655161330000001</v>
      </c>
      <c r="DB594">
        <v>-1.0227879E-2</v>
      </c>
      <c r="DC594">
        <v>-1.2122332309999999</v>
      </c>
      <c r="DD594">
        <v>0.759907899</v>
      </c>
      <c r="DE594">
        <v>0.97938149789999995</v>
      </c>
      <c r="DF594">
        <v>0.5015091438</v>
      </c>
      <c r="DG594">
        <v>2.6830681245000001</v>
      </c>
      <c r="DH594">
        <v>1.4638414023999999</v>
      </c>
      <c r="DI594">
        <v>0.51192723569999998</v>
      </c>
      <c r="DJ594">
        <v>1.4094567357000001</v>
      </c>
    </row>
    <row r="595" spans="19:114" x14ac:dyDescent="0.15">
      <c r="S595" s="11" t="s">
        <v>32</v>
      </c>
      <c r="T595" s="11" t="s">
        <v>100</v>
      </c>
      <c r="U595" s="11">
        <v>15</v>
      </c>
      <c r="V595" s="11">
        <v>15</v>
      </c>
      <c r="W595" s="9">
        <v>0.23569000000000001</v>
      </c>
      <c r="X595" s="9">
        <v>0.50192999999999999</v>
      </c>
      <c r="Y595" s="9">
        <f t="shared" si="258"/>
        <v>1.8401304564686636</v>
      </c>
      <c r="Z595" s="9">
        <f t="shared" si="259"/>
        <v>28</v>
      </c>
      <c r="AA595" s="8">
        <f t="shared" si="260"/>
        <v>60</v>
      </c>
      <c r="AB595" s="8" t="b">
        <f t="shared" si="257"/>
        <v>0</v>
      </c>
      <c r="AC595" s="25" t="str">
        <f t="shared" si="248"/>
        <v>NO</v>
      </c>
      <c r="AD595" s="21" t="str">
        <f t="shared" si="261"/>
        <v>YES</v>
      </c>
      <c r="AE595" s="8" t="str">
        <f t="shared" si="262"/>
        <v>MEDIUM</v>
      </c>
      <c r="AF595" s="8">
        <f t="shared" si="263"/>
        <v>3</v>
      </c>
      <c r="AG595" s="8">
        <f t="shared" si="264"/>
        <v>3</v>
      </c>
      <c r="AH595" s="8">
        <f t="shared" si="265"/>
        <v>4</v>
      </c>
      <c r="AI595" s="25">
        <f t="shared" si="249"/>
        <v>148</v>
      </c>
      <c r="AJ595" s="25">
        <f t="shared" si="250"/>
        <v>365</v>
      </c>
      <c r="AK595" s="25">
        <f t="shared" si="251"/>
        <v>667</v>
      </c>
      <c r="AL595" s="25">
        <f t="shared" si="252"/>
        <v>5.3999999999999995</v>
      </c>
      <c r="AM595" s="21">
        <f t="shared" si="266"/>
        <v>148</v>
      </c>
      <c r="AN595" s="21">
        <f t="shared" si="267"/>
        <v>365</v>
      </c>
      <c r="AO595" s="21">
        <f t="shared" si="268"/>
        <v>667</v>
      </c>
      <c r="AP595" s="21">
        <f t="shared" si="269"/>
        <v>5.3999999999999995</v>
      </c>
      <c r="AQ595" s="24">
        <f t="shared" si="253"/>
        <v>-7.1428571428571425E-2</v>
      </c>
      <c r="AR595" s="24">
        <f t="shared" si="254"/>
        <v>1</v>
      </c>
      <c r="AS595" s="24">
        <f t="shared" si="255"/>
        <v>1</v>
      </c>
      <c r="AT595" s="24">
        <f t="shared" si="256"/>
        <v>-0.33333333333333331</v>
      </c>
      <c r="AU595" s="9">
        <v>16</v>
      </c>
      <c r="AV595" s="9">
        <v>14</v>
      </c>
      <c r="AW595" s="9">
        <v>85</v>
      </c>
      <c r="AX595" s="9">
        <v>35</v>
      </c>
      <c r="AY595" s="9">
        <v>45</v>
      </c>
      <c r="AZ595" s="9">
        <v>15</v>
      </c>
      <c r="BA595" s="9">
        <v>22.5</v>
      </c>
      <c r="BB595" s="9">
        <v>22.5</v>
      </c>
      <c r="BC595">
        <v>178.30550661000001</v>
      </c>
      <c r="BD595">
        <v>31.730058332999999</v>
      </c>
      <c r="BE595">
        <v>-22.989153309999999</v>
      </c>
      <c r="BF595">
        <v>-8.8091884240000002</v>
      </c>
      <c r="BG595">
        <v>-28.1366163</v>
      </c>
      <c r="BH595">
        <v>-3.1650008789999999</v>
      </c>
      <c r="BI595">
        <v>-0.65992471100000005</v>
      </c>
      <c r="BJ595">
        <v>9.5428614583000009</v>
      </c>
      <c r="BK595">
        <v>-24.87200352</v>
      </c>
      <c r="BL595">
        <v>6.4700385417000001</v>
      </c>
      <c r="BM595">
        <v>-1.9501385419999999</v>
      </c>
      <c r="BN595">
        <v>-19.45153406</v>
      </c>
      <c r="BO595">
        <v>-15.403025469999999</v>
      </c>
      <c r="BP595">
        <v>2.9759745292000002</v>
      </c>
      <c r="BQ595">
        <v>-13.2493588</v>
      </c>
      <c r="BR595">
        <v>419.9750631</v>
      </c>
      <c r="BS595">
        <v>93.876868518999999</v>
      </c>
      <c r="BT595">
        <v>-37.518463189999999</v>
      </c>
      <c r="BU595">
        <v>-18.152626779999999</v>
      </c>
      <c r="BV595">
        <v>-72.269324519999998</v>
      </c>
      <c r="BW595">
        <v>-16.10912867</v>
      </c>
      <c r="BX595">
        <v>-1.5674071650000001</v>
      </c>
      <c r="BY595">
        <v>18.242772917</v>
      </c>
      <c r="BZ595">
        <v>-61.031656429999998</v>
      </c>
      <c r="CA595">
        <v>29.74716875</v>
      </c>
      <c r="CB595">
        <v>-1.5817270830000001</v>
      </c>
      <c r="CC595">
        <v>-61.778126090000001</v>
      </c>
      <c r="CD595">
        <v>-26.96677429</v>
      </c>
      <c r="CE595">
        <v>6.7362257061999999</v>
      </c>
      <c r="CF595">
        <v>-48.175107629999999</v>
      </c>
      <c r="CG595">
        <v>771.98346299000002</v>
      </c>
      <c r="CH595">
        <v>204.25399074000001</v>
      </c>
      <c r="CI595">
        <v>-75.297548919999997</v>
      </c>
      <c r="CJ595">
        <v>-33.382298650000003</v>
      </c>
      <c r="CK595">
        <v>-143.78135349999999</v>
      </c>
      <c r="CL595">
        <v>-42.063330579999999</v>
      </c>
      <c r="CM595">
        <v>-2.7524630430000001</v>
      </c>
      <c r="CN595">
        <v>32.294718750000001</v>
      </c>
      <c r="CO595">
        <v>-122.10237429999999</v>
      </c>
      <c r="CP595">
        <v>54.691656250000001</v>
      </c>
      <c r="CQ595">
        <v>-12.852697920000001</v>
      </c>
      <c r="CR595">
        <v>-119.0688071</v>
      </c>
      <c r="CS595">
        <v>-43.971409129999998</v>
      </c>
      <c r="CT595">
        <v>7.3694241996000001</v>
      </c>
      <c r="CU595">
        <v>-101.32757580000001</v>
      </c>
      <c r="CV595">
        <v>1.8410756711</v>
      </c>
      <c r="CW595">
        <v>-2.7533813870000001</v>
      </c>
      <c r="CX595">
        <v>2.6173992071000001</v>
      </c>
      <c r="CY595">
        <v>0.85112871710000004</v>
      </c>
      <c r="CZ595">
        <v>2.3807453873000002</v>
      </c>
      <c r="DA595">
        <v>-1.8655161330000001</v>
      </c>
      <c r="DB595">
        <v>-1.0227879E-2</v>
      </c>
      <c r="DC595">
        <v>-1.2122332309999999</v>
      </c>
      <c r="DD595">
        <v>0.759907899</v>
      </c>
      <c r="DE595">
        <v>0.97938149789999995</v>
      </c>
      <c r="DF595">
        <v>0.5015091438</v>
      </c>
      <c r="DG595">
        <v>2.6830681245000001</v>
      </c>
      <c r="DH595">
        <v>1.4638414023999999</v>
      </c>
      <c r="DI595">
        <v>0.51192723569999998</v>
      </c>
      <c r="DJ595">
        <v>1.4094567357000001</v>
      </c>
    </row>
    <row r="596" spans="19:114" x14ac:dyDescent="0.15">
      <c r="S596" s="11" t="s">
        <v>32</v>
      </c>
      <c r="T596" s="11" t="s">
        <v>100</v>
      </c>
      <c r="U596" s="11">
        <v>15</v>
      </c>
      <c r="V596" s="11">
        <v>30</v>
      </c>
      <c r="W596" s="9">
        <v>0.23569000000000001</v>
      </c>
      <c r="X596" s="9">
        <v>0.50192999999999999</v>
      </c>
      <c r="Y596" s="9">
        <f t="shared" si="258"/>
        <v>1.8401304564686636</v>
      </c>
      <c r="Z596" s="9">
        <f t="shared" si="259"/>
        <v>28</v>
      </c>
      <c r="AA596" s="8">
        <f t="shared" si="260"/>
        <v>60</v>
      </c>
      <c r="AB596" s="8" t="b">
        <f t="shared" si="257"/>
        <v>0</v>
      </c>
      <c r="AC596" s="25" t="str">
        <f t="shared" si="248"/>
        <v>NO</v>
      </c>
      <c r="AD596" s="21" t="str">
        <f t="shared" si="261"/>
        <v>YES</v>
      </c>
      <c r="AE596" s="8" t="str">
        <f t="shared" si="262"/>
        <v>MEDIUM</v>
      </c>
      <c r="AF596" s="8">
        <f t="shared" si="263"/>
        <v>3</v>
      </c>
      <c r="AG596" s="8">
        <f t="shared" si="264"/>
        <v>3</v>
      </c>
      <c r="AH596" s="8">
        <f t="shared" si="265"/>
        <v>3</v>
      </c>
      <c r="AI596" s="25">
        <f t="shared" si="249"/>
        <v>133</v>
      </c>
      <c r="AJ596" s="25">
        <f t="shared" si="250"/>
        <v>338</v>
      </c>
      <c r="AK596" s="25">
        <f t="shared" si="251"/>
        <v>605</v>
      </c>
      <c r="AL596" s="25">
        <f t="shared" si="252"/>
        <v>7.8999999999999995</v>
      </c>
      <c r="AM596" s="21">
        <f t="shared" si="266"/>
        <v>133</v>
      </c>
      <c r="AN596" s="21">
        <f t="shared" si="267"/>
        <v>338</v>
      </c>
      <c r="AO596" s="21">
        <f t="shared" si="268"/>
        <v>605</v>
      </c>
      <c r="AP596" s="21">
        <f t="shared" si="269"/>
        <v>7.8999999999999995</v>
      </c>
      <c r="AQ596" s="24">
        <f t="shared" si="253"/>
        <v>-7.1428571428571425E-2</v>
      </c>
      <c r="AR596" s="24">
        <f t="shared" si="254"/>
        <v>1</v>
      </c>
      <c r="AS596" s="24">
        <f t="shared" si="255"/>
        <v>1</v>
      </c>
      <c r="AT596" s="24">
        <f t="shared" si="256"/>
        <v>0.33333333333333331</v>
      </c>
      <c r="AU596" s="9">
        <v>16</v>
      </c>
      <c r="AV596" s="9">
        <v>14</v>
      </c>
      <c r="AW596" s="9">
        <v>85</v>
      </c>
      <c r="AX596" s="9">
        <v>35</v>
      </c>
      <c r="AY596" s="9">
        <v>45</v>
      </c>
      <c r="AZ596" s="9">
        <v>15</v>
      </c>
      <c r="BA596" s="9">
        <v>22.5</v>
      </c>
      <c r="BB596" s="9">
        <v>22.5</v>
      </c>
      <c r="BC596">
        <v>178.30550661000001</v>
      </c>
      <c r="BD596">
        <v>31.730058332999999</v>
      </c>
      <c r="BE596">
        <v>-22.989153309999999</v>
      </c>
      <c r="BF596">
        <v>-8.8091884240000002</v>
      </c>
      <c r="BG596">
        <v>-28.1366163</v>
      </c>
      <c r="BH596">
        <v>-3.1650008789999999</v>
      </c>
      <c r="BI596">
        <v>-0.65992471100000005</v>
      </c>
      <c r="BJ596">
        <v>9.5428614583000009</v>
      </c>
      <c r="BK596">
        <v>-24.87200352</v>
      </c>
      <c r="BL596">
        <v>6.4700385417000001</v>
      </c>
      <c r="BM596">
        <v>-1.9501385419999999</v>
      </c>
      <c r="BN596">
        <v>-19.45153406</v>
      </c>
      <c r="BO596">
        <v>-15.403025469999999</v>
      </c>
      <c r="BP596">
        <v>2.9759745292000002</v>
      </c>
      <c r="BQ596">
        <v>-13.2493588</v>
      </c>
      <c r="BR596">
        <v>419.9750631</v>
      </c>
      <c r="BS596">
        <v>93.876868518999999</v>
      </c>
      <c r="BT596">
        <v>-37.518463189999999</v>
      </c>
      <c r="BU596">
        <v>-18.152626779999999</v>
      </c>
      <c r="BV596">
        <v>-72.269324519999998</v>
      </c>
      <c r="BW596">
        <v>-16.10912867</v>
      </c>
      <c r="BX596">
        <v>-1.5674071650000001</v>
      </c>
      <c r="BY596">
        <v>18.242772917</v>
      </c>
      <c r="BZ596">
        <v>-61.031656429999998</v>
      </c>
      <c r="CA596">
        <v>29.74716875</v>
      </c>
      <c r="CB596">
        <v>-1.5817270830000001</v>
      </c>
      <c r="CC596">
        <v>-61.778126090000001</v>
      </c>
      <c r="CD596">
        <v>-26.96677429</v>
      </c>
      <c r="CE596">
        <v>6.7362257061999999</v>
      </c>
      <c r="CF596">
        <v>-48.175107629999999</v>
      </c>
      <c r="CG596">
        <v>771.98346299000002</v>
      </c>
      <c r="CH596">
        <v>204.25399074000001</v>
      </c>
      <c r="CI596">
        <v>-75.297548919999997</v>
      </c>
      <c r="CJ596">
        <v>-33.382298650000003</v>
      </c>
      <c r="CK596">
        <v>-143.78135349999999</v>
      </c>
      <c r="CL596">
        <v>-42.063330579999999</v>
      </c>
      <c r="CM596">
        <v>-2.7524630430000001</v>
      </c>
      <c r="CN596">
        <v>32.294718750000001</v>
      </c>
      <c r="CO596">
        <v>-122.10237429999999</v>
      </c>
      <c r="CP596">
        <v>54.691656250000001</v>
      </c>
      <c r="CQ596">
        <v>-12.852697920000001</v>
      </c>
      <c r="CR596">
        <v>-119.0688071</v>
      </c>
      <c r="CS596">
        <v>-43.971409129999998</v>
      </c>
      <c r="CT596">
        <v>7.3694241996000001</v>
      </c>
      <c r="CU596">
        <v>-101.32757580000001</v>
      </c>
      <c r="CV596">
        <v>1.8410756711</v>
      </c>
      <c r="CW596">
        <v>-2.7533813870000001</v>
      </c>
      <c r="CX596">
        <v>2.6173992071000001</v>
      </c>
      <c r="CY596">
        <v>0.85112871710000004</v>
      </c>
      <c r="CZ596">
        <v>2.3807453873000002</v>
      </c>
      <c r="DA596">
        <v>-1.8655161330000001</v>
      </c>
      <c r="DB596">
        <v>-1.0227879E-2</v>
      </c>
      <c r="DC596">
        <v>-1.2122332309999999</v>
      </c>
      <c r="DD596">
        <v>0.759907899</v>
      </c>
      <c r="DE596">
        <v>0.97938149789999995</v>
      </c>
      <c r="DF596">
        <v>0.5015091438</v>
      </c>
      <c r="DG596">
        <v>2.6830681245000001</v>
      </c>
      <c r="DH596">
        <v>1.4638414023999999</v>
      </c>
      <c r="DI596">
        <v>0.51192723569999998</v>
      </c>
      <c r="DJ596">
        <v>1.4094567357000001</v>
      </c>
    </row>
    <row r="597" spans="19:114" x14ac:dyDescent="0.15">
      <c r="S597" s="11" t="s">
        <v>32</v>
      </c>
      <c r="T597" s="11" t="s">
        <v>100</v>
      </c>
      <c r="U597" s="11">
        <v>15</v>
      </c>
      <c r="V597" s="11">
        <v>45</v>
      </c>
      <c r="W597" s="9">
        <v>0.23569000000000001</v>
      </c>
      <c r="X597" s="9">
        <v>0.50192999999999999</v>
      </c>
      <c r="Y597" s="9">
        <f t="shared" si="258"/>
        <v>1.8401304564686636</v>
      </c>
      <c r="Z597" s="9">
        <f t="shared" si="259"/>
        <v>28</v>
      </c>
      <c r="AA597" s="8">
        <f t="shared" si="260"/>
        <v>60</v>
      </c>
      <c r="AB597" s="8" t="b">
        <f t="shared" si="257"/>
        <v>0</v>
      </c>
      <c r="AC597" s="25" t="str">
        <f t="shared" si="248"/>
        <v>NO</v>
      </c>
      <c r="AD597" s="21" t="str">
        <f t="shared" si="261"/>
        <v>YES</v>
      </c>
      <c r="AE597" s="8" t="str">
        <f t="shared" si="262"/>
        <v>FINE</v>
      </c>
      <c r="AF597" s="8">
        <f t="shared" si="263"/>
        <v>2</v>
      </c>
      <c r="AG597" s="8">
        <f t="shared" si="264"/>
        <v>2</v>
      </c>
      <c r="AH597" s="8">
        <f t="shared" si="265"/>
        <v>3</v>
      </c>
      <c r="AI597" s="25">
        <f t="shared" si="249"/>
        <v>107</v>
      </c>
      <c r="AJ597" s="25">
        <f t="shared" si="250"/>
        <v>269</v>
      </c>
      <c r="AK597" s="25">
        <f t="shared" si="251"/>
        <v>453</v>
      </c>
      <c r="AL597" s="25">
        <f t="shared" si="252"/>
        <v>11.7</v>
      </c>
      <c r="AM597" s="21">
        <f t="shared" si="266"/>
        <v>107</v>
      </c>
      <c r="AN597" s="21">
        <f t="shared" si="267"/>
        <v>269</v>
      </c>
      <c r="AO597" s="21">
        <f t="shared" si="268"/>
        <v>453</v>
      </c>
      <c r="AP597" s="21">
        <f t="shared" si="269"/>
        <v>11.7</v>
      </c>
      <c r="AQ597" s="24">
        <f t="shared" si="253"/>
        <v>-7.1428571428571425E-2</v>
      </c>
      <c r="AR597" s="24">
        <f t="shared" si="254"/>
        <v>1</v>
      </c>
      <c r="AS597" s="24">
        <f t="shared" si="255"/>
        <v>1</v>
      </c>
      <c r="AT597" s="24">
        <f t="shared" si="256"/>
        <v>1</v>
      </c>
      <c r="AU597" s="9">
        <v>16</v>
      </c>
      <c r="AV597" s="9">
        <v>14</v>
      </c>
      <c r="AW597" s="9">
        <v>85</v>
      </c>
      <c r="AX597" s="9">
        <v>35</v>
      </c>
      <c r="AY597" s="9">
        <v>45</v>
      </c>
      <c r="AZ597" s="9">
        <v>15</v>
      </c>
      <c r="BA597" s="9">
        <v>22.5</v>
      </c>
      <c r="BB597" s="9">
        <v>22.5</v>
      </c>
      <c r="BC597">
        <v>178.30550661000001</v>
      </c>
      <c r="BD597">
        <v>31.730058332999999</v>
      </c>
      <c r="BE597">
        <v>-22.989153309999999</v>
      </c>
      <c r="BF597">
        <v>-8.8091884240000002</v>
      </c>
      <c r="BG597">
        <v>-28.1366163</v>
      </c>
      <c r="BH597">
        <v>-3.1650008789999999</v>
      </c>
      <c r="BI597">
        <v>-0.65992471100000005</v>
      </c>
      <c r="BJ597">
        <v>9.5428614583000009</v>
      </c>
      <c r="BK597">
        <v>-24.87200352</v>
      </c>
      <c r="BL597">
        <v>6.4700385417000001</v>
      </c>
      <c r="BM597">
        <v>-1.9501385419999999</v>
      </c>
      <c r="BN597">
        <v>-19.45153406</v>
      </c>
      <c r="BO597">
        <v>-15.403025469999999</v>
      </c>
      <c r="BP597">
        <v>2.9759745292000002</v>
      </c>
      <c r="BQ597">
        <v>-13.2493588</v>
      </c>
      <c r="BR597">
        <v>419.9750631</v>
      </c>
      <c r="BS597">
        <v>93.876868518999999</v>
      </c>
      <c r="BT597">
        <v>-37.518463189999999</v>
      </c>
      <c r="BU597">
        <v>-18.152626779999999</v>
      </c>
      <c r="BV597">
        <v>-72.269324519999998</v>
      </c>
      <c r="BW597">
        <v>-16.10912867</v>
      </c>
      <c r="BX597">
        <v>-1.5674071650000001</v>
      </c>
      <c r="BY597">
        <v>18.242772917</v>
      </c>
      <c r="BZ597">
        <v>-61.031656429999998</v>
      </c>
      <c r="CA597">
        <v>29.74716875</v>
      </c>
      <c r="CB597">
        <v>-1.5817270830000001</v>
      </c>
      <c r="CC597">
        <v>-61.778126090000001</v>
      </c>
      <c r="CD597">
        <v>-26.96677429</v>
      </c>
      <c r="CE597">
        <v>6.7362257061999999</v>
      </c>
      <c r="CF597">
        <v>-48.175107629999999</v>
      </c>
      <c r="CG597">
        <v>771.98346299000002</v>
      </c>
      <c r="CH597">
        <v>204.25399074000001</v>
      </c>
      <c r="CI597">
        <v>-75.297548919999997</v>
      </c>
      <c r="CJ597">
        <v>-33.382298650000003</v>
      </c>
      <c r="CK597">
        <v>-143.78135349999999</v>
      </c>
      <c r="CL597">
        <v>-42.063330579999999</v>
      </c>
      <c r="CM597">
        <v>-2.7524630430000001</v>
      </c>
      <c r="CN597">
        <v>32.294718750000001</v>
      </c>
      <c r="CO597">
        <v>-122.10237429999999</v>
      </c>
      <c r="CP597">
        <v>54.691656250000001</v>
      </c>
      <c r="CQ597">
        <v>-12.852697920000001</v>
      </c>
      <c r="CR597">
        <v>-119.0688071</v>
      </c>
      <c r="CS597">
        <v>-43.971409129999998</v>
      </c>
      <c r="CT597">
        <v>7.3694241996000001</v>
      </c>
      <c r="CU597">
        <v>-101.32757580000001</v>
      </c>
      <c r="CV597">
        <v>1.8410756711</v>
      </c>
      <c r="CW597">
        <v>-2.7533813870000001</v>
      </c>
      <c r="CX597">
        <v>2.6173992071000001</v>
      </c>
      <c r="CY597">
        <v>0.85112871710000004</v>
      </c>
      <c r="CZ597">
        <v>2.3807453873000002</v>
      </c>
      <c r="DA597">
        <v>-1.8655161330000001</v>
      </c>
      <c r="DB597">
        <v>-1.0227879E-2</v>
      </c>
      <c r="DC597">
        <v>-1.2122332309999999</v>
      </c>
      <c r="DD597">
        <v>0.759907899</v>
      </c>
      <c r="DE597">
        <v>0.97938149789999995</v>
      </c>
      <c r="DF597">
        <v>0.5015091438</v>
      </c>
      <c r="DG597">
        <v>2.6830681245000001</v>
      </c>
      <c r="DH597">
        <v>1.4638414023999999</v>
      </c>
      <c r="DI597">
        <v>0.51192723569999998</v>
      </c>
      <c r="DJ597">
        <v>1.4094567357000001</v>
      </c>
    </row>
    <row r="598" spans="19:114" x14ac:dyDescent="0.15">
      <c r="S598" s="11" t="s">
        <v>32</v>
      </c>
      <c r="T598" s="11" t="s">
        <v>100</v>
      </c>
      <c r="U598" s="11">
        <v>20</v>
      </c>
      <c r="V598" s="11">
        <v>0</v>
      </c>
      <c r="W598" s="9">
        <v>0.31352999999999998</v>
      </c>
      <c r="X598" s="9">
        <v>0.50233000000000005</v>
      </c>
      <c r="Y598" s="9">
        <f t="shared" si="258"/>
        <v>2.4518721466363775</v>
      </c>
      <c r="Z598" s="9">
        <f t="shared" si="259"/>
        <v>21</v>
      </c>
      <c r="AA598" s="8">
        <f t="shared" si="260"/>
        <v>60</v>
      </c>
      <c r="AB598" s="8" t="b">
        <f t="shared" si="257"/>
        <v>0</v>
      </c>
      <c r="AC598" s="25" t="str">
        <f t="shared" si="248"/>
        <v>YES</v>
      </c>
      <c r="AD598" s="21" t="str">
        <f t="shared" si="261"/>
        <v>YES</v>
      </c>
      <c r="AE598" s="8" t="str">
        <f t="shared" si="262"/>
        <v>COARSE</v>
      </c>
      <c r="AF598" s="8">
        <f t="shared" si="263"/>
        <v>4</v>
      </c>
      <c r="AG598" s="8">
        <f t="shared" si="264"/>
        <v>4</v>
      </c>
      <c r="AH598" s="8">
        <f t="shared" si="265"/>
        <v>4</v>
      </c>
      <c r="AI598" s="25">
        <f t="shared" si="249"/>
        <v>168</v>
      </c>
      <c r="AJ598" s="25">
        <f t="shared" si="250"/>
        <v>393</v>
      </c>
      <c r="AK598" s="25">
        <f t="shared" si="251"/>
        <v>731</v>
      </c>
      <c r="AL598" s="25">
        <f t="shared" si="252"/>
        <v>2.4</v>
      </c>
      <c r="AM598" s="21">
        <f t="shared" si="266"/>
        <v>168</v>
      </c>
      <c r="AN598" s="21">
        <f t="shared" si="267"/>
        <v>393</v>
      </c>
      <c r="AO598" s="21">
        <f t="shared" si="268"/>
        <v>731</v>
      </c>
      <c r="AP598" s="21">
        <f t="shared" si="269"/>
        <v>2.4</v>
      </c>
      <c r="AQ598" s="24">
        <f t="shared" si="253"/>
        <v>0.2857142857142857</v>
      </c>
      <c r="AR598" s="24">
        <f t="shared" si="254"/>
        <v>1</v>
      </c>
      <c r="AS598" s="24">
        <f t="shared" si="255"/>
        <v>1</v>
      </c>
      <c r="AT598" s="24">
        <f t="shared" si="256"/>
        <v>-1</v>
      </c>
      <c r="AU598" s="9">
        <v>16</v>
      </c>
      <c r="AV598" s="9">
        <v>14</v>
      </c>
      <c r="AW598" s="9">
        <v>85</v>
      </c>
      <c r="AX598" s="9">
        <v>35</v>
      </c>
      <c r="AY598" s="9">
        <v>45</v>
      </c>
      <c r="AZ598" s="9">
        <v>15</v>
      </c>
      <c r="BA598" s="9">
        <v>22.5</v>
      </c>
      <c r="BB598" s="9">
        <v>22.5</v>
      </c>
      <c r="BC598">
        <v>178.30550661000001</v>
      </c>
      <c r="BD598">
        <v>31.730058332999999</v>
      </c>
      <c r="BE598">
        <v>-22.989153309999999</v>
      </c>
      <c r="BF598">
        <v>-8.8091884240000002</v>
      </c>
      <c r="BG598">
        <v>-28.1366163</v>
      </c>
      <c r="BH598">
        <v>-3.1650008789999999</v>
      </c>
      <c r="BI598">
        <v>-0.65992471100000005</v>
      </c>
      <c r="BJ598">
        <v>9.5428614583000009</v>
      </c>
      <c r="BK598">
        <v>-24.87200352</v>
      </c>
      <c r="BL598">
        <v>6.4700385417000001</v>
      </c>
      <c r="BM598">
        <v>-1.9501385419999999</v>
      </c>
      <c r="BN598">
        <v>-19.45153406</v>
      </c>
      <c r="BO598">
        <v>-15.403025469999999</v>
      </c>
      <c r="BP598">
        <v>2.9759745292000002</v>
      </c>
      <c r="BQ598">
        <v>-13.2493588</v>
      </c>
      <c r="BR598">
        <v>419.9750631</v>
      </c>
      <c r="BS598">
        <v>93.876868518999999</v>
      </c>
      <c r="BT598">
        <v>-37.518463189999999</v>
      </c>
      <c r="BU598">
        <v>-18.152626779999999</v>
      </c>
      <c r="BV598">
        <v>-72.269324519999998</v>
      </c>
      <c r="BW598">
        <v>-16.10912867</v>
      </c>
      <c r="BX598">
        <v>-1.5674071650000001</v>
      </c>
      <c r="BY598">
        <v>18.242772917</v>
      </c>
      <c r="BZ598">
        <v>-61.031656429999998</v>
      </c>
      <c r="CA598">
        <v>29.74716875</v>
      </c>
      <c r="CB598">
        <v>-1.5817270830000001</v>
      </c>
      <c r="CC598">
        <v>-61.778126090000001</v>
      </c>
      <c r="CD598">
        <v>-26.96677429</v>
      </c>
      <c r="CE598">
        <v>6.7362257061999999</v>
      </c>
      <c r="CF598">
        <v>-48.175107629999999</v>
      </c>
      <c r="CG598">
        <v>771.98346299000002</v>
      </c>
      <c r="CH598">
        <v>204.25399074000001</v>
      </c>
      <c r="CI598">
        <v>-75.297548919999997</v>
      </c>
      <c r="CJ598">
        <v>-33.382298650000003</v>
      </c>
      <c r="CK598">
        <v>-143.78135349999999</v>
      </c>
      <c r="CL598">
        <v>-42.063330579999999</v>
      </c>
      <c r="CM598">
        <v>-2.7524630430000001</v>
      </c>
      <c r="CN598">
        <v>32.294718750000001</v>
      </c>
      <c r="CO598">
        <v>-122.10237429999999</v>
      </c>
      <c r="CP598">
        <v>54.691656250000001</v>
      </c>
      <c r="CQ598">
        <v>-12.852697920000001</v>
      </c>
      <c r="CR598">
        <v>-119.0688071</v>
      </c>
      <c r="CS598">
        <v>-43.971409129999998</v>
      </c>
      <c r="CT598">
        <v>7.3694241996000001</v>
      </c>
      <c r="CU598">
        <v>-101.32757580000001</v>
      </c>
      <c r="CV598">
        <v>1.8410756711</v>
      </c>
      <c r="CW598">
        <v>-2.7533813870000001</v>
      </c>
      <c r="CX598">
        <v>2.6173992071000001</v>
      </c>
      <c r="CY598">
        <v>0.85112871710000004</v>
      </c>
      <c r="CZ598">
        <v>2.3807453873000002</v>
      </c>
      <c r="DA598">
        <v>-1.8655161330000001</v>
      </c>
      <c r="DB598">
        <v>-1.0227879E-2</v>
      </c>
      <c r="DC598">
        <v>-1.2122332309999999</v>
      </c>
      <c r="DD598">
        <v>0.759907899</v>
      </c>
      <c r="DE598">
        <v>0.97938149789999995</v>
      </c>
      <c r="DF598">
        <v>0.5015091438</v>
      </c>
      <c r="DG598">
        <v>2.6830681245000001</v>
      </c>
      <c r="DH598">
        <v>1.4638414023999999</v>
      </c>
      <c r="DI598">
        <v>0.51192723569999998</v>
      </c>
      <c r="DJ598">
        <v>1.4094567357000001</v>
      </c>
    </row>
    <row r="599" spans="19:114" x14ac:dyDescent="0.15">
      <c r="S599" s="11" t="s">
        <v>32</v>
      </c>
      <c r="T599" s="11" t="s">
        <v>100</v>
      </c>
      <c r="U599" s="11">
        <v>20</v>
      </c>
      <c r="V599" s="11">
        <v>15</v>
      </c>
      <c r="W599" s="9">
        <v>0.31352999999999998</v>
      </c>
      <c r="X599" s="9">
        <v>0.50233000000000005</v>
      </c>
      <c r="Y599" s="9">
        <f t="shared" si="258"/>
        <v>2.4518721466363775</v>
      </c>
      <c r="Z599" s="9">
        <f t="shared" si="259"/>
        <v>21</v>
      </c>
      <c r="AA599" s="8">
        <f t="shared" si="260"/>
        <v>60</v>
      </c>
      <c r="AB599" s="8" t="b">
        <f t="shared" si="257"/>
        <v>0</v>
      </c>
      <c r="AC599" s="25" t="str">
        <f t="shared" si="248"/>
        <v>NO</v>
      </c>
      <c r="AD599" s="21" t="str">
        <f t="shared" si="261"/>
        <v>YES</v>
      </c>
      <c r="AE599" s="8" t="str">
        <f t="shared" si="262"/>
        <v>MEDIUM</v>
      </c>
      <c r="AF599" s="8">
        <f t="shared" si="263"/>
        <v>3</v>
      </c>
      <c r="AG599" s="8">
        <f t="shared" si="264"/>
        <v>3</v>
      </c>
      <c r="AH599" s="8">
        <f t="shared" si="265"/>
        <v>4</v>
      </c>
      <c r="AI599" s="25">
        <f t="shared" si="249"/>
        <v>159</v>
      </c>
      <c r="AJ599" s="25">
        <f t="shared" si="250"/>
        <v>395</v>
      </c>
      <c r="AK599" s="25">
        <f t="shared" si="251"/>
        <v>730</v>
      </c>
      <c r="AL599" s="25">
        <f t="shared" si="252"/>
        <v>3.8000000000000003</v>
      </c>
      <c r="AM599" s="21">
        <f t="shared" si="266"/>
        <v>159</v>
      </c>
      <c r="AN599" s="21">
        <f t="shared" si="267"/>
        <v>395</v>
      </c>
      <c r="AO599" s="21">
        <f t="shared" si="268"/>
        <v>730</v>
      </c>
      <c r="AP599" s="21">
        <f t="shared" si="269"/>
        <v>3.8000000000000003</v>
      </c>
      <c r="AQ599" s="24">
        <f t="shared" si="253"/>
        <v>0.2857142857142857</v>
      </c>
      <c r="AR599" s="24">
        <f t="shared" si="254"/>
        <v>1</v>
      </c>
      <c r="AS599" s="24">
        <f t="shared" si="255"/>
        <v>1</v>
      </c>
      <c r="AT599" s="24">
        <f t="shared" si="256"/>
        <v>-0.33333333333333331</v>
      </c>
      <c r="AU599" s="9">
        <v>16</v>
      </c>
      <c r="AV599" s="9">
        <v>14</v>
      </c>
      <c r="AW599" s="9">
        <v>85</v>
      </c>
      <c r="AX599" s="9">
        <v>35</v>
      </c>
      <c r="AY599" s="9">
        <v>45</v>
      </c>
      <c r="AZ599" s="9">
        <v>15</v>
      </c>
      <c r="BA599" s="9">
        <v>22.5</v>
      </c>
      <c r="BB599" s="9">
        <v>22.5</v>
      </c>
      <c r="BC599">
        <v>178.30550661000001</v>
      </c>
      <c r="BD599">
        <v>31.730058332999999</v>
      </c>
      <c r="BE599">
        <v>-22.989153309999999</v>
      </c>
      <c r="BF599">
        <v>-8.8091884240000002</v>
      </c>
      <c r="BG599">
        <v>-28.1366163</v>
      </c>
      <c r="BH599">
        <v>-3.1650008789999999</v>
      </c>
      <c r="BI599">
        <v>-0.65992471100000005</v>
      </c>
      <c r="BJ599">
        <v>9.5428614583000009</v>
      </c>
      <c r="BK599">
        <v>-24.87200352</v>
      </c>
      <c r="BL599">
        <v>6.4700385417000001</v>
      </c>
      <c r="BM599">
        <v>-1.9501385419999999</v>
      </c>
      <c r="BN599">
        <v>-19.45153406</v>
      </c>
      <c r="BO599">
        <v>-15.403025469999999</v>
      </c>
      <c r="BP599">
        <v>2.9759745292000002</v>
      </c>
      <c r="BQ599">
        <v>-13.2493588</v>
      </c>
      <c r="BR599">
        <v>419.9750631</v>
      </c>
      <c r="BS599">
        <v>93.876868518999999</v>
      </c>
      <c r="BT599">
        <v>-37.518463189999999</v>
      </c>
      <c r="BU599">
        <v>-18.152626779999999</v>
      </c>
      <c r="BV599">
        <v>-72.269324519999998</v>
      </c>
      <c r="BW599">
        <v>-16.10912867</v>
      </c>
      <c r="BX599">
        <v>-1.5674071650000001</v>
      </c>
      <c r="BY599">
        <v>18.242772917</v>
      </c>
      <c r="BZ599">
        <v>-61.031656429999998</v>
      </c>
      <c r="CA599">
        <v>29.74716875</v>
      </c>
      <c r="CB599">
        <v>-1.5817270830000001</v>
      </c>
      <c r="CC599">
        <v>-61.778126090000001</v>
      </c>
      <c r="CD599">
        <v>-26.96677429</v>
      </c>
      <c r="CE599">
        <v>6.7362257061999999</v>
      </c>
      <c r="CF599">
        <v>-48.175107629999999</v>
      </c>
      <c r="CG599">
        <v>771.98346299000002</v>
      </c>
      <c r="CH599">
        <v>204.25399074000001</v>
      </c>
      <c r="CI599">
        <v>-75.297548919999997</v>
      </c>
      <c r="CJ599">
        <v>-33.382298650000003</v>
      </c>
      <c r="CK599">
        <v>-143.78135349999999</v>
      </c>
      <c r="CL599">
        <v>-42.063330579999999</v>
      </c>
      <c r="CM599">
        <v>-2.7524630430000001</v>
      </c>
      <c r="CN599">
        <v>32.294718750000001</v>
      </c>
      <c r="CO599">
        <v>-122.10237429999999</v>
      </c>
      <c r="CP599">
        <v>54.691656250000001</v>
      </c>
      <c r="CQ599">
        <v>-12.852697920000001</v>
      </c>
      <c r="CR599">
        <v>-119.0688071</v>
      </c>
      <c r="CS599">
        <v>-43.971409129999998</v>
      </c>
      <c r="CT599">
        <v>7.3694241996000001</v>
      </c>
      <c r="CU599">
        <v>-101.32757580000001</v>
      </c>
      <c r="CV599">
        <v>1.8410756711</v>
      </c>
      <c r="CW599">
        <v>-2.7533813870000001</v>
      </c>
      <c r="CX599">
        <v>2.6173992071000001</v>
      </c>
      <c r="CY599">
        <v>0.85112871710000004</v>
      </c>
      <c r="CZ599">
        <v>2.3807453873000002</v>
      </c>
      <c r="DA599">
        <v>-1.8655161330000001</v>
      </c>
      <c r="DB599">
        <v>-1.0227879E-2</v>
      </c>
      <c r="DC599">
        <v>-1.2122332309999999</v>
      </c>
      <c r="DD599">
        <v>0.759907899</v>
      </c>
      <c r="DE599">
        <v>0.97938149789999995</v>
      </c>
      <c r="DF599">
        <v>0.5015091438</v>
      </c>
      <c r="DG599">
        <v>2.6830681245000001</v>
      </c>
      <c r="DH599">
        <v>1.4638414023999999</v>
      </c>
      <c r="DI599">
        <v>0.51192723569999998</v>
      </c>
      <c r="DJ599">
        <v>1.4094567357000001</v>
      </c>
    </row>
    <row r="600" spans="19:114" x14ac:dyDescent="0.15">
      <c r="S600" s="11" t="s">
        <v>32</v>
      </c>
      <c r="T600" s="11" t="s">
        <v>100</v>
      </c>
      <c r="U600" s="11">
        <v>20</v>
      </c>
      <c r="V600" s="11">
        <v>30</v>
      </c>
      <c r="W600" s="9">
        <v>0.31352999999999998</v>
      </c>
      <c r="X600" s="9">
        <v>0.50233000000000005</v>
      </c>
      <c r="Y600" s="9">
        <f t="shared" si="258"/>
        <v>2.4518721466363775</v>
      </c>
      <c r="Z600" s="9">
        <f t="shared" si="259"/>
        <v>21</v>
      </c>
      <c r="AA600" s="8">
        <f t="shared" si="260"/>
        <v>60</v>
      </c>
      <c r="AB600" s="8" t="b">
        <f t="shared" si="257"/>
        <v>0</v>
      </c>
      <c r="AC600" s="25" t="str">
        <f t="shared" si="248"/>
        <v>NO</v>
      </c>
      <c r="AD600" s="21" t="str">
        <f t="shared" si="261"/>
        <v>YES</v>
      </c>
      <c r="AE600" s="8" t="str">
        <f t="shared" si="262"/>
        <v>MEDIUM</v>
      </c>
      <c r="AF600" s="8">
        <f t="shared" si="263"/>
        <v>3</v>
      </c>
      <c r="AG600" s="8">
        <f t="shared" si="264"/>
        <v>3</v>
      </c>
      <c r="AH600" s="8">
        <f t="shared" si="265"/>
        <v>3</v>
      </c>
      <c r="AI600" s="25">
        <f t="shared" si="249"/>
        <v>139</v>
      </c>
      <c r="AJ600" s="25">
        <f t="shared" si="250"/>
        <v>354</v>
      </c>
      <c r="AK600" s="25">
        <f t="shared" si="251"/>
        <v>638</v>
      </c>
      <c r="AL600" s="25">
        <f t="shared" si="252"/>
        <v>6.5</v>
      </c>
      <c r="AM600" s="21">
        <f t="shared" si="266"/>
        <v>139</v>
      </c>
      <c r="AN600" s="21">
        <f t="shared" si="267"/>
        <v>354</v>
      </c>
      <c r="AO600" s="21">
        <f t="shared" si="268"/>
        <v>638</v>
      </c>
      <c r="AP600" s="21">
        <f t="shared" si="269"/>
        <v>6.5</v>
      </c>
      <c r="AQ600" s="24">
        <f t="shared" si="253"/>
        <v>0.2857142857142857</v>
      </c>
      <c r="AR600" s="24">
        <f t="shared" si="254"/>
        <v>1</v>
      </c>
      <c r="AS600" s="24">
        <f t="shared" si="255"/>
        <v>1</v>
      </c>
      <c r="AT600" s="24">
        <f t="shared" si="256"/>
        <v>0.33333333333333331</v>
      </c>
      <c r="AU600" s="9">
        <v>16</v>
      </c>
      <c r="AV600" s="9">
        <v>14</v>
      </c>
      <c r="AW600" s="9">
        <v>85</v>
      </c>
      <c r="AX600" s="9">
        <v>35</v>
      </c>
      <c r="AY600" s="9">
        <v>45</v>
      </c>
      <c r="AZ600" s="9">
        <v>15</v>
      </c>
      <c r="BA600" s="9">
        <v>22.5</v>
      </c>
      <c r="BB600" s="9">
        <v>22.5</v>
      </c>
      <c r="BC600">
        <v>178.30550661000001</v>
      </c>
      <c r="BD600">
        <v>31.730058332999999</v>
      </c>
      <c r="BE600">
        <v>-22.989153309999999</v>
      </c>
      <c r="BF600">
        <v>-8.8091884240000002</v>
      </c>
      <c r="BG600">
        <v>-28.1366163</v>
      </c>
      <c r="BH600">
        <v>-3.1650008789999999</v>
      </c>
      <c r="BI600">
        <v>-0.65992471100000005</v>
      </c>
      <c r="BJ600">
        <v>9.5428614583000009</v>
      </c>
      <c r="BK600">
        <v>-24.87200352</v>
      </c>
      <c r="BL600">
        <v>6.4700385417000001</v>
      </c>
      <c r="BM600">
        <v>-1.9501385419999999</v>
      </c>
      <c r="BN600">
        <v>-19.45153406</v>
      </c>
      <c r="BO600">
        <v>-15.403025469999999</v>
      </c>
      <c r="BP600">
        <v>2.9759745292000002</v>
      </c>
      <c r="BQ600">
        <v>-13.2493588</v>
      </c>
      <c r="BR600">
        <v>419.9750631</v>
      </c>
      <c r="BS600">
        <v>93.876868518999999</v>
      </c>
      <c r="BT600">
        <v>-37.518463189999999</v>
      </c>
      <c r="BU600">
        <v>-18.152626779999999</v>
      </c>
      <c r="BV600">
        <v>-72.269324519999998</v>
      </c>
      <c r="BW600">
        <v>-16.10912867</v>
      </c>
      <c r="BX600">
        <v>-1.5674071650000001</v>
      </c>
      <c r="BY600">
        <v>18.242772917</v>
      </c>
      <c r="BZ600">
        <v>-61.031656429999998</v>
      </c>
      <c r="CA600">
        <v>29.74716875</v>
      </c>
      <c r="CB600">
        <v>-1.5817270830000001</v>
      </c>
      <c r="CC600">
        <v>-61.778126090000001</v>
      </c>
      <c r="CD600">
        <v>-26.96677429</v>
      </c>
      <c r="CE600">
        <v>6.7362257061999999</v>
      </c>
      <c r="CF600">
        <v>-48.175107629999999</v>
      </c>
      <c r="CG600">
        <v>771.98346299000002</v>
      </c>
      <c r="CH600">
        <v>204.25399074000001</v>
      </c>
      <c r="CI600">
        <v>-75.297548919999997</v>
      </c>
      <c r="CJ600">
        <v>-33.382298650000003</v>
      </c>
      <c r="CK600">
        <v>-143.78135349999999</v>
      </c>
      <c r="CL600">
        <v>-42.063330579999999</v>
      </c>
      <c r="CM600">
        <v>-2.7524630430000001</v>
      </c>
      <c r="CN600">
        <v>32.294718750000001</v>
      </c>
      <c r="CO600">
        <v>-122.10237429999999</v>
      </c>
      <c r="CP600">
        <v>54.691656250000001</v>
      </c>
      <c r="CQ600">
        <v>-12.852697920000001</v>
      </c>
      <c r="CR600">
        <v>-119.0688071</v>
      </c>
      <c r="CS600">
        <v>-43.971409129999998</v>
      </c>
      <c r="CT600">
        <v>7.3694241996000001</v>
      </c>
      <c r="CU600">
        <v>-101.32757580000001</v>
      </c>
      <c r="CV600">
        <v>1.8410756711</v>
      </c>
      <c r="CW600">
        <v>-2.7533813870000001</v>
      </c>
      <c r="CX600">
        <v>2.6173992071000001</v>
      </c>
      <c r="CY600">
        <v>0.85112871710000004</v>
      </c>
      <c r="CZ600">
        <v>2.3807453873000002</v>
      </c>
      <c r="DA600">
        <v>-1.8655161330000001</v>
      </c>
      <c r="DB600">
        <v>-1.0227879E-2</v>
      </c>
      <c r="DC600">
        <v>-1.2122332309999999</v>
      </c>
      <c r="DD600">
        <v>0.759907899</v>
      </c>
      <c r="DE600">
        <v>0.97938149789999995</v>
      </c>
      <c r="DF600">
        <v>0.5015091438</v>
      </c>
      <c r="DG600">
        <v>2.6830681245000001</v>
      </c>
      <c r="DH600">
        <v>1.4638414023999999</v>
      </c>
      <c r="DI600">
        <v>0.51192723569999998</v>
      </c>
      <c r="DJ600">
        <v>1.4094567357000001</v>
      </c>
    </row>
    <row r="601" spans="19:114" x14ac:dyDescent="0.15">
      <c r="S601" s="11" t="s">
        <v>32</v>
      </c>
      <c r="T601" s="11" t="s">
        <v>100</v>
      </c>
      <c r="U601" s="11">
        <v>20</v>
      </c>
      <c r="V601" s="11">
        <v>45</v>
      </c>
      <c r="W601" s="9">
        <v>0.31352999999999998</v>
      </c>
      <c r="X601" s="9">
        <v>0.50233000000000005</v>
      </c>
      <c r="Y601" s="9">
        <f t="shared" si="258"/>
        <v>2.4518721466363775</v>
      </c>
      <c r="Z601" s="9">
        <f t="shared" si="259"/>
        <v>21</v>
      </c>
      <c r="AA601" s="8">
        <f t="shared" si="260"/>
        <v>60</v>
      </c>
      <c r="AB601" s="8" t="b">
        <f t="shared" si="257"/>
        <v>0</v>
      </c>
      <c r="AC601" s="25" t="str">
        <f t="shared" si="248"/>
        <v>NO</v>
      </c>
      <c r="AD601" s="21" t="str">
        <f t="shared" si="261"/>
        <v>YES</v>
      </c>
      <c r="AE601" s="8" t="str">
        <f t="shared" si="262"/>
        <v>FINE</v>
      </c>
      <c r="AF601" s="8">
        <f t="shared" si="263"/>
        <v>2</v>
      </c>
      <c r="AG601" s="8">
        <f t="shared" si="264"/>
        <v>2</v>
      </c>
      <c r="AH601" s="8">
        <f t="shared" si="265"/>
        <v>3</v>
      </c>
      <c r="AI601" s="25">
        <f t="shared" si="249"/>
        <v>107</v>
      </c>
      <c r="AJ601" s="25">
        <f t="shared" si="250"/>
        <v>270</v>
      </c>
      <c r="AK601" s="25">
        <f t="shared" si="251"/>
        <v>457</v>
      </c>
      <c r="AL601" s="25">
        <f t="shared" si="252"/>
        <v>10.5</v>
      </c>
      <c r="AM601" s="21">
        <f t="shared" si="266"/>
        <v>107</v>
      </c>
      <c r="AN601" s="21">
        <f t="shared" si="267"/>
        <v>270</v>
      </c>
      <c r="AO601" s="21">
        <f t="shared" si="268"/>
        <v>457</v>
      </c>
      <c r="AP601" s="21">
        <f t="shared" si="269"/>
        <v>10.5</v>
      </c>
      <c r="AQ601" s="24">
        <f t="shared" si="253"/>
        <v>0.2857142857142857</v>
      </c>
      <c r="AR601" s="24">
        <f t="shared" si="254"/>
        <v>1</v>
      </c>
      <c r="AS601" s="24">
        <f t="shared" si="255"/>
        <v>1</v>
      </c>
      <c r="AT601" s="24">
        <f t="shared" si="256"/>
        <v>1</v>
      </c>
      <c r="AU601" s="9">
        <v>16</v>
      </c>
      <c r="AV601" s="9">
        <v>14</v>
      </c>
      <c r="AW601" s="9">
        <v>85</v>
      </c>
      <c r="AX601" s="9">
        <v>35</v>
      </c>
      <c r="AY601" s="9">
        <v>45</v>
      </c>
      <c r="AZ601" s="9">
        <v>15</v>
      </c>
      <c r="BA601" s="9">
        <v>22.5</v>
      </c>
      <c r="BB601" s="9">
        <v>22.5</v>
      </c>
      <c r="BC601">
        <v>178.30550661000001</v>
      </c>
      <c r="BD601">
        <v>31.730058332999999</v>
      </c>
      <c r="BE601">
        <v>-22.989153309999999</v>
      </c>
      <c r="BF601">
        <v>-8.8091884240000002</v>
      </c>
      <c r="BG601">
        <v>-28.1366163</v>
      </c>
      <c r="BH601">
        <v>-3.1650008789999999</v>
      </c>
      <c r="BI601">
        <v>-0.65992471100000005</v>
      </c>
      <c r="BJ601">
        <v>9.5428614583000009</v>
      </c>
      <c r="BK601">
        <v>-24.87200352</v>
      </c>
      <c r="BL601">
        <v>6.4700385417000001</v>
      </c>
      <c r="BM601">
        <v>-1.9501385419999999</v>
      </c>
      <c r="BN601">
        <v>-19.45153406</v>
      </c>
      <c r="BO601">
        <v>-15.403025469999999</v>
      </c>
      <c r="BP601">
        <v>2.9759745292000002</v>
      </c>
      <c r="BQ601">
        <v>-13.2493588</v>
      </c>
      <c r="BR601">
        <v>419.9750631</v>
      </c>
      <c r="BS601">
        <v>93.876868518999999</v>
      </c>
      <c r="BT601">
        <v>-37.518463189999999</v>
      </c>
      <c r="BU601">
        <v>-18.152626779999999</v>
      </c>
      <c r="BV601">
        <v>-72.269324519999998</v>
      </c>
      <c r="BW601">
        <v>-16.10912867</v>
      </c>
      <c r="BX601">
        <v>-1.5674071650000001</v>
      </c>
      <c r="BY601">
        <v>18.242772917</v>
      </c>
      <c r="BZ601">
        <v>-61.031656429999998</v>
      </c>
      <c r="CA601">
        <v>29.74716875</v>
      </c>
      <c r="CB601">
        <v>-1.5817270830000001</v>
      </c>
      <c r="CC601">
        <v>-61.778126090000001</v>
      </c>
      <c r="CD601">
        <v>-26.96677429</v>
      </c>
      <c r="CE601">
        <v>6.7362257061999999</v>
      </c>
      <c r="CF601">
        <v>-48.175107629999999</v>
      </c>
      <c r="CG601">
        <v>771.98346299000002</v>
      </c>
      <c r="CH601">
        <v>204.25399074000001</v>
      </c>
      <c r="CI601">
        <v>-75.297548919999997</v>
      </c>
      <c r="CJ601">
        <v>-33.382298650000003</v>
      </c>
      <c r="CK601">
        <v>-143.78135349999999</v>
      </c>
      <c r="CL601">
        <v>-42.063330579999999</v>
      </c>
      <c r="CM601">
        <v>-2.7524630430000001</v>
      </c>
      <c r="CN601">
        <v>32.294718750000001</v>
      </c>
      <c r="CO601">
        <v>-122.10237429999999</v>
      </c>
      <c r="CP601">
        <v>54.691656250000001</v>
      </c>
      <c r="CQ601">
        <v>-12.852697920000001</v>
      </c>
      <c r="CR601">
        <v>-119.0688071</v>
      </c>
      <c r="CS601">
        <v>-43.971409129999998</v>
      </c>
      <c r="CT601">
        <v>7.3694241996000001</v>
      </c>
      <c r="CU601">
        <v>-101.32757580000001</v>
      </c>
      <c r="CV601">
        <v>1.8410756711</v>
      </c>
      <c r="CW601">
        <v>-2.7533813870000001</v>
      </c>
      <c r="CX601">
        <v>2.6173992071000001</v>
      </c>
      <c r="CY601">
        <v>0.85112871710000004</v>
      </c>
      <c r="CZ601">
        <v>2.3807453873000002</v>
      </c>
      <c r="DA601">
        <v>-1.8655161330000001</v>
      </c>
      <c r="DB601">
        <v>-1.0227879E-2</v>
      </c>
      <c r="DC601">
        <v>-1.2122332309999999</v>
      </c>
      <c r="DD601">
        <v>0.759907899</v>
      </c>
      <c r="DE601">
        <v>0.97938149789999995</v>
      </c>
      <c r="DF601">
        <v>0.5015091438</v>
      </c>
      <c r="DG601">
        <v>2.6830681245000001</v>
      </c>
      <c r="DH601">
        <v>1.4638414023999999</v>
      </c>
      <c r="DI601">
        <v>0.51192723569999998</v>
      </c>
      <c r="DJ601">
        <v>1.4094567357000001</v>
      </c>
    </row>
    <row r="602" spans="19:114" x14ac:dyDescent="0.15">
      <c r="S602" s="11" t="s">
        <v>32</v>
      </c>
      <c r="T602" s="11" t="s">
        <v>100</v>
      </c>
      <c r="U602" s="11">
        <v>25</v>
      </c>
      <c r="V602" s="11">
        <v>0</v>
      </c>
      <c r="W602" s="9">
        <v>0.37908999999999998</v>
      </c>
      <c r="X602" s="9">
        <v>0.51492000000000004</v>
      </c>
      <c r="Y602" s="9">
        <f t="shared" si="258"/>
        <v>3.1213895364012045</v>
      </c>
      <c r="Z602" s="9">
        <f t="shared" si="259"/>
        <v>17</v>
      </c>
      <c r="AA602" s="8">
        <f t="shared" si="260"/>
        <v>60</v>
      </c>
      <c r="AB602" s="8" t="b">
        <f t="shared" si="257"/>
        <v>0</v>
      </c>
      <c r="AC602" s="25" t="str">
        <f t="shared" si="248"/>
        <v>YES</v>
      </c>
      <c r="AD602" s="21" t="str">
        <f t="shared" si="261"/>
        <v>NO</v>
      </c>
      <c r="AE602" s="8" t="str">
        <f t="shared" si="262"/>
        <v>COARSE</v>
      </c>
      <c r="AF602" s="8">
        <f t="shared" si="263"/>
        <v>4</v>
      </c>
      <c r="AG602" s="8">
        <f t="shared" si="264"/>
        <v>4</v>
      </c>
      <c r="AH602" s="8">
        <f t="shared" si="265"/>
        <v>4</v>
      </c>
      <c r="AI602" s="25">
        <f t="shared" si="249"/>
        <v>180</v>
      </c>
      <c r="AJ602" s="25">
        <f t="shared" si="250"/>
        <v>421</v>
      </c>
      <c r="AK602" s="25">
        <f t="shared" si="251"/>
        <v>792</v>
      </c>
      <c r="AL602" s="25">
        <f t="shared" si="252"/>
        <v>1.3</v>
      </c>
      <c r="AM602" s="21">
        <f t="shared" si="266"/>
        <v>180</v>
      </c>
      <c r="AN602" s="21">
        <f t="shared" si="267"/>
        <v>421</v>
      </c>
      <c r="AO602" s="21">
        <f t="shared" si="268"/>
        <v>792</v>
      </c>
      <c r="AP602" s="21">
        <f t="shared" si="269"/>
        <v>1.3</v>
      </c>
      <c r="AQ602" s="24">
        <f t="shared" si="253"/>
        <v>0.6428571428571429</v>
      </c>
      <c r="AR602" s="24">
        <f t="shared" si="254"/>
        <v>1</v>
      </c>
      <c r="AS602" s="24">
        <f t="shared" si="255"/>
        <v>1</v>
      </c>
      <c r="AT602" s="24">
        <f t="shared" si="256"/>
        <v>-1</v>
      </c>
      <c r="AU602" s="9">
        <v>16</v>
      </c>
      <c r="AV602" s="9">
        <v>14</v>
      </c>
      <c r="AW602" s="9">
        <v>85</v>
      </c>
      <c r="AX602" s="9">
        <v>35</v>
      </c>
      <c r="AY602" s="9">
        <v>45</v>
      </c>
      <c r="AZ602" s="9">
        <v>15</v>
      </c>
      <c r="BA602" s="9">
        <v>22.5</v>
      </c>
      <c r="BB602" s="9">
        <v>22.5</v>
      </c>
      <c r="BC602">
        <v>178.30550661000001</v>
      </c>
      <c r="BD602">
        <v>31.730058332999999</v>
      </c>
      <c r="BE602">
        <v>-22.989153309999999</v>
      </c>
      <c r="BF602">
        <v>-8.8091884240000002</v>
      </c>
      <c r="BG602">
        <v>-28.1366163</v>
      </c>
      <c r="BH602">
        <v>-3.1650008789999999</v>
      </c>
      <c r="BI602">
        <v>-0.65992471100000005</v>
      </c>
      <c r="BJ602">
        <v>9.5428614583000009</v>
      </c>
      <c r="BK602">
        <v>-24.87200352</v>
      </c>
      <c r="BL602">
        <v>6.4700385417000001</v>
      </c>
      <c r="BM602">
        <v>-1.9501385419999999</v>
      </c>
      <c r="BN602">
        <v>-19.45153406</v>
      </c>
      <c r="BO602">
        <v>-15.403025469999999</v>
      </c>
      <c r="BP602">
        <v>2.9759745292000002</v>
      </c>
      <c r="BQ602">
        <v>-13.2493588</v>
      </c>
      <c r="BR602">
        <v>419.9750631</v>
      </c>
      <c r="BS602">
        <v>93.876868518999999</v>
      </c>
      <c r="BT602">
        <v>-37.518463189999999</v>
      </c>
      <c r="BU602">
        <v>-18.152626779999999</v>
      </c>
      <c r="BV602">
        <v>-72.269324519999998</v>
      </c>
      <c r="BW602">
        <v>-16.10912867</v>
      </c>
      <c r="BX602">
        <v>-1.5674071650000001</v>
      </c>
      <c r="BY602">
        <v>18.242772917</v>
      </c>
      <c r="BZ602">
        <v>-61.031656429999998</v>
      </c>
      <c r="CA602">
        <v>29.74716875</v>
      </c>
      <c r="CB602">
        <v>-1.5817270830000001</v>
      </c>
      <c r="CC602">
        <v>-61.778126090000001</v>
      </c>
      <c r="CD602">
        <v>-26.96677429</v>
      </c>
      <c r="CE602">
        <v>6.7362257061999999</v>
      </c>
      <c r="CF602">
        <v>-48.175107629999999</v>
      </c>
      <c r="CG602">
        <v>771.98346299000002</v>
      </c>
      <c r="CH602">
        <v>204.25399074000001</v>
      </c>
      <c r="CI602">
        <v>-75.297548919999997</v>
      </c>
      <c r="CJ602">
        <v>-33.382298650000003</v>
      </c>
      <c r="CK602">
        <v>-143.78135349999999</v>
      </c>
      <c r="CL602">
        <v>-42.063330579999999</v>
      </c>
      <c r="CM602">
        <v>-2.7524630430000001</v>
      </c>
      <c r="CN602">
        <v>32.294718750000001</v>
      </c>
      <c r="CO602">
        <v>-122.10237429999999</v>
      </c>
      <c r="CP602">
        <v>54.691656250000001</v>
      </c>
      <c r="CQ602">
        <v>-12.852697920000001</v>
      </c>
      <c r="CR602">
        <v>-119.0688071</v>
      </c>
      <c r="CS602">
        <v>-43.971409129999998</v>
      </c>
      <c r="CT602">
        <v>7.3694241996000001</v>
      </c>
      <c r="CU602">
        <v>-101.32757580000001</v>
      </c>
      <c r="CV602">
        <v>1.8410756711</v>
      </c>
      <c r="CW602">
        <v>-2.7533813870000001</v>
      </c>
      <c r="CX602">
        <v>2.6173992071000001</v>
      </c>
      <c r="CY602">
        <v>0.85112871710000004</v>
      </c>
      <c r="CZ602">
        <v>2.3807453873000002</v>
      </c>
      <c r="DA602">
        <v>-1.8655161330000001</v>
      </c>
      <c r="DB602">
        <v>-1.0227879E-2</v>
      </c>
      <c r="DC602">
        <v>-1.2122332309999999</v>
      </c>
      <c r="DD602">
        <v>0.759907899</v>
      </c>
      <c r="DE602">
        <v>0.97938149789999995</v>
      </c>
      <c r="DF602">
        <v>0.5015091438</v>
      </c>
      <c r="DG602">
        <v>2.6830681245000001</v>
      </c>
      <c r="DH602">
        <v>1.4638414023999999</v>
      </c>
      <c r="DI602">
        <v>0.51192723569999998</v>
      </c>
      <c r="DJ602">
        <v>1.4094567357000001</v>
      </c>
    </row>
    <row r="603" spans="19:114" x14ac:dyDescent="0.15">
      <c r="S603" s="11" t="s">
        <v>32</v>
      </c>
      <c r="T603" s="11" t="s">
        <v>100</v>
      </c>
      <c r="U603" s="11">
        <v>25</v>
      </c>
      <c r="V603" s="11">
        <v>15</v>
      </c>
      <c r="W603" s="9">
        <v>0.37908999999999998</v>
      </c>
      <c r="X603" s="9">
        <v>0.51492000000000004</v>
      </c>
      <c r="Y603" s="9">
        <f t="shared" si="258"/>
        <v>3.1213895364012045</v>
      </c>
      <c r="Z603" s="9">
        <f t="shared" si="259"/>
        <v>17</v>
      </c>
      <c r="AA603" s="8">
        <f t="shared" si="260"/>
        <v>60</v>
      </c>
      <c r="AB603" s="8" t="b">
        <f t="shared" si="257"/>
        <v>0</v>
      </c>
      <c r="AC603" s="25" t="str">
        <f t="shared" si="248"/>
        <v>YES</v>
      </c>
      <c r="AD603" s="21" t="str">
        <f t="shared" si="261"/>
        <v>NO</v>
      </c>
      <c r="AE603" s="8" t="str">
        <f t="shared" si="262"/>
        <v>COARSE</v>
      </c>
      <c r="AF603" s="8">
        <f t="shared" si="263"/>
        <v>4</v>
      </c>
      <c r="AG603" s="8">
        <f t="shared" si="264"/>
        <v>4</v>
      </c>
      <c r="AH603" s="8">
        <f t="shared" si="265"/>
        <v>4</v>
      </c>
      <c r="AI603" s="25">
        <f t="shared" si="249"/>
        <v>166</v>
      </c>
      <c r="AJ603" s="25">
        <f t="shared" si="250"/>
        <v>409</v>
      </c>
      <c r="AK603" s="25">
        <f t="shared" si="251"/>
        <v>762</v>
      </c>
      <c r="AL603" s="25">
        <f t="shared" si="252"/>
        <v>3</v>
      </c>
      <c r="AM603" s="21">
        <f t="shared" si="266"/>
        <v>166</v>
      </c>
      <c r="AN603" s="21">
        <f t="shared" si="267"/>
        <v>409</v>
      </c>
      <c r="AO603" s="21">
        <f t="shared" si="268"/>
        <v>762</v>
      </c>
      <c r="AP603" s="21">
        <f t="shared" si="269"/>
        <v>3</v>
      </c>
      <c r="AQ603" s="24">
        <f t="shared" si="253"/>
        <v>0.6428571428571429</v>
      </c>
      <c r="AR603" s="24">
        <f t="shared" si="254"/>
        <v>1</v>
      </c>
      <c r="AS603" s="24">
        <f t="shared" si="255"/>
        <v>1</v>
      </c>
      <c r="AT603" s="24">
        <f t="shared" si="256"/>
        <v>-0.33333333333333331</v>
      </c>
      <c r="AU603" s="9">
        <v>16</v>
      </c>
      <c r="AV603" s="9">
        <v>14</v>
      </c>
      <c r="AW603" s="9">
        <v>85</v>
      </c>
      <c r="AX603" s="9">
        <v>35</v>
      </c>
      <c r="AY603" s="9">
        <v>45</v>
      </c>
      <c r="AZ603" s="9">
        <v>15</v>
      </c>
      <c r="BA603" s="9">
        <v>22.5</v>
      </c>
      <c r="BB603" s="9">
        <v>22.5</v>
      </c>
      <c r="BC603">
        <v>178.30550661000001</v>
      </c>
      <c r="BD603">
        <v>31.730058332999999</v>
      </c>
      <c r="BE603">
        <v>-22.989153309999999</v>
      </c>
      <c r="BF603">
        <v>-8.8091884240000002</v>
      </c>
      <c r="BG603">
        <v>-28.1366163</v>
      </c>
      <c r="BH603">
        <v>-3.1650008789999999</v>
      </c>
      <c r="BI603">
        <v>-0.65992471100000005</v>
      </c>
      <c r="BJ603">
        <v>9.5428614583000009</v>
      </c>
      <c r="BK603">
        <v>-24.87200352</v>
      </c>
      <c r="BL603">
        <v>6.4700385417000001</v>
      </c>
      <c r="BM603">
        <v>-1.9501385419999999</v>
      </c>
      <c r="BN603">
        <v>-19.45153406</v>
      </c>
      <c r="BO603">
        <v>-15.403025469999999</v>
      </c>
      <c r="BP603">
        <v>2.9759745292000002</v>
      </c>
      <c r="BQ603">
        <v>-13.2493588</v>
      </c>
      <c r="BR603">
        <v>419.9750631</v>
      </c>
      <c r="BS603">
        <v>93.876868518999999</v>
      </c>
      <c r="BT603">
        <v>-37.518463189999999</v>
      </c>
      <c r="BU603">
        <v>-18.152626779999999</v>
      </c>
      <c r="BV603">
        <v>-72.269324519999998</v>
      </c>
      <c r="BW603">
        <v>-16.10912867</v>
      </c>
      <c r="BX603">
        <v>-1.5674071650000001</v>
      </c>
      <c r="BY603">
        <v>18.242772917</v>
      </c>
      <c r="BZ603">
        <v>-61.031656429999998</v>
      </c>
      <c r="CA603">
        <v>29.74716875</v>
      </c>
      <c r="CB603">
        <v>-1.5817270830000001</v>
      </c>
      <c r="CC603">
        <v>-61.778126090000001</v>
      </c>
      <c r="CD603">
        <v>-26.96677429</v>
      </c>
      <c r="CE603">
        <v>6.7362257061999999</v>
      </c>
      <c r="CF603">
        <v>-48.175107629999999</v>
      </c>
      <c r="CG603">
        <v>771.98346299000002</v>
      </c>
      <c r="CH603">
        <v>204.25399074000001</v>
      </c>
      <c r="CI603">
        <v>-75.297548919999997</v>
      </c>
      <c r="CJ603">
        <v>-33.382298650000003</v>
      </c>
      <c r="CK603">
        <v>-143.78135349999999</v>
      </c>
      <c r="CL603">
        <v>-42.063330579999999</v>
      </c>
      <c r="CM603">
        <v>-2.7524630430000001</v>
      </c>
      <c r="CN603">
        <v>32.294718750000001</v>
      </c>
      <c r="CO603">
        <v>-122.10237429999999</v>
      </c>
      <c r="CP603">
        <v>54.691656250000001</v>
      </c>
      <c r="CQ603">
        <v>-12.852697920000001</v>
      </c>
      <c r="CR603">
        <v>-119.0688071</v>
      </c>
      <c r="CS603">
        <v>-43.971409129999998</v>
      </c>
      <c r="CT603">
        <v>7.3694241996000001</v>
      </c>
      <c r="CU603">
        <v>-101.32757580000001</v>
      </c>
      <c r="CV603">
        <v>1.8410756711</v>
      </c>
      <c r="CW603">
        <v>-2.7533813870000001</v>
      </c>
      <c r="CX603">
        <v>2.6173992071000001</v>
      </c>
      <c r="CY603">
        <v>0.85112871710000004</v>
      </c>
      <c r="CZ603">
        <v>2.3807453873000002</v>
      </c>
      <c r="DA603">
        <v>-1.8655161330000001</v>
      </c>
      <c r="DB603">
        <v>-1.0227879E-2</v>
      </c>
      <c r="DC603">
        <v>-1.2122332309999999</v>
      </c>
      <c r="DD603">
        <v>0.759907899</v>
      </c>
      <c r="DE603">
        <v>0.97938149789999995</v>
      </c>
      <c r="DF603">
        <v>0.5015091438</v>
      </c>
      <c r="DG603">
        <v>2.6830681245000001</v>
      </c>
      <c r="DH603">
        <v>1.4638414023999999</v>
      </c>
      <c r="DI603">
        <v>0.51192723569999998</v>
      </c>
      <c r="DJ603">
        <v>1.4094567357000001</v>
      </c>
    </row>
    <row r="604" spans="19:114" x14ac:dyDescent="0.15">
      <c r="S604" s="11" t="s">
        <v>32</v>
      </c>
      <c r="T604" s="11" t="s">
        <v>100</v>
      </c>
      <c r="U604" s="11">
        <v>25</v>
      </c>
      <c r="V604" s="11">
        <v>30</v>
      </c>
      <c r="W604" s="9">
        <v>0.37908999999999998</v>
      </c>
      <c r="X604" s="9">
        <v>0.51492000000000004</v>
      </c>
      <c r="Y604" s="9">
        <f t="shared" si="258"/>
        <v>3.1213895364012045</v>
      </c>
      <c r="Z604" s="9">
        <f t="shared" si="259"/>
        <v>17</v>
      </c>
      <c r="AA604" s="8">
        <f t="shared" si="260"/>
        <v>60</v>
      </c>
      <c r="AB604" s="8" t="b">
        <f t="shared" si="257"/>
        <v>0</v>
      </c>
      <c r="AC604" s="25" t="str">
        <f t="shared" si="248"/>
        <v>NO</v>
      </c>
      <c r="AD604" s="21" t="str">
        <f t="shared" si="261"/>
        <v>NO</v>
      </c>
      <c r="AE604" s="8" t="str">
        <f t="shared" si="262"/>
        <v>MEDIUM</v>
      </c>
      <c r="AF604" s="8">
        <f t="shared" si="263"/>
        <v>3</v>
      </c>
      <c r="AG604" s="8">
        <f t="shared" si="264"/>
        <v>3</v>
      </c>
      <c r="AH604" s="8">
        <f t="shared" si="265"/>
        <v>3</v>
      </c>
      <c r="AI604" s="25">
        <f t="shared" si="249"/>
        <v>139</v>
      </c>
      <c r="AJ604" s="25">
        <f t="shared" si="250"/>
        <v>353</v>
      </c>
      <c r="AK604" s="25">
        <f t="shared" si="251"/>
        <v>641</v>
      </c>
      <c r="AL604" s="25">
        <f t="shared" si="252"/>
        <v>5.8999999999999995</v>
      </c>
      <c r="AM604" s="21">
        <f t="shared" si="266"/>
        <v>139</v>
      </c>
      <c r="AN604" s="21">
        <f t="shared" si="267"/>
        <v>353</v>
      </c>
      <c r="AO604" s="21">
        <f t="shared" si="268"/>
        <v>641</v>
      </c>
      <c r="AP604" s="21">
        <f t="shared" si="269"/>
        <v>5.8999999999999995</v>
      </c>
      <c r="AQ604" s="24">
        <f t="shared" si="253"/>
        <v>0.6428571428571429</v>
      </c>
      <c r="AR604" s="24">
        <f t="shared" si="254"/>
        <v>1</v>
      </c>
      <c r="AS604" s="24">
        <f t="shared" si="255"/>
        <v>1</v>
      </c>
      <c r="AT604" s="24">
        <f t="shared" si="256"/>
        <v>0.33333333333333331</v>
      </c>
      <c r="AU604" s="9">
        <v>16</v>
      </c>
      <c r="AV604" s="9">
        <v>14</v>
      </c>
      <c r="AW604" s="9">
        <v>85</v>
      </c>
      <c r="AX604" s="9">
        <v>35</v>
      </c>
      <c r="AY604" s="9">
        <v>45</v>
      </c>
      <c r="AZ604" s="9">
        <v>15</v>
      </c>
      <c r="BA604" s="9">
        <v>22.5</v>
      </c>
      <c r="BB604" s="9">
        <v>22.5</v>
      </c>
      <c r="BC604">
        <v>178.30550661000001</v>
      </c>
      <c r="BD604">
        <v>31.730058332999999</v>
      </c>
      <c r="BE604">
        <v>-22.989153309999999</v>
      </c>
      <c r="BF604">
        <v>-8.8091884240000002</v>
      </c>
      <c r="BG604">
        <v>-28.1366163</v>
      </c>
      <c r="BH604">
        <v>-3.1650008789999999</v>
      </c>
      <c r="BI604">
        <v>-0.65992471100000005</v>
      </c>
      <c r="BJ604">
        <v>9.5428614583000009</v>
      </c>
      <c r="BK604">
        <v>-24.87200352</v>
      </c>
      <c r="BL604">
        <v>6.4700385417000001</v>
      </c>
      <c r="BM604">
        <v>-1.9501385419999999</v>
      </c>
      <c r="BN604">
        <v>-19.45153406</v>
      </c>
      <c r="BO604">
        <v>-15.403025469999999</v>
      </c>
      <c r="BP604">
        <v>2.9759745292000002</v>
      </c>
      <c r="BQ604">
        <v>-13.2493588</v>
      </c>
      <c r="BR604">
        <v>419.9750631</v>
      </c>
      <c r="BS604">
        <v>93.876868518999999</v>
      </c>
      <c r="BT604">
        <v>-37.518463189999999</v>
      </c>
      <c r="BU604">
        <v>-18.152626779999999</v>
      </c>
      <c r="BV604">
        <v>-72.269324519999998</v>
      </c>
      <c r="BW604">
        <v>-16.10912867</v>
      </c>
      <c r="BX604">
        <v>-1.5674071650000001</v>
      </c>
      <c r="BY604">
        <v>18.242772917</v>
      </c>
      <c r="BZ604">
        <v>-61.031656429999998</v>
      </c>
      <c r="CA604">
        <v>29.74716875</v>
      </c>
      <c r="CB604">
        <v>-1.5817270830000001</v>
      </c>
      <c r="CC604">
        <v>-61.778126090000001</v>
      </c>
      <c r="CD604">
        <v>-26.96677429</v>
      </c>
      <c r="CE604">
        <v>6.7362257061999999</v>
      </c>
      <c r="CF604">
        <v>-48.175107629999999</v>
      </c>
      <c r="CG604">
        <v>771.98346299000002</v>
      </c>
      <c r="CH604">
        <v>204.25399074000001</v>
      </c>
      <c r="CI604">
        <v>-75.297548919999997</v>
      </c>
      <c r="CJ604">
        <v>-33.382298650000003</v>
      </c>
      <c r="CK604">
        <v>-143.78135349999999</v>
      </c>
      <c r="CL604">
        <v>-42.063330579999999</v>
      </c>
      <c r="CM604">
        <v>-2.7524630430000001</v>
      </c>
      <c r="CN604">
        <v>32.294718750000001</v>
      </c>
      <c r="CO604">
        <v>-122.10237429999999</v>
      </c>
      <c r="CP604">
        <v>54.691656250000001</v>
      </c>
      <c r="CQ604">
        <v>-12.852697920000001</v>
      </c>
      <c r="CR604">
        <v>-119.0688071</v>
      </c>
      <c r="CS604">
        <v>-43.971409129999998</v>
      </c>
      <c r="CT604">
        <v>7.3694241996000001</v>
      </c>
      <c r="CU604">
        <v>-101.32757580000001</v>
      </c>
      <c r="CV604">
        <v>1.8410756711</v>
      </c>
      <c r="CW604">
        <v>-2.7533813870000001</v>
      </c>
      <c r="CX604">
        <v>2.6173992071000001</v>
      </c>
      <c r="CY604">
        <v>0.85112871710000004</v>
      </c>
      <c r="CZ604">
        <v>2.3807453873000002</v>
      </c>
      <c r="DA604">
        <v>-1.8655161330000001</v>
      </c>
      <c r="DB604">
        <v>-1.0227879E-2</v>
      </c>
      <c r="DC604">
        <v>-1.2122332309999999</v>
      </c>
      <c r="DD604">
        <v>0.759907899</v>
      </c>
      <c r="DE604">
        <v>0.97938149789999995</v>
      </c>
      <c r="DF604">
        <v>0.5015091438</v>
      </c>
      <c r="DG604">
        <v>2.6830681245000001</v>
      </c>
      <c r="DH604">
        <v>1.4638414023999999</v>
      </c>
      <c r="DI604">
        <v>0.51192723569999998</v>
      </c>
      <c r="DJ604">
        <v>1.4094567357000001</v>
      </c>
    </row>
    <row r="605" spans="19:114" x14ac:dyDescent="0.15">
      <c r="S605" s="11" t="s">
        <v>32</v>
      </c>
      <c r="T605" s="11" t="s">
        <v>100</v>
      </c>
      <c r="U605" s="11">
        <v>25</v>
      </c>
      <c r="V605" s="11">
        <v>45</v>
      </c>
      <c r="W605" s="9">
        <v>0.37908999999999998</v>
      </c>
      <c r="X605" s="9">
        <v>0.51492000000000004</v>
      </c>
      <c r="Y605" s="9">
        <f t="shared" si="258"/>
        <v>3.1213895364012045</v>
      </c>
      <c r="Z605" s="9">
        <f t="shared" si="259"/>
        <v>17</v>
      </c>
      <c r="AA605" s="8">
        <f t="shared" si="260"/>
        <v>60</v>
      </c>
      <c r="AB605" s="8" t="b">
        <f t="shared" si="257"/>
        <v>0</v>
      </c>
      <c r="AC605" s="25" t="str">
        <f t="shared" si="248"/>
        <v>NO</v>
      </c>
      <c r="AD605" s="21" t="str">
        <f t="shared" si="261"/>
        <v>NO</v>
      </c>
      <c r="AE605" s="8" t="str">
        <f t="shared" si="262"/>
        <v>FINE</v>
      </c>
      <c r="AF605" s="8">
        <f t="shared" si="263"/>
        <v>2</v>
      </c>
      <c r="AG605" s="8">
        <f t="shared" si="264"/>
        <v>2</v>
      </c>
      <c r="AH605" s="8">
        <f t="shared" si="265"/>
        <v>3</v>
      </c>
      <c r="AI605" s="25">
        <f t="shared" si="249"/>
        <v>101</v>
      </c>
      <c r="AJ605" s="25">
        <f t="shared" si="250"/>
        <v>255</v>
      </c>
      <c r="AK605" s="25">
        <f t="shared" si="251"/>
        <v>431</v>
      </c>
      <c r="AL605" s="25">
        <f t="shared" si="252"/>
        <v>10</v>
      </c>
      <c r="AM605" s="21">
        <f t="shared" si="266"/>
        <v>101</v>
      </c>
      <c r="AN605" s="21">
        <f t="shared" si="267"/>
        <v>255</v>
      </c>
      <c r="AO605" s="21">
        <f t="shared" si="268"/>
        <v>431</v>
      </c>
      <c r="AP605" s="21">
        <f t="shared" si="269"/>
        <v>10</v>
      </c>
      <c r="AQ605" s="24">
        <f t="shared" si="253"/>
        <v>0.6428571428571429</v>
      </c>
      <c r="AR605" s="24">
        <f t="shared" si="254"/>
        <v>1</v>
      </c>
      <c r="AS605" s="24">
        <f t="shared" si="255"/>
        <v>1</v>
      </c>
      <c r="AT605" s="24">
        <f t="shared" si="256"/>
        <v>1</v>
      </c>
      <c r="AU605" s="9">
        <v>16</v>
      </c>
      <c r="AV605" s="9">
        <v>14</v>
      </c>
      <c r="AW605" s="9">
        <v>85</v>
      </c>
      <c r="AX605" s="9">
        <v>35</v>
      </c>
      <c r="AY605" s="9">
        <v>45</v>
      </c>
      <c r="AZ605" s="9">
        <v>15</v>
      </c>
      <c r="BA605" s="9">
        <v>22.5</v>
      </c>
      <c r="BB605" s="9">
        <v>22.5</v>
      </c>
      <c r="BC605">
        <v>178.30550661000001</v>
      </c>
      <c r="BD605">
        <v>31.730058332999999</v>
      </c>
      <c r="BE605">
        <v>-22.989153309999999</v>
      </c>
      <c r="BF605">
        <v>-8.8091884240000002</v>
      </c>
      <c r="BG605">
        <v>-28.1366163</v>
      </c>
      <c r="BH605">
        <v>-3.1650008789999999</v>
      </c>
      <c r="BI605">
        <v>-0.65992471100000005</v>
      </c>
      <c r="BJ605">
        <v>9.5428614583000009</v>
      </c>
      <c r="BK605">
        <v>-24.87200352</v>
      </c>
      <c r="BL605">
        <v>6.4700385417000001</v>
      </c>
      <c r="BM605">
        <v>-1.9501385419999999</v>
      </c>
      <c r="BN605">
        <v>-19.45153406</v>
      </c>
      <c r="BO605">
        <v>-15.403025469999999</v>
      </c>
      <c r="BP605">
        <v>2.9759745292000002</v>
      </c>
      <c r="BQ605">
        <v>-13.2493588</v>
      </c>
      <c r="BR605">
        <v>419.9750631</v>
      </c>
      <c r="BS605">
        <v>93.876868518999999</v>
      </c>
      <c r="BT605">
        <v>-37.518463189999999</v>
      </c>
      <c r="BU605">
        <v>-18.152626779999999</v>
      </c>
      <c r="BV605">
        <v>-72.269324519999998</v>
      </c>
      <c r="BW605">
        <v>-16.10912867</v>
      </c>
      <c r="BX605">
        <v>-1.5674071650000001</v>
      </c>
      <c r="BY605">
        <v>18.242772917</v>
      </c>
      <c r="BZ605">
        <v>-61.031656429999998</v>
      </c>
      <c r="CA605">
        <v>29.74716875</v>
      </c>
      <c r="CB605">
        <v>-1.5817270830000001</v>
      </c>
      <c r="CC605">
        <v>-61.778126090000001</v>
      </c>
      <c r="CD605">
        <v>-26.96677429</v>
      </c>
      <c r="CE605">
        <v>6.7362257061999999</v>
      </c>
      <c r="CF605">
        <v>-48.175107629999999</v>
      </c>
      <c r="CG605">
        <v>771.98346299000002</v>
      </c>
      <c r="CH605">
        <v>204.25399074000001</v>
      </c>
      <c r="CI605">
        <v>-75.297548919999997</v>
      </c>
      <c r="CJ605">
        <v>-33.382298650000003</v>
      </c>
      <c r="CK605">
        <v>-143.78135349999999</v>
      </c>
      <c r="CL605">
        <v>-42.063330579999999</v>
      </c>
      <c r="CM605">
        <v>-2.7524630430000001</v>
      </c>
      <c r="CN605">
        <v>32.294718750000001</v>
      </c>
      <c r="CO605">
        <v>-122.10237429999999</v>
      </c>
      <c r="CP605">
        <v>54.691656250000001</v>
      </c>
      <c r="CQ605">
        <v>-12.852697920000001</v>
      </c>
      <c r="CR605">
        <v>-119.0688071</v>
      </c>
      <c r="CS605">
        <v>-43.971409129999998</v>
      </c>
      <c r="CT605">
        <v>7.3694241996000001</v>
      </c>
      <c r="CU605">
        <v>-101.32757580000001</v>
      </c>
      <c r="CV605">
        <v>1.8410756711</v>
      </c>
      <c r="CW605">
        <v>-2.7533813870000001</v>
      </c>
      <c r="CX605">
        <v>2.6173992071000001</v>
      </c>
      <c r="CY605">
        <v>0.85112871710000004</v>
      </c>
      <c r="CZ605">
        <v>2.3807453873000002</v>
      </c>
      <c r="DA605">
        <v>-1.8655161330000001</v>
      </c>
      <c r="DB605">
        <v>-1.0227879E-2</v>
      </c>
      <c r="DC605">
        <v>-1.2122332309999999</v>
      </c>
      <c r="DD605">
        <v>0.759907899</v>
      </c>
      <c r="DE605">
        <v>0.97938149789999995</v>
      </c>
      <c r="DF605">
        <v>0.5015091438</v>
      </c>
      <c r="DG605">
        <v>2.6830681245000001</v>
      </c>
      <c r="DH605">
        <v>1.4638414023999999</v>
      </c>
      <c r="DI605">
        <v>0.51192723569999998</v>
      </c>
      <c r="DJ605">
        <v>1.4094567357000001</v>
      </c>
    </row>
    <row r="606" spans="19:114" x14ac:dyDescent="0.15">
      <c r="S606" s="11" t="s">
        <v>32</v>
      </c>
      <c r="T606" s="11" t="s">
        <v>100</v>
      </c>
      <c r="U606" s="11">
        <v>30</v>
      </c>
      <c r="V606" s="11">
        <v>0</v>
      </c>
      <c r="W606" s="9">
        <v>0.45290000000000002</v>
      </c>
      <c r="X606" s="9">
        <v>0.51598999999999995</v>
      </c>
      <c r="Y606" s="9">
        <f t="shared" si="258"/>
        <v>3.7455067525253742</v>
      </c>
      <c r="Z606" s="9">
        <f t="shared" si="259"/>
        <v>14</v>
      </c>
      <c r="AA606" s="8">
        <f t="shared" si="260"/>
        <v>60</v>
      </c>
      <c r="AB606" s="8" t="b">
        <f t="shared" si="257"/>
        <v>0</v>
      </c>
      <c r="AC606" s="25" t="str">
        <f t="shared" si="248"/>
        <v>YES</v>
      </c>
      <c r="AD606" s="21" t="str">
        <f t="shared" si="261"/>
        <v>NO</v>
      </c>
      <c r="AE606" s="8" t="str">
        <f t="shared" si="262"/>
        <v>COARSE</v>
      </c>
      <c r="AF606" s="8">
        <f t="shared" si="263"/>
        <v>4</v>
      </c>
      <c r="AG606" s="8">
        <f t="shared" si="264"/>
        <v>4</v>
      </c>
      <c r="AH606" s="8">
        <f t="shared" si="265"/>
        <v>5</v>
      </c>
      <c r="AI606" s="25">
        <f t="shared" si="249"/>
        <v>188</v>
      </c>
      <c r="AJ606" s="25">
        <f t="shared" si="250"/>
        <v>434</v>
      </c>
      <c r="AK606" s="25">
        <f t="shared" si="251"/>
        <v>823</v>
      </c>
      <c r="AL606" s="25">
        <f t="shared" si="252"/>
        <v>1</v>
      </c>
      <c r="AM606" s="21">
        <f t="shared" si="266"/>
        <v>188</v>
      </c>
      <c r="AN606" s="21">
        <f t="shared" si="267"/>
        <v>434</v>
      </c>
      <c r="AO606" s="21">
        <f t="shared" si="268"/>
        <v>823</v>
      </c>
      <c r="AP606" s="21">
        <f t="shared" si="269"/>
        <v>1</v>
      </c>
      <c r="AQ606" s="24">
        <f t="shared" si="253"/>
        <v>1</v>
      </c>
      <c r="AR606" s="24">
        <f t="shared" si="254"/>
        <v>1</v>
      </c>
      <c r="AS606" s="24">
        <f t="shared" si="255"/>
        <v>1</v>
      </c>
      <c r="AT606" s="24">
        <f t="shared" si="256"/>
        <v>-1</v>
      </c>
      <c r="AU606" s="9">
        <v>16</v>
      </c>
      <c r="AV606" s="9">
        <v>14</v>
      </c>
      <c r="AW606" s="9">
        <v>85</v>
      </c>
      <c r="AX606" s="9">
        <v>35</v>
      </c>
      <c r="AY606" s="9">
        <v>45</v>
      </c>
      <c r="AZ606" s="9">
        <v>15</v>
      </c>
      <c r="BA606" s="9">
        <v>22.5</v>
      </c>
      <c r="BB606" s="9">
        <v>22.5</v>
      </c>
      <c r="BC606">
        <v>178.30550661000001</v>
      </c>
      <c r="BD606">
        <v>31.730058332999999</v>
      </c>
      <c r="BE606">
        <v>-22.989153309999999</v>
      </c>
      <c r="BF606">
        <v>-8.8091884240000002</v>
      </c>
      <c r="BG606">
        <v>-28.1366163</v>
      </c>
      <c r="BH606">
        <v>-3.1650008789999999</v>
      </c>
      <c r="BI606">
        <v>-0.65992471100000005</v>
      </c>
      <c r="BJ606">
        <v>9.5428614583000009</v>
      </c>
      <c r="BK606">
        <v>-24.87200352</v>
      </c>
      <c r="BL606">
        <v>6.4700385417000001</v>
      </c>
      <c r="BM606">
        <v>-1.9501385419999999</v>
      </c>
      <c r="BN606">
        <v>-19.45153406</v>
      </c>
      <c r="BO606">
        <v>-15.403025469999999</v>
      </c>
      <c r="BP606">
        <v>2.9759745292000002</v>
      </c>
      <c r="BQ606">
        <v>-13.2493588</v>
      </c>
      <c r="BR606">
        <v>419.9750631</v>
      </c>
      <c r="BS606">
        <v>93.876868518999999</v>
      </c>
      <c r="BT606">
        <v>-37.518463189999999</v>
      </c>
      <c r="BU606">
        <v>-18.152626779999999</v>
      </c>
      <c r="BV606">
        <v>-72.269324519999998</v>
      </c>
      <c r="BW606">
        <v>-16.10912867</v>
      </c>
      <c r="BX606">
        <v>-1.5674071650000001</v>
      </c>
      <c r="BY606">
        <v>18.242772917</v>
      </c>
      <c r="BZ606">
        <v>-61.031656429999998</v>
      </c>
      <c r="CA606">
        <v>29.74716875</v>
      </c>
      <c r="CB606">
        <v>-1.5817270830000001</v>
      </c>
      <c r="CC606">
        <v>-61.778126090000001</v>
      </c>
      <c r="CD606">
        <v>-26.96677429</v>
      </c>
      <c r="CE606">
        <v>6.7362257061999999</v>
      </c>
      <c r="CF606">
        <v>-48.175107629999999</v>
      </c>
      <c r="CG606">
        <v>771.98346299000002</v>
      </c>
      <c r="CH606">
        <v>204.25399074000001</v>
      </c>
      <c r="CI606">
        <v>-75.297548919999997</v>
      </c>
      <c r="CJ606">
        <v>-33.382298650000003</v>
      </c>
      <c r="CK606">
        <v>-143.78135349999999</v>
      </c>
      <c r="CL606">
        <v>-42.063330579999999</v>
      </c>
      <c r="CM606">
        <v>-2.7524630430000001</v>
      </c>
      <c r="CN606">
        <v>32.294718750000001</v>
      </c>
      <c r="CO606">
        <v>-122.10237429999999</v>
      </c>
      <c r="CP606">
        <v>54.691656250000001</v>
      </c>
      <c r="CQ606">
        <v>-12.852697920000001</v>
      </c>
      <c r="CR606">
        <v>-119.0688071</v>
      </c>
      <c r="CS606">
        <v>-43.971409129999998</v>
      </c>
      <c r="CT606">
        <v>7.3694241996000001</v>
      </c>
      <c r="CU606">
        <v>-101.32757580000001</v>
      </c>
      <c r="CV606">
        <v>1.8410756711</v>
      </c>
      <c r="CW606">
        <v>-2.7533813870000001</v>
      </c>
      <c r="CX606">
        <v>2.6173992071000001</v>
      </c>
      <c r="CY606">
        <v>0.85112871710000004</v>
      </c>
      <c r="CZ606">
        <v>2.3807453873000002</v>
      </c>
      <c r="DA606">
        <v>-1.8655161330000001</v>
      </c>
      <c r="DB606">
        <v>-1.0227879E-2</v>
      </c>
      <c r="DC606">
        <v>-1.2122332309999999</v>
      </c>
      <c r="DD606">
        <v>0.759907899</v>
      </c>
      <c r="DE606">
        <v>0.97938149789999995</v>
      </c>
      <c r="DF606">
        <v>0.5015091438</v>
      </c>
      <c r="DG606">
        <v>2.6830681245000001</v>
      </c>
      <c r="DH606">
        <v>1.4638414023999999</v>
      </c>
      <c r="DI606">
        <v>0.51192723569999998</v>
      </c>
      <c r="DJ606">
        <v>1.4094567357000001</v>
      </c>
    </row>
    <row r="607" spans="19:114" x14ac:dyDescent="0.15">
      <c r="S607" s="11" t="s">
        <v>32</v>
      </c>
      <c r="T607" s="11" t="s">
        <v>100</v>
      </c>
      <c r="U607" s="11">
        <v>30</v>
      </c>
      <c r="V607" s="11">
        <v>15</v>
      </c>
      <c r="W607" s="9">
        <v>0.45290000000000002</v>
      </c>
      <c r="X607" s="9">
        <v>0.51598999999999995</v>
      </c>
      <c r="Y607" s="9">
        <f t="shared" si="258"/>
        <v>3.7455067525253742</v>
      </c>
      <c r="Z607" s="9">
        <f t="shared" si="259"/>
        <v>14</v>
      </c>
      <c r="AA607" s="8">
        <f t="shared" si="260"/>
        <v>60</v>
      </c>
      <c r="AB607" s="8" t="b">
        <f t="shared" si="257"/>
        <v>0</v>
      </c>
      <c r="AC607" s="25" t="str">
        <f t="shared" si="248"/>
        <v>YES</v>
      </c>
      <c r="AD607" s="21" t="str">
        <f t="shared" si="261"/>
        <v>NO</v>
      </c>
      <c r="AE607" s="8" t="str">
        <f t="shared" si="262"/>
        <v>COARSE</v>
      </c>
      <c r="AF607" s="8">
        <f t="shared" si="263"/>
        <v>4</v>
      </c>
      <c r="AG607" s="8">
        <f t="shared" si="264"/>
        <v>4</v>
      </c>
      <c r="AH607" s="8">
        <f t="shared" si="265"/>
        <v>4</v>
      </c>
      <c r="AI607" s="25">
        <f t="shared" si="249"/>
        <v>167</v>
      </c>
      <c r="AJ607" s="25">
        <f t="shared" si="250"/>
        <v>407</v>
      </c>
      <c r="AK607" s="25">
        <f t="shared" si="251"/>
        <v>763</v>
      </c>
      <c r="AL607" s="25">
        <f t="shared" si="252"/>
        <v>2.8000000000000003</v>
      </c>
      <c r="AM607" s="21">
        <f t="shared" si="266"/>
        <v>167</v>
      </c>
      <c r="AN607" s="21">
        <f t="shared" si="267"/>
        <v>407</v>
      </c>
      <c r="AO607" s="21">
        <f t="shared" si="268"/>
        <v>763</v>
      </c>
      <c r="AP607" s="21">
        <f t="shared" si="269"/>
        <v>2.8000000000000003</v>
      </c>
      <c r="AQ607" s="24">
        <f t="shared" si="253"/>
        <v>1</v>
      </c>
      <c r="AR607" s="24">
        <f t="shared" si="254"/>
        <v>1</v>
      </c>
      <c r="AS607" s="24">
        <f t="shared" si="255"/>
        <v>1</v>
      </c>
      <c r="AT607" s="24">
        <f t="shared" si="256"/>
        <v>-0.33333333333333331</v>
      </c>
      <c r="AU607" s="9">
        <v>16</v>
      </c>
      <c r="AV607" s="9">
        <v>14</v>
      </c>
      <c r="AW607" s="9">
        <v>85</v>
      </c>
      <c r="AX607" s="9">
        <v>35</v>
      </c>
      <c r="AY607" s="9">
        <v>45</v>
      </c>
      <c r="AZ607" s="9">
        <v>15</v>
      </c>
      <c r="BA607" s="9">
        <v>22.5</v>
      </c>
      <c r="BB607" s="9">
        <v>22.5</v>
      </c>
      <c r="BC607">
        <v>178.30550661000001</v>
      </c>
      <c r="BD607">
        <v>31.730058332999999</v>
      </c>
      <c r="BE607">
        <v>-22.989153309999999</v>
      </c>
      <c r="BF607">
        <v>-8.8091884240000002</v>
      </c>
      <c r="BG607">
        <v>-28.1366163</v>
      </c>
      <c r="BH607">
        <v>-3.1650008789999999</v>
      </c>
      <c r="BI607">
        <v>-0.65992471100000005</v>
      </c>
      <c r="BJ607">
        <v>9.5428614583000009</v>
      </c>
      <c r="BK607">
        <v>-24.87200352</v>
      </c>
      <c r="BL607">
        <v>6.4700385417000001</v>
      </c>
      <c r="BM607">
        <v>-1.9501385419999999</v>
      </c>
      <c r="BN607">
        <v>-19.45153406</v>
      </c>
      <c r="BO607">
        <v>-15.403025469999999</v>
      </c>
      <c r="BP607">
        <v>2.9759745292000002</v>
      </c>
      <c r="BQ607">
        <v>-13.2493588</v>
      </c>
      <c r="BR607">
        <v>419.9750631</v>
      </c>
      <c r="BS607">
        <v>93.876868518999999</v>
      </c>
      <c r="BT607">
        <v>-37.518463189999999</v>
      </c>
      <c r="BU607">
        <v>-18.152626779999999</v>
      </c>
      <c r="BV607">
        <v>-72.269324519999998</v>
      </c>
      <c r="BW607">
        <v>-16.10912867</v>
      </c>
      <c r="BX607">
        <v>-1.5674071650000001</v>
      </c>
      <c r="BY607">
        <v>18.242772917</v>
      </c>
      <c r="BZ607">
        <v>-61.031656429999998</v>
      </c>
      <c r="CA607">
        <v>29.74716875</v>
      </c>
      <c r="CB607">
        <v>-1.5817270830000001</v>
      </c>
      <c r="CC607">
        <v>-61.778126090000001</v>
      </c>
      <c r="CD607">
        <v>-26.96677429</v>
      </c>
      <c r="CE607">
        <v>6.7362257061999999</v>
      </c>
      <c r="CF607">
        <v>-48.175107629999999</v>
      </c>
      <c r="CG607">
        <v>771.98346299000002</v>
      </c>
      <c r="CH607">
        <v>204.25399074000001</v>
      </c>
      <c r="CI607">
        <v>-75.297548919999997</v>
      </c>
      <c r="CJ607">
        <v>-33.382298650000003</v>
      </c>
      <c r="CK607">
        <v>-143.78135349999999</v>
      </c>
      <c r="CL607">
        <v>-42.063330579999999</v>
      </c>
      <c r="CM607">
        <v>-2.7524630430000001</v>
      </c>
      <c r="CN607">
        <v>32.294718750000001</v>
      </c>
      <c r="CO607">
        <v>-122.10237429999999</v>
      </c>
      <c r="CP607">
        <v>54.691656250000001</v>
      </c>
      <c r="CQ607">
        <v>-12.852697920000001</v>
      </c>
      <c r="CR607">
        <v>-119.0688071</v>
      </c>
      <c r="CS607">
        <v>-43.971409129999998</v>
      </c>
      <c r="CT607">
        <v>7.3694241996000001</v>
      </c>
      <c r="CU607">
        <v>-101.32757580000001</v>
      </c>
      <c r="CV607">
        <v>1.8410756711</v>
      </c>
      <c r="CW607">
        <v>-2.7533813870000001</v>
      </c>
      <c r="CX607">
        <v>2.6173992071000001</v>
      </c>
      <c r="CY607">
        <v>0.85112871710000004</v>
      </c>
      <c r="CZ607">
        <v>2.3807453873000002</v>
      </c>
      <c r="DA607">
        <v>-1.8655161330000001</v>
      </c>
      <c r="DB607">
        <v>-1.0227879E-2</v>
      </c>
      <c r="DC607">
        <v>-1.2122332309999999</v>
      </c>
      <c r="DD607">
        <v>0.759907899</v>
      </c>
      <c r="DE607">
        <v>0.97938149789999995</v>
      </c>
      <c r="DF607">
        <v>0.5015091438</v>
      </c>
      <c r="DG607">
        <v>2.6830681245000001</v>
      </c>
      <c r="DH607">
        <v>1.4638414023999999</v>
      </c>
      <c r="DI607">
        <v>0.51192723569999998</v>
      </c>
      <c r="DJ607">
        <v>1.4094567357000001</v>
      </c>
    </row>
    <row r="608" spans="19:114" x14ac:dyDescent="0.15">
      <c r="S608" s="11" t="s">
        <v>32</v>
      </c>
      <c r="T608" s="11" t="s">
        <v>100</v>
      </c>
      <c r="U608" s="11">
        <v>30</v>
      </c>
      <c r="V608" s="11">
        <v>30</v>
      </c>
      <c r="W608" s="9">
        <v>0.45290000000000002</v>
      </c>
      <c r="X608" s="9">
        <v>0.51598999999999995</v>
      </c>
      <c r="Y608" s="9">
        <f t="shared" si="258"/>
        <v>3.7455067525253742</v>
      </c>
      <c r="Z608" s="9">
        <f t="shared" si="259"/>
        <v>14</v>
      </c>
      <c r="AA608" s="8">
        <f t="shared" si="260"/>
        <v>60</v>
      </c>
      <c r="AB608" s="8" t="b">
        <f t="shared" si="257"/>
        <v>0</v>
      </c>
      <c r="AC608" s="25" t="str">
        <f t="shared" si="248"/>
        <v>NO</v>
      </c>
      <c r="AD608" s="21" t="str">
        <f t="shared" si="261"/>
        <v>NO</v>
      </c>
      <c r="AE608" s="8" t="str">
        <f t="shared" si="262"/>
        <v>MEDIUM</v>
      </c>
      <c r="AF608" s="8">
        <f t="shared" si="263"/>
        <v>3</v>
      </c>
      <c r="AG608" s="8">
        <f t="shared" si="264"/>
        <v>3</v>
      </c>
      <c r="AH608" s="8">
        <f t="shared" si="265"/>
        <v>3</v>
      </c>
      <c r="AI608" s="25">
        <f t="shared" si="249"/>
        <v>135</v>
      </c>
      <c r="AJ608" s="25">
        <f t="shared" si="250"/>
        <v>337</v>
      </c>
      <c r="AK608" s="25">
        <f t="shared" si="251"/>
        <v>614</v>
      </c>
      <c r="AL608" s="25">
        <f t="shared" si="252"/>
        <v>5.8999999999999995</v>
      </c>
      <c r="AM608" s="21">
        <f t="shared" si="266"/>
        <v>135</v>
      </c>
      <c r="AN608" s="21">
        <f t="shared" si="267"/>
        <v>337</v>
      </c>
      <c r="AO608" s="21">
        <f t="shared" si="268"/>
        <v>614</v>
      </c>
      <c r="AP608" s="21">
        <f t="shared" si="269"/>
        <v>5.8999999999999995</v>
      </c>
      <c r="AQ608" s="24">
        <f t="shared" si="253"/>
        <v>1</v>
      </c>
      <c r="AR608" s="24">
        <f t="shared" si="254"/>
        <v>1</v>
      </c>
      <c r="AS608" s="24">
        <f t="shared" si="255"/>
        <v>1</v>
      </c>
      <c r="AT608" s="24">
        <f t="shared" si="256"/>
        <v>0.33333333333333331</v>
      </c>
      <c r="AU608" s="9">
        <v>16</v>
      </c>
      <c r="AV608" s="9">
        <v>14</v>
      </c>
      <c r="AW608" s="9">
        <v>85</v>
      </c>
      <c r="AX608" s="9">
        <v>35</v>
      </c>
      <c r="AY608" s="9">
        <v>45</v>
      </c>
      <c r="AZ608" s="9">
        <v>15</v>
      </c>
      <c r="BA608" s="9">
        <v>22.5</v>
      </c>
      <c r="BB608" s="9">
        <v>22.5</v>
      </c>
      <c r="BC608">
        <v>178.30550661000001</v>
      </c>
      <c r="BD608">
        <v>31.730058332999999</v>
      </c>
      <c r="BE608">
        <v>-22.989153309999999</v>
      </c>
      <c r="BF608">
        <v>-8.8091884240000002</v>
      </c>
      <c r="BG608">
        <v>-28.1366163</v>
      </c>
      <c r="BH608">
        <v>-3.1650008789999999</v>
      </c>
      <c r="BI608">
        <v>-0.65992471100000005</v>
      </c>
      <c r="BJ608">
        <v>9.5428614583000009</v>
      </c>
      <c r="BK608">
        <v>-24.87200352</v>
      </c>
      <c r="BL608">
        <v>6.4700385417000001</v>
      </c>
      <c r="BM608">
        <v>-1.9501385419999999</v>
      </c>
      <c r="BN608">
        <v>-19.45153406</v>
      </c>
      <c r="BO608">
        <v>-15.403025469999999</v>
      </c>
      <c r="BP608">
        <v>2.9759745292000002</v>
      </c>
      <c r="BQ608">
        <v>-13.2493588</v>
      </c>
      <c r="BR608">
        <v>419.9750631</v>
      </c>
      <c r="BS608">
        <v>93.876868518999999</v>
      </c>
      <c r="BT608">
        <v>-37.518463189999999</v>
      </c>
      <c r="BU608">
        <v>-18.152626779999999</v>
      </c>
      <c r="BV608">
        <v>-72.269324519999998</v>
      </c>
      <c r="BW608">
        <v>-16.10912867</v>
      </c>
      <c r="BX608">
        <v>-1.5674071650000001</v>
      </c>
      <c r="BY608">
        <v>18.242772917</v>
      </c>
      <c r="BZ608">
        <v>-61.031656429999998</v>
      </c>
      <c r="CA608">
        <v>29.74716875</v>
      </c>
      <c r="CB608">
        <v>-1.5817270830000001</v>
      </c>
      <c r="CC608">
        <v>-61.778126090000001</v>
      </c>
      <c r="CD608">
        <v>-26.96677429</v>
      </c>
      <c r="CE608">
        <v>6.7362257061999999</v>
      </c>
      <c r="CF608">
        <v>-48.175107629999999</v>
      </c>
      <c r="CG608">
        <v>771.98346299000002</v>
      </c>
      <c r="CH608">
        <v>204.25399074000001</v>
      </c>
      <c r="CI608">
        <v>-75.297548919999997</v>
      </c>
      <c r="CJ608">
        <v>-33.382298650000003</v>
      </c>
      <c r="CK608">
        <v>-143.78135349999999</v>
      </c>
      <c r="CL608">
        <v>-42.063330579999999</v>
      </c>
      <c r="CM608">
        <v>-2.7524630430000001</v>
      </c>
      <c r="CN608">
        <v>32.294718750000001</v>
      </c>
      <c r="CO608">
        <v>-122.10237429999999</v>
      </c>
      <c r="CP608">
        <v>54.691656250000001</v>
      </c>
      <c r="CQ608">
        <v>-12.852697920000001</v>
      </c>
      <c r="CR608">
        <v>-119.0688071</v>
      </c>
      <c r="CS608">
        <v>-43.971409129999998</v>
      </c>
      <c r="CT608">
        <v>7.3694241996000001</v>
      </c>
      <c r="CU608">
        <v>-101.32757580000001</v>
      </c>
      <c r="CV608">
        <v>1.8410756711</v>
      </c>
      <c r="CW608">
        <v>-2.7533813870000001</v>
      </c>
      <c r="CX608">
        <v>2.6173992071000001</v>
      </c>
      <c r="CY608">
        <v>0.85112871710000004</v>
      </c>
      <c r="CZ608">
        <v>2.3807453873000002</v>
      </c>
      <c r="DA608">
        <v>-1.8655161330000001</v>
      </c>
      <c r="DB608">
        <v>-1.0227879E-2</v>
      </c>
      <c r="DC608">
        <v>-1.2122332309999999</v>
      </c>
      <c r="DD608">
        <v>0.759907899</v>
      </c>
      <c r="DE608">
        <v>0.97938149789999995</v>
      </c>
      <c r="DF608">
        <v>0.5015091438</v>
      </c>
      <c r="DG608">
        <v>2.6830681245000001</v>
      </c>
      <c r="DH608">
        <v>1.4638414023999999</v>
      </c>
      <c r="DI608">
        <v>0.51192723569999998</v>
      </c>
      <c r="DJ608">
        <v>1.4094567357000001</v>
      </c>
    </row>
    <row r="609" spans="17:114" s="15" customFormat="1" x14ac:dyDescent="0.15">
      <c r="Q609" s="17"/>
      <c r="R609" s="17"/>
      <c r="S609" s="17" t="s">
        <v>32</v>
      </c>
      <c r="T609" s="11" t="s">
        <v>100</v>
      </c>
      <c r="U609" s="17">
        <v>30</v>
      </c>
      <c r="V609" s="17">
        <v>45</v>
      </c>
      <c r="W609" s="9">
        <v>0.45290000000000002</v>
      </c>
      <c r="X609" s="9">
        <v>0.51598999999999995</v>
      </c>
      <c r="Y609" s="9">
        <f t="shared" si="258"/>
        <v>3.7455067525253742</v>
      </c>
      <c r="Z609" s="9">
        <f t="shared" si="259"/>
        <v>14</v>
      </c>
      <c r="AA609" s="8">
        <f t="shared" si="260"/>
        <v>60</v>
      </c>
      <c r="AB609" s="8" t="b">
        <f t="shared" si="257"/>
        <v>0</v>
      </c>
      <c r="AC609" s="25" t="str">
        <f t="shared" si="248"/>
        <v>NO</v>
      </c>
      <c r="AD609" s="21" t="str">
        <f t="shared" si="261"/>
        <v>NO</v>
      </c>
      <c r="AE609" s="8" t="str">
        <f t="shared" si="262"/>
        <v>FINE</v>
      </c>
      <c r="AF609" s="8">
        <f t="shared" si="263"/>
        <v>2</v>
      </c>
      <c r="AG609" s="8">
        <f t="shared" si="264"/>
        <v>2</v>
      </c>
      <c r="AH609" s="8">
        <f t="shared" si="265"/>
        <v>2</v>
      </c>
      <c r="AI609" s="25">
        <f t="shared" si="249"/>
        <v>91</v>
      </c>
      <c r="AJ609" s="25">
        <f t="shared" si="250"/>
        <v>224</v>
      </c>
      <c r="AK609" s="25">
        <f t="shared" si="251"/>
        <v>374</v>
      </c>
      <c r="AL609" s="25">
        <f t="shared" si="252"/>
        <v>10.199999999999999</v>
      </c>
      <c r="AM609" s="21">
        <f t="shared" si="266"/>
        <v>91</v>
      </c>
      <c r="AN609" s="21">
        <f t="shared" si="267"/>
        <v>224</v>
      </c>
      <c r="AO609" s="21">
        <f t="shared" si="268"/>
        <v>374</v>
      </c>
      <c r="AP609" s="21">
        <f t="shared" si="269"/>
        <v>10.199999999999999</v>
      </c>
      <c r="AQ609" s="24">
        <f t="shared" si="253"/>
        <v>1</v>
      </c>
      <c r="AR609" s="24">
        <f t="shared" si="254"/>
        <v>1</v>
      </c>
      <c r="AS609" s="24">
        <f t="shared" si="255"/>
        <v>1</v>
      </c>
      <c r="AT609" s="24">
        <f t="shared" si="256"/>
        <v>1</v>
      </c>
      <c r="AU609" s="9">
        <v>16</v>
      </c>
      <c r="AV609" s="9">
        <v>14</v>
      </c>
      <c r="AW609" s="9">
        <v>85</v>
      </c>
      <c r="AX609" s="9">
        <v>35</v>
      </c>
      <c r="AY609" s="9">
        <v>45</v>
      </c>
      <c r="AZ609" s="9">
        <v>15</v>
      </c>
      <c r="BA609" s="9">
        <v>22.5</v>
      </c>
      <c r="BB609" s="9">
        <v>22.5</v>
      </c>
      <c r="BC609">
        <v>178.30550661000001</v>
      </c>
      <c r="BD609">
        <v>31.730058332999999</v>
      </c>
      <c r="BE609">
        <v>-22.989153309999999</v>
      </c>
      <c r="BF609">
        <v>-8.8091884240000002</v>
      </c>
      <c r="BG609">
        <v>-28.1366163</v>
      </c>
      <c r="BH609">
        <v>-3.1650008789999999</v>
      </c>
      <c r="BI609">
        <v>-0.65992471100000005</v>
      </c>
      <c r="BJ609">
        <v>9.5428614583000009</v>
      </c>
      <c r="BK609">
        <v>-24.87200352</v>
      </c>
      <c r="BL609">
        <v>6.4700385417000001</v>
      </c>
      <c r="BM609">
        <v>-1.9501385419999999</v>
      </c>
      <c r="BN609">
        <v>-19.45153406</v>
      </c>
      <c r="BO609">
        <v>-15.403025469999999</v>
      </c>
      <c r="BP609">
        <v>2.9759745292000002</v>
      </c>
      <c r="BQ609">
        <v>-13.2493588</v>
      </c>
      <c r="BR609">
        <v>419.9750631</v>
      </c>
      <c r="BS609">
        <v>93.876868518999999</v>
      </c>
      <c r="BT609">
        <v>-37.518463189999999</v>
      </c>
      <c r="BU609">
        <v>-18.152626779999999</v>
      </c>
      <c r="BV609">
        <v>-72.269324519999998</v>
      </c>
      <c r="BW609">
        <v>-16.10912867</v>
      </c>
      <c r="BX609">
        <v>-1.5674071650000001</v>
      </c>
      <c r="BY609">
        <v>18.242772917</v>
      </c>
      <c r="BZ609">
        <v>-61.031656429999998</v>
      </c>
      <c r="CA609">
        <v>29.74716875</v>
      </c>
      <c r="CB609">
        <v>-1.5817270830000001</v>
      </c>
      <c r="CC609">
        <v>-61.778126090000001</v>
      </c>
      <c r="CD609">
        <v>-26.96677429</v>
      </c>
      <c r="CE609">
        <v>6.7362257061999999</v>
      </c>
      <c r="CF609">
        <v>-48.175107629999999</v>
      </c>
      <c r="CG609">
        <v>771.98346299000002</v>
      </c>
      <c r="CH609">
        <v>204.25399074000001</v>
      </c>
      <c r="CI609">
        <v>-75.297548919999997</v>
      </c>
      <c r="CJ609">
        <v>-33.382298650000003</v>
      </c>
      <c r="CK609">
        <v>-143.78135349999999</v>
      </c>
      <c r="CL609">
        <v>-42.063330579999999</v>
      </c>
      <c r="CM609">
        <v>-2.7524630430000001</v>
      </c>
      <c r="CN609">
        <v>32.294718750000001</v>
      </c>
      <c r="CO609">
        <v>-122.10237429999999</v>
      </c>
      <c r="CP609">
        <v>54.691656250000001</v>
      </c>
      <c r="CQ609">
        <v>-12.852697920000001</v>
      </c>
      <c r="CR609">
        <v>-119.0688071</v>
      </c>
      <c r="CS609">
        <v>-43.971409129999998</v>
      </c>
      <c r="CT609">
        <v>7.3694241996000001</v>
      </c>
      <c r="CU609">
        <v>-101.32757580000001</v>
      </c>
      <c r="CV609">
        <v>1.8410756711</v>
      </c>
      <c r="CW609">
        <v>-2.7533813870000001</v>
      </c>
      <c r="CX609">
        <v>2.6173992071000001</v>
      </c>
      <c r="CY609">
        <v>0.85112871710000004</v>
      </c>
      <c r="CZ609">
        <v>2.3807453873000002</v>
      </c>
      <c r="DA609">
        <v>-1.8655161330000001</v>
      </c>
      <c r="DB609">
        <v>-1.0227879E-2</v>
      </c>
      <c r="DC609">
        <v>-1.2122332309999999</v>
      </c>
      <c r="DD609">
        <v>0.759907899</v>
      </c>
      <c r="DE609">
        <v>0.97938149789999995</v>
      </c>
      <c r="DF609">
        <v>0.5015091438</v>
      </c>
      <c r="DG609">
        <v>2.6830681245000001</v>
      </c>
      <c r="DH609">
        <v>1.4638414023999999</v>
      </c>
      <c r="DI609">
        <v>0.51192723569999998</v>
      </c>
      <c r="DJ609">
        <v>1.4094567357000001</v>
      </c>
    </row>
    <row r="610" spans="17:114" x14ac:dyDescent="0.15">
      <c r="S610" s="11" t="s">
        <v>37</v>
      </c>
      <c r="T610" s="11" t="s">
        <v>100</v>
      </c>
      <c r="U610" s="11">
        <v>6</v>
      </c>
      <c r="V610" s="11">
        <v>0</v>
      </c>
      <c r="W610" s="9">
        <v>9.5000000000000001E-2</v>
      </c>
      <c r="X610" s="9">
        <v>0.49869999999999998</v>
      </c>
      <c r="Y610" s="9">
        <f t="shared" si="258"/>
        <v>0.73196048098660305</v>
      </c>
      <c r="Z610" s="9">
        <f t="shared" si="259"/>
        <v>70</v>
      </c>
      <c r="AA610" s="8">
        <f t="shared" si="260"/>
        <v>60</v>
      </c>
      <c r="AB610" s="8" t="b">
        <f t="shared" si="257"/>
        <v>0</v>
      </c>
      <c r="AC610" s="25" t="str">
        <f t="shared" si="248"/>
        <v>NO</v>
      </c>
      <c r="AD610" s="21" t="str">
        <f t="shared" si="261"/>
        <v>NO</v>
      </c>
      <c r="AE610" s="8" t="str">
        <f t="shared" si="262"/>
        <v>ULT. COARSE</v>
      </c>
      <c r="AF610" s="8">
        <f t="shared" si="263"/>
        <v>7</v>
      </c>
      <c r="AG610" s="8">
        <f t="shared" si="264"/>
        <v>7</v>
      </c>
      <c r="AH610" s="8">
        <f t="shared" si="265"/>
        <v>7</v>
      </c>
      <c r="AI610" s="25">
        <f t="shared" si="249"/>
        <v>323</v>
      </c>
      <c r="AJ610" s="25">
        <f t="shared" si="250"/>
        <v>789</v>
      </c>
      <c r="AK610" s="25">
        <f t="shared" si="251"/>
        <v>1470</v>
      </c>
      <c r="AL610" s="25">
        <f t="shared" si="252"/>
        <v>0.5</v>
      </c>
      <c r="AM610" s="21">
        <f t="shared" si="266"/>
        <v>323</v>
      </c>
      <c r="AN610" s="21">
        <f t="shared" si="267"/>
        <v>789</v>
      </c>
      <c r="AO610" s="21">
        <f t="shared" si="268"/>
        <v>1470</v>
      </c>
      <c r="AP610" s="21">
        <f t="shared" si="269"/>
        <v>0.5</v>
      </c>
      <c r="AQ610" s="24">
        <f t="shared" si="253"/>
        <v>-1</v>
      </c>
      <c r="AR610" s="24">
        <f>IF($B$3&lt;70,((70-AW610)/AX610),(($B$3-AW610)/AX610))</f>
        <v>1</v>
      </c>
      <c r="AS610" s="24">
        <f t="shared" si="255"/>
        <v>1</v>
      </c>
      <c r="AT610" s="24">
        <f t="shared" si="256"/>
        <v>-1</v>
      </c>
      <c r="AU610" s="9">
        <v>15.5</v>
      </c>
      <c r="AV610" s="9">
        <v>9.5</v>
      </c>
      <c r="AW610" s="9">
        <v>100</v>
      </c>
      <c r="AX610" s="9">
        <v>20</v>
      </c>
      <c r="AY610" s="9">
        <v>45</v>
      </c>
      <c r="AZ610" s="9">
        <v>15</v>
      </c>
      <c r="BA610" s="9">
        <v>7.5</v>
      </c>
      <c r="BB610" s="9">
        <v>7.5</v>
      </c>
      <c r="BC610">
        <v>354.88618437000002</v>
      </c>
      <c r="BD610">
        <v>-9.4741959310000006</v>
      </c>
      <c r="BE610">
        <v>-100.8257945</v>
      </c>
      <c r="BF610">
        <v>12.201183862000001</v>
      </c>
      <c r="BG610">
        <v>-46.759955220000002</v>
      </c>
      <c r="BH610">
        <v>-12.1579633</v>
      </c>
      <c r="BI610">
        <v>-9.1156269919999993</v>
      </c>
      <c r="BJ610">
        <v>19.811365419000001</v>
      </c>
      <c r="BK610">
        <v>22.014426490999998</v>
      </c>
      <c r="BL610">
        <v>19.407127595999999</v>
      </c>
      <c r="BM610">
        <v>22.078526797999999</v>
      </c>
      <c r="BN610">
        <v>-68.146898780000001</v>
      </c>
      <c r="BO610">
        <v>11.685526127999999</v>
      </c>
      <c r="BP610">
        <v>-0.87149278500000005</v>
      </c>
      <c r="BQ610">
        <v>35.620339487999999</v>
      </c>
      <c r="BR610">
        <v>778.76136140000006</v>
      </c>
      <c r="BS610">
        <v>-11.01201856</v>
      </c>
      <c r="BT610">
        <v>-203.3350599</v>
      </c>
      <c r="BU610">
        <v>41.699376841999999</v>
      </c>
      <c r="BV610">
        <v>-121.3210957</v>
      </c>
      <c r="BW610">
        <v>-21.955512389999999</v>
      </c>
      <c r="BX610">
        <v>-36.04902517</v>
      </c>
      <c r="BY610">
        <v>25.197619869</v>
      </c>
      <c r="BZ610">
        <v>55.918554854</v>
      </c>
      <c r="CA610">
        <v>46.316701187</v>
      </c>
      <c r="CB610">
        <v>16.957017186000002</v>
      </c>
      <c r="CC610">
        <v>-97.647330609999997</v>
      </c>
      <c r="CD610">
        <v>37.875034397</v>
      </c>
      <c r="CE610">
        <v>-35.336793419999999</v>
      </c>
      <c r="CF610">
        <v>58.171993317000002</v>
      </c>
      <c r="CG610">
        <v>1467.3523811</v>
      </c>
      <c r="CH610">
        <v>37.991918472000002</v>
      </c>
      <c r="CI610">
        <v>-283.71954369999997</v>
      </c>
      <c r="CJ610">
        <v>116.35265771</v>
      </c>
      <c r="CK610">
        <v>-176.64629009999999</v>
      </c>
      <c r="CL610">
        <v>-27.14796432</v>
      </c>
      <c r="CM610">
        <v>-32.869519439999998</v>
      </c>
      <c r="CN610">
        <v>49.411720269</v>
      </c>
      <c r="CO610">
        <v>64.234167094</v>
      </c>
      <c r="CP610">
        <v>17.697242037999999</v>
      </c>
      <c r="CQ610">
        <v>-7.2725402389999996</v>
      </c>
      <c r="CR610">
        <v>-75.653013950000002</v>
      </c>
      <c r="CS610">
        <v>-17.041718840000001</v>
      </c>
      <c r="CT610">
        <v>-86.355449050000004</v>
      </c>
      <c r="CU610">
        <v>46.798194199999998</v>
      </c>
      <c r="CV610">
        <v>0.60742624460000005</v>
      </c>
      <c r="CW610">
        <v>1.60570544E-2</v>
      </c>
      <c r="CX610">
        <v>0.45679783280000003</v>
      </c>
      <c r="CY610">
        <v>-0.19032354800000001</v>
      </c>
      <c r="CZ610">
        <v>0.1512796401</v>
      </c>
      <c r="DA610">
        <v>0.15863136920000001</v>
      </c>
      <c r="DB610">
        <v>1.1148668299999999E-2</v>
      </c>
      <c r="DC610">
        <v>-0.21562921800000001</v>
      </c>
      <c r="DD610">
        <v>-9.4194686E-2</v>
      </c>
      <c r="DE610">
        <v>4.6555138099999997E-2</v>
      </c>
      <c r="DF610">
        <v>-5.3362804E-2</v>
      </c>
      <c r="DG610">
        <v>9.2302049499999997E-2</v>
      </c>
      <c r="DH610">
        <v>0.2723849096</v>
      </c>
      <c r="DI610">
        <v>-5.1847131999999997E-2</v>
      </c>
      <c r="DJ610">
        <v>-0.145772762</v>
      </c>
    </row>
    <row r="611" spans="17:114" x14ac:dyDescent="0.15">
      <c r="S611" s="11" t="s">
        <v>37</v>
      </c>
      <c r="T611" s="11" t="s">
        <v>100</v>
      </c>
      <c r="U611" s="11">
        <v>6</v>
      </c>
      <c r="V611" s="11">
        <v>15</v>
      </c>
      <c r="W611" s="9">
        <v>9.5000000000000001E-2</v>
      </c>
      <c r="X611" s="9">
        <v>0.49869999999999998</v>
      </c>
      <c r="Y611" s="9">
        <f t="shared" si="258"/>
        <v>0.73196048098660305</v>
      </c>
      <c r="Z611" s="9">
        <f t="shared" si="259"/>
        <v>70</v>
      </c>
      <c r="AA611" s="8">
        <f t="shared" si="260"/>
        <v>60</v>
      </c>
      <c r="AB611" s="8" t="b">
        <f t="shared" si="257"/>
        <v>0</v>
      </c>
      <c r="AC611" s="25" t="str">
        <f t="shared" si="248"/>
        <v>NO</v>
      </c>
      <c r="AD611" s="21" t="str">
        <f t="shared" si="261"/>
        <v>NO</v>
      </c>
      <c r="AE611" s="8" t="str">
        <f t="shared" si="262"/>
        <v>EXT. COARSE</v>
      </c>
      <c r="AF611" s="8">
        <f t="shared" si="263"/>
        <v>6</v>
      </c>
      <c r="AG611" s="8">
        <f t="shared" si="264"/>
        <v>6</v>
      </c>
      <c r="AH611" s="8">
        <f t="shared" si="265"/>
        <v>6</v>
      </c>
      <c r="AI611" s="25">
        <f t="shared" si="249"/>
        <v>268</v>
      </c>
      <c r="AJ611" s="25">
        <f t="shared" si="250"/>
        <v>561</v>
      </c>
      <c r="AK611" s="25">
        <f t="shared" si="251"/>
        <v>1009</v>
      </c>
      <c r="AL611" s="25">
        <f t="shared" si="252"/>
        <v>0.9</v>
      </c>
      <c r="AM611" s="21">
        <f t="shared" si="266"/>
        <v>268</v>
      </c>
      <c r="AN611" s="21">
        <f t="shared" si="267"/>
        <v>561</v>
      </c>
      <c r="AO611" s="21">
        <f t="shared" si="268"/>
        <v>1009</v>
      </c>
      <c r="AP611" s="21">
        <f t="shared" si="269"/>
        <v>0.9</v>
      </c>
      <c r="AQ611" s="24">
        <f t="shared" si="253"/>
        <v>-1</v>
      </c>
      <c r="AR611" s="24">
        <f t="shared" ref="AR611:AR623" si="270">IF($B$3&lt;70,((70-AW611)/AX611),(($B$3-AW611)/AX611))</f>
        <v>1</v>
      </c>
      <c r="AS611" s="24">
        <f t="shared" si="255"/>
        <v>1</v>
      </c>
      <c r="AT611" s="24">
        <f t="shared" si="256"/>
        <v>1</v>
      </c>
      <c r="AU611" s="9">
        <v>15.5</v>
      </c>
      <c r="AV611" s="9">
        <v>9.5</v>
      </c>
      <c r="AW611" s="9">
        <v>100</v>
      </c>
      <c r="AX611" s="9">
        <v>20</v>
      </c>
      <c r="AY611" s="9">
        <v>45</v>
      </c>
      <c r="AZ611" s="9">
        <v>15</v>
      </c>
      <c r="BA611" s="9">
        <v>7.5</v>
      </c>
      <c r="BB611" s="9">
        <v>7.5</v>
      </c>
      <c r="BC611">
        <v>354.88618437000002</v>
      </c>
      <c r="BD611">
        <v>-9.4741959310000006</v>
      </c>
      <c r="BE611">
        <v>-100.8257945</v>
      </c>
      <c r="BF611">
        <v>12.201183862000001</v>
      </c>
      <c r="BG611">
        <v>-46.759955220000002</v>
      </c>
      <c r="BH611">
        <v>-12.1579633</v>
      </c>
      <c r="BI611">
        <v>-9.1156269919999993</v>
      </c>
      <c r="BJ611">
        <v>19.811365419000001</v>
      </c>
      <c r="BK611">
        <v>22.014426490999998</v>
      </c>
      <c r="BL611">
        <v>19.407127595999999</v>
      </c>
      <c r="BM611">
        <v>22.078526797999999</v>
      </c>
      <c r="BN611">
        <v>-68.146898780000001</v>
      </c>
      <c r="BO611">
        <v>11.685526127999999</v>
      </c>
      <c r="BP611">
        <v>-0.87149278500000005</v>
      </c>
      <c r="BQ611">
        <v>35.620339487999999</v>
      </c>
      <c r="BR611">
        <v>778.76136140000006</v>
      </c>
      <c r="BS611">
        <v>-11.01201856</v>
      </c>
      <c r="BT611">
        <v>-203.3350599</v>
      </c>
      <c r="BU611">
        <v>41.699376841999999</v>
      </c>
      <c r="BV611">
        <v>-121.3210957</v>
      </c>
      <c r="BW611">
        <v>-21.955512389999999</v>
      </c>
      <c r="BX611">
        <v>-36.04902517</v>
      </c>
      <c r="BY611">
        <v>25.197619869</v>
      </c>
      <c r="BZ611">
        <v>55.918554854</v>
      </c>
      <c r="CA611">
        <v>46.316701187</v>
      </c>
      <c r="CB611">
        <v>16.957017186000002</v>
      </c>
      <c r="CC611">
        <v>-97.647330609999997</v>
      </c>
      <c r="CD611">
        <v>37.875034397</v>
      </c>
      <c r="CE611">
        <v>-35.336793419999999</v>
      </c>
      <c r="CF611">
        <v>58.171993317000002</v>
      </c>
      <c r="CG611">
        <v>1467.3523811</v>
      </c>
      <c r="CH611">
        <v>37.991918472000002</v>
      </c>
      <c r="CI611">
        <v>-283.71954369999997</v>
      </c>
      <c r="CJ611">
        <v>116.35265771</v>
      </c>
      <c r="CK611">
        <v>-176.64629009999999</v>
      </c>
      <c r="CL611">
        <v>-27.14796432</v>
      </c>
      <c r="CM611">
        <v>-32.869519439999998</v>
      </c>
      <c r="CN611">
        <v>49.411720269</v>
      </c>
      <c r="CO611">
        <v>64.234167094</v>
      </c>
      <c r="CP611">
        <v>17.697242037999999</v>
      </c>
      <c r="CQ611">
        <v>-7.2725402389999996</v>
      </c>
      <c r="CR611">
        <v>-75.653013950000002</v>
      </c>
      <c r="CS611">
        <v>-17.041718840000001</v>
      </c>
      <c r="CT611">
        <v>-86.355449050000004</v>
      </c>
      <c r="CU611">
        <v>46.798194199999998</v>
      </c>
      <c r="CV611">
        <v>0.60742624460000005</v>
      </c>
      <c r="CW611">
        <v>1.60570544E-2</v>
      </c>
      <c r="CX611">
        <v>0.45679783280000003</v>
      </c>
      <c r="CY611">
        <v>-0.19032354800000001</v>
      </c>
      <c r="CZ611">
        <v>0.1512796401</v>
      </c>
      <c r="DA611">
        <v>0.15863136920000001</v>
      </c>
      <c r="DB611">
        <v>1.1148668299999999E-2</v>
      </c>
      <c r="DC611">
        <v>-0.21562921800000001</v>
      </c>
      <c r="DD611">
        <v>-9.4194686E-2</v>
      </c>
      <c r="DE611">
        <v>4.6555138099999997E-2</v>
      </c>
      <c r="DF611">
        <v>-5.3362804E-2</v>
      </c>
      <c r="DG611">
        <v>9.2302049499999997E-2</v>
      </c>
      <c r="DH611">
        <v>0.2723849096</v>
      </c>
      <c r="DI611">
        <v>-5.1847131999999997E-2</v>
      </c>
      <c r="DJ611">
        <v>-0.145772762</v>
      </c>
    </row>
    <row r="612" spans="17:114" x14ac:dyDescent="0.15">
      <c r="S612" s="11" t="s">
        <v>37</v>
      </c>
      <c r="T612" s="11" t="s">
        <v>100</v>
      </c>
      <c r="U612" s="11">
        <v>8</v>
      </c>
      <c r="V612" s="11">
        <v>0</v>
      </c>
      <c r="W612" s="9">
        <v>0.124635</v>
      </c>
      <c r="X612" s="9">
        <v>0.50334000000000001</v>
      </c>
      <c r="Y612" s="9">
        <f t="shared" si="258"/>
        <v>0.97871144821657308</v>
      </c>
      <c r="Z612" s="9">
        <f t="shared" si="259"/>
        <v>53</v>
      </c>
      <c r="AA612" s="8">
        <f t="shared" si="260"/>
        <v>60</v>
      </c>
      <c r="AB612" s="8" t="b">
        <f t="shared" si="257"/>
        <v>0</v>
      </c>
      <c r="AC612" s="25" t="str">
        <f t="shared" si="248"/>
        <v>NO</v>
      </c>
      <c r="AD612" s="21" t="str">
        <f t="shared" si="261"/>
        <v>YES</v>
      </c>
      <c r="AE612" s="8" t="str">
        <f t="shared" si="262"/>
        <v>ULT. COARSE</v>
      </c>
      <c r="AF612" s="8">
        <f t="shared" si="263"/>
        <v>7</v>
      </c>
      <c r="AG612" s="8">
        <f t="shared" si="264"/>
        <v>7</v>
      </c>
      <c r="AH612" s="8">
        <f t="shared" si="265"/>
        <v>7</v>
      </c>
      <c r="AI612" s="25">
        <f t="shared" si="249"/>
        <v>337</v>
      </c>
      <c r="AJ612" s="25">
        <f t="shared" si="250"/>
        <v>799</v>
      </c>
      <c r="AK612" s="25">
        <f t="shared" si="251"/>
        <v>1480</v>
      </c>
      <c r="AL612" s="25">
        <f t="shared" si="252"/>
        <v>0.5</v>
      </c>
      <c r="AM612" s="21">
        <f t="shared" si="266"/>
        <v>337</v>
      </c>
      <c r="AN612" s="21">
        <f t="shared" si="267"/>
        <v>799</v>
      </c>
      <c r="AO612" s="21">
        <f t="shared" si="268"/>
        <v>1480</v>
      </c>
      <c r="AP612" s="21">
        <f t="shared" si="269"/>
        <v>0.5</v>
      </c>
      <c r="AQ612" s="24">
        <f t="shared" si="253"/>
        <v>-0.78947368421052633</v>
      </c>
      <c r="AR612" s="24">
        <f t="shared" si="270"/>
        <v>1</v>
      </c>
      <c r="AS612" s="24">
        <f t="shared" si="255"/>
        <v>1</v>
      </c>
      <c r="AT612" s="24">
        <f t="shared" si="256"/>
        <v>-1</v>
      </c>
      <c r="AU612" s="9">
        <v>15.5</v>
      </c>
      <c r="AV612" s="9">
        <v>9.5</v>
      </c>
      <c r="AW612" s="9">
        <v>100</v>
      </c>
      <c r="AX612" s="9">
        <v>20</v>
      </c>
      <c r="AY612" s="9">
        <v>45</v>
      </c>
      <c r="AZ612" s="9">
        <v>15</v>
      </c>
      <c r="BA612" s="9">
        <v>7.5</v>
      </c>
      <c r="BB612" s="9">
        <v>7.5</v>
      </c>
      <c r="BC612">
        <v>354.88618437000002</v>
      </c>
      <c r="BD612">
        <v>-9.4741959310000006</v>
      </c>
      <c r="BE612">
        <v>-100.8257945</v>
      </c>
      <c r="BF612">
        <v>12.201183862000001</v>
      </c>
      <c r="BG612">
        <v>-46.759955220000002</v>
      </c>
      <c r="BH612">
        <v>-12.1579633</v>
      </c>
      <c r="BI612">
        <v>-9.1156269919999993</v>
      </c>
      <c r="BJ612">
        <v>19.811365419000001</v>
      </c>
      <c r="BK612">
        <v>22.014426490999998</v>
      </c>
      <c r="BL612">
        <v>19.407127595999999</v>
      </c>
      <c r="BM612">
        <v>22.078526797999999</v>
      </c>
      <c r="BN612">
        <v>-68.146898780000001</v>
      </c>
      <c r="BO612">
        <v>11.685526127999999</v>
      </c>
      <c r="BP612">
        <v>-0.87149278500000005</v>
      </c>
      <c r="BQ612">
        <v>35.620339487999999</v>
      </c>
      <c r="BR612">
        <v>778.76136140000006</v>
      </c>
      <c r="BS612">
        <v>-11.01201856</v>
      </c>
      <c r="BT612">
        <v>-203.3350599</v>
      </c>
      <c r="BU612">
        <v>41.699376841999999</v>
      </c>
      <c r="BV612">
        <v>-121.3210957</v>
      </c>
      <c r="BW612">
        <v>-21.955512389999999</v>
      </c>
      <c r="BX612">
        <v>-36.04902517</v>
      </c>
      <c r="BY612">
        <v>25.197619869</v>
      </c>
      <c r="BZ612">
        <v>55.918554854</v>
      </c>
      <c r="CA612">
        <v>46.316701187</v>
      </c>
      <c r="CB612">
        <v>16.957017186000002</v>
      </c>
      <c r="CC612">
        <v>-97.647330609999997</v>
      </c>
      <c r="CD612">
        <v>37.875034397</v>
      </c>
      <c r="CE612">
        <v>-35.336793419999999</v>
      </c>
      <c r="CF612">
        <v>58.171993317000002</v>
      </c>
      <c r="CG612">
        <v>1467.3523811</v>
      </c>
      <c r="CH612">
        <v>37.991918472000002</v>
      </c>
      <c r="CI612">
        <v>-283.71954369999997</v>
      </c>
      <c r="CJ612">
        <v>116.35265771</v>
      </c>
      <c r="CK612">
        <v>-176.64629009999999</v>
      </c>
      <c r="CL612">
        <v>-27.14796432</v>
      </c>
      <c r="CM612">
        <v>-32.869519439999998</v>
      </c>
      <c r="CN612">
        <v>49.411720269</v>
      </c>
      <c r="CO612">
        <v>64.234167094</v>
      </c>
      <c r="CP612">
        <v>17.697242037999999</v>
      </c>
      <c r="CQ612">
        <v>-7.2725402389999996</v>
      </c>
      <c r="CR612">
        <v>-75.653013950000002</v>
      </c>
      <c r="CS612">
        <v>-17.041718840000001</v>
      </c>
      <c r="CT612">
        <v>-86.355449050000004</v>
      </c>
      <c r="CU612">
        <v>46.798194199999998</v>
      </c>
      <c r="CV612">
        <v>0.60742624460000005</v>
      </c>
      <c r="CW612">
        <v>1.60570544E-2</v>
      </c>
      <c r="CX612">
        <v>0.45679783280000003</v>
      </c>
      <c r="CY612">
        <v>-0.19032354800000001</v>
      </c>
      <c r="CZ612">
        <v>0.1512796401</v>
      </c>
      <c r="DA612">
        <v>0.15863136920000001</v>
      </c>
      <c r="DB612">
        <v>1.1148668299999999E-2</v>
      </c>
      <c r="DC612">
        <v>-0.21562921800000001</v>
      </c>
      <c r="DD612">
        <v>-9.4194686E-2</v>
      </c>
      <c r="DE612">
        <v>4.6555138099999997E-2</v>
      </c>
      <c r="DF612">
        <v>-5.3362804E-2</v>
      </c>
      <c r="DG612">
        <v>9.2302049499999997E-2</v>
      </c>
      <c r="DH612">
        <v>0.2723849096</v>
      </c>
      <c r="DI612">
        <v>-5.1847131999999997E-2</v>
      </c>
      <c r="DJ612">
        <v>-0.145772762</v>
      </c>
    </row>
    <row r="613" spans="17:114" x14ac:dyDescent="0.15">
      <c r="S613" s="11" t="s">
        <v>37</v>
      </c>
      <c r="T613" s="11" t="s">
        <v>100</v>
      </c>
      <c r="U613" s="11">
        <v>8</v>
      </c>
      <c r="V613" s="11">
        <v>15</v>
      </c>
      <c r="W613" s="9">
        <v>0.124635</v>
      </c>
      <c r="X613" s="9">
        <v>0.50334000000000001</v>
      </c>
      <c r="Y613" s="9">
        <f t="shared" si="258"/>
        <v>0.97871144821657308</v>
      </c>
      <c r="Z613" s="9">
        <f t="shared" si="259"/>
        <v>53</v>
      </c>
      <c r="AA613" s="8">
        <f t="shared" si="260"/>
        <v>60</v>
      </c>
      <c r="AB613" s="8" t="b">
        <f t="shared" si="257"/>
        <v>0</v>
      </c>
      <c r="AC613" s="25" t="str">
        <f t="shared" si="248"/>
        <v>NO</v>
      </c>
      <c r="AD613" s="21" t="str">
        <f t="shared" si="261"/>
        <v>YES</v>
      </c>
      <c r="AE613" s="8" t="str">
        <f t="shared" si="262"/>
        <v>EXT. COARSE</v>
      </c>
      <c r="AF613" s="8">
        <f t="shared" si="263"/>
        <v>6</v>
      </c>
      <c r="AG613" s="8">
        <f t="shared" si="264"/>
        <v>6</v>
      </c>
      <c r="AH613" s="8">
        <f t="shared" si="265"/>
        <v>6</v>
      </c>
      <c r="AI613" s="25">
        <f t="shared" si="249"/>
        <v>292</v>
      </c>
      <c r="AJ613" s="25">
        <f t="shared" si="250"/>
        <v>595</v>
      </c>
      <c r="AK613" s="25">
        <f t="shared" si="251"/>
        <v>1047</v>
      </c>
      <c r="AL613" s="25">
        <f t="shared" si="252"/>
        <v>0.9</v>
      </c>
      <c r="AM613" s="21">
        <f t="shared" si="266"/>
        <v>292</v>
      </c>
      <c r="AN613" s="21">
        <f t="shared" si="267"/>
        <v>595</v>
      </c>
      <c r="AO613" s="21">
        <f t="shared" si="268"/>
        <v>1047</v>
      </c>
      <c r="AP613" s="21">
        <f t="shared" si="269"/>
        <v>0.9</v>
      </c>
      <c r="AQ613" s="24">
        <f t="shared" si="253"/>
        <v>-0.78947368421052633</v>
      </c>
      <c r="AR613" s="24">
        <f t="shared" si="270"/>
        <v>1</v>
      </c>
      <c r="AS613" s="24">
        <f t="shared" si="255"/>
        <v>1</v>
      </c>
      <c r="AT613" s="24">
        <f t="shared" si="256"/>
        <v>1</v>
      </c>
      <c r="AU613" s="9">
        <v>15.5</v>
      </c>
      <c r="AV613" s="9">
        <v>9.5</v>
      </c>
      <c r="AW613" s="9">
        <v>100</v>
      </c>
      <c r="AX613" s="9">
        <v>20</v>
      </c>
      <c r="AY613" s="9">
        <v>45</v>
      </c>
      <c r="AZ613" s="9">
        <v>15</v>
      </c>
      <c r="BA613" s="9">
        <v>7.5</v>
      </c>
      <c r="BB613" s="9">
        <v>7.5</v>
      </c>
      <c r="BC613">
        <v>354.88618437000002</v>
      </c>
      <c r="BD613">
        <v>-9.4741959310000006</v>
      </c>
      <c r="BE613">
        <v>-100.8257945</v>
      </c>
      <c r="BF613">
        <v>12.201183862000001</v>
      </c>
      <c r="BG613">
        <v>-46.759955220000002</v>
      </c>
      <c r="BH613">
        <v>-12.1579633</v>
      </c>
      <c r="BI613">
        <v>-9.1156269919999993</v>
      </c>
      <c r="BJ613">
        <v>19.811365419000001</v>
      </c>
      <c r="BK613">
        <v>22.014426490999998</v>
      </c>
      <c r="BL613">
        <v>19.407127595999999</v>
      </c>
      <c r="BM613">
        <v>22.078526797999999</v>
      </c>
      <c r="BN613">
        <v>-68.146898780000001</v>
      </c>
      <c r="BO613">
        <v>11.685526127999999</v>
      </c>
      <c r="BP613">
        <v>-0.87149278500000005</v>
      </c>
      <c r="BQ613">
        <v>35.620339487999999</v>
      </c>
      <c r="BR613">
        <v>778.76136140000006</v>
      </c>
      <c r="BS613">
        <v>-11.01201856</v>
      </c>
      <c r="BT613">
        <v>-203.3350599</v>
      </c>
      <c r="BU613">
        <v>41.699376841999999</v>
      </c>
      <c r="BV613">
        <v>-121.3210957</v>
      </c>
      <c r="BW613">
        <v>-21.955512389999999</v>
      </c>
      <c r="BX613">
        <v>-36.04902517</v>
      </c>
      <c r="BY613">
        <v>25.197619869</v>
      </c>
      <c r="BZ613">
        <v>55.918554854</v>
      </c>
      <c r="CA613">
        <v>46.316701187</v>
      </c>
      <c r="CB613">
        <v>16.957017186000002</v>
      </c>
      <c r="CC613">
        <v>-97.647330609999997</v>
      </c>
      <c r="CD613">
        <v>37.875034397</v>
      </c>
      <c r="CE613">
        <v>-35.336793419999999</v>
      </c>
      <c r="CF613">
        <v>58.171993317000002</v>
      </c>
      <c r="CG613">
        <v>1467.3523811</v>
      </c>
      <c r="CH613">
        <v>37.991918472000002</v>
      </c>
      <c r="CI613">
        <v>-283.71954369999997</v>
      </c>
      <c r="CJ613">
        <v>116.35265771</v>
      </c>
      <c r="CK613">
        <v>-176.64629009999999</v>
      </c>
      <c r="CL613">
        <v>-27.14796432</v>
      </c>
      <c r="CM613">
        <v>-32.869519439999998</v>
      </c>
      <c r="CN613">
        <v>49.411720269</v>
      </c>
      <c r="CO613">
        <v>64.234167094</v>
      </c>
      <c r="CP613">
        <v>17.697242037999999</v>
      </c>
      <c r="CQ613">
        <v>-7.2725402389999996</v>
      </c>
      <c r="CR613">
        <v>-75.653013950000002</v>
      </c>
      <c r="CS613">
        <v>-17.041718840000001</v>
      </c>
      <c r="CT613">
        <v>-86.355449050000004</v>
      </c>
      <c r="CU613">
        <v>46.798194199999998</v>
      </c>
      <c r="CV613">
        <v>0.60742624460000005</v>
      </c>
      <c r="CW613">
        <v>1.60570544E-2</v>
      </c>
      <c r="CX613">
        <v>0.45679783280000003</v>
      </c>
      <c r="CY613">
        <v>-0.19032354800000001</v>
      </c>
      <c r="CZ613">
        <v>0.1512796401</v>
      </c>
      <c r="DA613">
        <v>0.15863136920000001</v>
      </c>
      <c r="DB613">
        <v>1.1148668299999999E-2</v>
      </c>
      <c r="DC613">
        <v>-0.21562921800000001</v>
      </c>
      <c r="DD613">
        <v>-9.4194686E-2</v>
      </c>
      <c r="DE613">
        <v>4.6555138099999997E-2</v>
      </c>
      <c r="DF613">
        <v>-5.3362804E-2</v>
      </c>
      <c r="DG613">
        <v>9.2302049499999997E-2</v>
      </c>
      <c r="DH613">
        <v>0.2723849096</v>
      </c>
      <c r="DI613">
        <v>-5.1847131999999997E-2</v>
      </c>
      <c r="DJ613">
        <v>-0.145772762</v>
      </c>
    </row>
    <row r="614" spans="17:114" x14ac:dyDescent="0.15">
      <c r="S614" s="11" t="s">
        <v>37</v>
      </c>
      <c r="T614" s="11" t="s">
        <v>100</v>
      </c>
      <c r="U614" s="11">
        <v>10</v>
      </c>
      <c r="V614" s="11">
        <v>0</v>
      </c>
      <c r="W614" s="9">
        <v>0.14959</v>
      </c>
      <c r="X614" s="9">
        <v>0.51898</v>
      </c>
      <c r="Y614" s="9">
        <f t="shared" si="258"/>
        <v>1.2523551271066937</v>
      </c>
      <c r="Z614" s="9">
        <f t="shared" si="259"/>
        <v>41</v>
      </c>
      <c r="AA614" s="8">
        <f t="shared" si="260"/>
        <v>60</v>
      </c>
      <c r="AB614" s="8" t="b">
        <f t="shared" si="257"/>
        <v>0</v>
      </c>
      <c r="AC614" s="25" t="str">
        <f t="shared" si="248"/>
        <v>NO</v>
      </c>
      <c r="AD614" s="21" t="str">
        <f t="shared" si="261"/>
        <v>YES</v>
      </c>
      <c r="AE614" s="8" t="str">
        <f t="shared" si="262"/>
        <v>ULT. COARSE</v>
      </c>
      <c r="AF614" s="8">
        <f t="shared" si="263"/>
        <v>7</v>
      </c>
      <c r="AG614" s="8">
        <f t="shared" si="264"/>
        <v>7</v>
      </c>
      <c r="AH614" s="8">
        <f t="shared" si="265"/>
        <v>7</v>
      </c>
      <c r="AI614" s="25">
        <f t="shared" si="249"/>
        <v>346</v>
      </c>
      <c r="AJ614" s="25">
        <f t="shared" si="250"/>
        <v>801</v>
      </c>
      <c r="AK614" s="25">
        <f t="shared" si="251"/>
        <v>1484</v>
      </c>
      <c r="AL614" s="25">
        <f t="shared" si="252"/>
        <v>0.5</v>
      </c>
      <c r="AM614" s="21">
        <f t="shared" si="266"/>
        <v>346</v>
      </c>
      <c r="AN614" s="21">
        <f t="shared" si="267"/>
        <v>801</v>
      </c>
      <c r="AO614" s="21">
        <f t="shared" si="268"/>
        <v>1484</v>
      </c>
      <c r="AP614" s="21">
        <f t="shared" si="269"/>
        <v>0.5</v>
      </c>
      <c r="AQ614" s="24">
        <f t="shared" si="253"/>
        <v>-0.57894736842105265</v>
      </c>
      <c r="AR614" s="24">
        <f t="shared" si="270"/>
        <v>1</v>
      </c>
      <c r="AS614" s="24">
        <f t="shared" si="255"/>
        <v>1</v>
      </c>
      <c r="AT614" s="24">
        <f t="shared" si="256"/>
        <v>-1</v>
      </c>
      <c r="AU614" s="9">
        <v>15.5</v>
      </c>
      <c r="AV614" s="9">
        <v>9.5</v>
      </c>
      <c r="AW614" s="9">
        <v>100</v>
      </c>
      <c r="AX614" s="9">
        <v>20</v>
      </c>
      <c r="AY614" s="9">
        <v>45</v>
      </c>
      <c r="AZ614" s="9">
        <v>15</v>
      </c>
      <c r="BA614" s="9">
        <v>7.5</v>
      </c>
      <c r="BB614" s="9">
        <v>7.5</v>
      </c>
      <c r="BC614">
        <v>354.88618437000002</v>
      </c>
      <c r="BD614">
        <v>-9.4741959310000006</v>
      </c>
      <c r="BE614">
        <v>-100.8257945</v>
      </c>
      <c r="BF614">
        <v>12.201183862000001</v>
      </c>
      <c r="BG614">
        <v>-46.759955220000002</v>
      </c>
      <c r="BH614">
        <v>-12.1579633</v>
      </c>
      <c r="BI614">
        <v>-9.1156269919999993</v>
      </c>
      <c r="BJ614">
        <v>19.811365419000001</v>
      </c>
      <c r="BK614">
        <v>22.014426490999998</v>
      </c>
      <c r="BL614">
        <v>19.407127595999999</v>
      </c>
      <c r="BM614">
        <v>22.078526797999999</v>
      </c>
      <c r="BN614">
        <v>-68.146898780000001</v>
      </c>
      <c r="BO614">
        <v>11.685526127999999</v>
      </c>
      <c r="BP614">
        <v>-0.87149278500000005</v>
      </c>
      <c r="BQ614">
        <v>35.620339487999999</v>
      </c>
      <c r="BR614">
        <v>778.76136140000006</v>
      </c>
      <c r="BS614">
        <v>-11.01201856</v>
      </c>
      <c r="BT614">
        <v>-203.3350599</v>
      </c>
      <c r="BU614">
        <v>41.699376841999999</v>
      </c>
      <c r="BV614">
        <v>-121.3210957</v>
      </c>
      <c r="BW614">
        <v>-21.955512389999999</v>
      </c>
      <c r="BX614">
        <v>-36.04902517</v>
      </c>
      <c r="BY614">
        <v>25.197619869</v>
      </c>
      <c r="BZ614">
        <v>55.918554854</v>
      </c>
      <c r="CA614">
        <v>46.316701187</v>
      </c>
      <c r="CB614">
        <v>16.957017186000002</v>
      </c>
      <c r="CC614">
        <v>-97.647330609999997</v>
      </c>
      <c r="CD614">
        <v>37.875034397</v>
      </c>
      <c r="CE614">
        <v>-35.336793419999999</v>
      </c>
      <c r="CF614">
        <v>58.171993317000002</v>
      </c>
      <c r="CG614">
        <v>1467.3523811</v>
      </c>
      <c r="CH614">
        <v>37.991918472000002</v>
      </c>
      <c r="CI614">
        <v>-283.71954369999997</v>
      </c>
      <c r="CJ614">
        <v>116.35265771</v>
      </c>
      <c r="CK614">
        <v>-176.64629009999999</v>
      </c>
      <c r="CL614">
        <v>-27.14796432</v>
      </c>
      <c r="CM614">
        <v>-32.869519439999998</v>
      </c>
      <c r="CN614">
        <v>49.411720269</v>
      </c>
      <c r="CO614">
        <v>64.234167094</v>
      </c>
      <c r="CP614">
        <v>17.697242037999999</v>
      </c>
      <c r="CQ614">
        <v>-7.2725402389999996</v>
      </c>
      <c r="CR614">
        <v>-75.653013950000002</v>
      </c>
      <c r="CS614">
        <v>-17.041718840000001</v>
      </c>
      <c r="CT614">
        <v>-86.355449050000004</v>
      </c>
      <c r="CU614">
        <v>46.798194199999998</v>
      </c>
      <c r="CV614">
        <v>0.60742624460000005</v>
      </c>
      <c r="CW614">
        <v>1.60570544E-2</v>
      </c>
      <c r="CX614">
        <v>0.45679783280000003</v>
      </c>
      <c r="CY614">
        <v>-0.19032354800000001</v>
      </c>
      <c r="CZ614">
        <v>0.1512796401</v>
      </c>
      <c r="DA614">
        <v>0.15863136920000001</v>
      </c>
      <c r="DB614">
        <v>1.1148668299999999E-2</v>
      </c>
      <c r="DC614">
        <v>-0.21562921800000001</v>
      </c>
      <c r="DD614">
        <v>-9.4194686E-2</v>
      </c>
      <c r="DE614">
        <v>4.6555138099999997E-2</v>
      </c>
      <c r="DF614">
        <v>-5.3362804E-2</v>
      </c>
      <c r="DG614">
        <v>9.2302049499999997E-2</v>
      </c>
      <c r="DH614">
        <v>0.2723849096</v>
      </c>
      <c r="DI614">
        <v>-5.1847131999999997E-2</v>
      </c>
      <c r="DJ614">
        <v>-0.145772762</v>
      </c>
    </row>
    <row r="615" spans="17:114" x14ac:dyDescent="0.15">
      <c r="S615" s="11" t="s">
        <v>37</v>
      </c>
      <c r="T615" s="11" t="s">
        <v>100</v>
      </c>
      <c r="U615" s="11">
        <v>10</v>
      </c>
      <c r="V615" s="11">
        <v>15</v>
      </c>
      <c r="W615" s="9">
        <v>0.14959</v>
      </c>
      <c r="X615" s="9">
        <v>0.51898</v>
      </c>
      <c r="Y615" s="9">
        <f t="shared" si="258"/>
        <v>1.2523551271066937</v>
      </c>
      <c r="Z615" s="9">
        <f t="shared" si="259"/>
        <v>41</v>
      </c>
      <c r="AA615" s="8">
        <f t="shared" si="260"/>
        <v>60</v>
      </c>
      <c r="AB615" s="8" t="b">
        <f t="shared" si="257"/>
        <v>0</v>
      </c>
      <c r="AC615" s="25" t="str">
        <f t="shared" si="248"/>
        <v>NO</v>
      </c>
      <c r="AD615" s="21" t="str">
        <f t="shared" si="261"/>
        <v>YES</v>
      </c>
      <c r="AE615" s="8" t="str">
        <f t="shared" si="262"/>
        <v>EXT. COARSE</v>
      </c>
      <c r="AF615" s="8">
        <f t="shared" si="263"/>
        <v>6</v>
      </c>
      <c r="AG615" s="8">
        <f t="shared" si="264"/>
        <v>7</v>
      </c>
      <c r="AH615" s="8">
        <f t="shared" si="265"/>
        <v>6</v>
      </c>
      <c r="AI615" s="25">
        <f t="shared" si="249"/>
        <v>310</v>
      </c>
      <c r="AJ615" s="25">
        <f t="shared" si="250"/>
        <v>620</v>
      </c>
      <c r="AK615" s="25">
        <f t="shared" si="251"/>
        <v>1077</v>
      </c>
      <c r="AL615" s="25">
        <f t="shared" si="252"/>
        <v>0.9</v>
      </c>
      <c r="AM615" s="21">
        <f t="shared" si="266"/>
        <v>310</v>
      </c>
      <c r="AN615" s="21">
        <f t="shared" si="267"/>
        <v>620</v>
      </c>
      <c r="AO615" s="21">
        <f t="shared" si="268"/>
        <v>1077</v>
      </c>
      <c r="AP615" s="21">
        <f t="shared" si="269"/>
        <v>0.9</v>
      </c>
      <c r="AQ615" s="24">
        <f t="shared" si="253"/>
        <v>-0.57894736842105265</v>
      </c>
      <c r="AR615" s="24">
        <f t="shared" si="270"/>
        <v>1</v>
      </c>
      <c r="AS615" s="24">
        <f t="shared" si="255"/>
        <v>1</v>
      </c>
      <c r="AT615" s="24">
        <f t="shared" si="256"/>
        <v>1</v>
      </c>
      <c r="AU615" s="9">
        <v>15.5</v>
      </c>
      <c r="AV615" s="9">
        <v>9.5</v>
      </c>
      <c r="AW615" s="9">
        <v>100</v>
      </c>
      <c r="AX615" s="9">
        <v>20</v>
      </c>
      <c r="AY615" s="9">
        <v>45</v>
      </c>
      <c r="AZ615" s="9">
        <v>15</v>
      </c>
      <c r="BA615" s="9">
        <v>7.5</v>
      </c>
      <c r="BB615" s="9">
        <v>7.5</v>
      </c>
      <c r="BC615">
        <v>354.88618437000002</v>
      </c>
      <c r="BD615">
        <v>-9.4741959310000006</v>
      </c>
      <c r="BE615">
        <v>-100.8257945</v>
      </c>
      <c r="BF615">
        <v>12.201183862000001</v>
      </c>
      <c r="BG615">
        <v>-46.759955220000002</v>
      </c>
      <c r="BH615">
        <v>-12.1579633</v>
      </c>
      <c r="BI615">
        <v>-9.1156269919999993</v>
      </c>
      <c r="BJ615">
        <v>19.811365419000001</v>
      </c>
      <c r="BK615">
        <v>22.014426490999998</v>
      </c>
      <c r="BL615">
        <v>19.407127595999999</v>
      </c>
      <c r="BM615">
        <v>22.078526797999999</v>
      </c>
      <c r="BN615">
        <v>-68.146898780000001</v>
      </c>
      <c r="BO615">
        <v>11.685526127999999</v>
      </c>
      <c r="BP615">
        <v>-0.87149278500000005</v>
      </c>
      <c r="BQ615">
        <v>35.620339487999999</v>
      </c>
      <c r="BR615">
        <v>778.76136140000006</v>
      </c>
      <c r="BS615">
        <v>-11.01201856</v>
      </c>
      <c r="BT615">
        <v>-203.3350599</v>
      </c>
      <c r="BU615">
        <v>41.699376841999999</v>
      </c>
      <c r="BV615">
        <v>-121.3210957</v>
      </c>
      <c r="BW615">
        <v>-21.955512389999999</v>
      </c>
      <c r="BX615">
        <v>-36.04902517</v>
      </c>
      <c r="BY615">
        <v>25.197619869</v>
      </c>
      <c r="BZ615">
        <v>55.918554854</v>
      </c>
      <c r="CA615">
        <v>46.316701187</v>
      </c>
      <c r="CB615">
        <v>16.957017186000002</v>
      </c>
      <c r="CC615">
        <v>-97.647330609999997</v>
      </c>
      <c r="CD615">
        <v>37.875034397</v>
      </c>
      <c r="CE615">
        <v>-35.336793419999999</v>
      </c>
      <c r="CF615">
        <v>58.171993317000002</v>
      </c>
      <c r="CG615">
        <v>1467.3523811</v>
      </c>
      <c r="CH615">
        <v>37.991918472000002</v>
      </c>
      <c r="CI615">
        <v>-283.71954369999997</v>
      </c>
      <c r="CJ615">
        <v>116.35265771</v>
      </c>
      <c r="CK615">
        <v>-176.64629009999999</v>
      </c>
      <c r="CL615">
        <v>-27.14796432</v>
      </c>
      <c r="CM615">
        <v>-32.869519439999998</v>
      </c>
      <c r="CN615">
        <v>49.411720269</v>
      </c>
      <c r="CO615">
        <v>64.234167094</v>
      </c>
      <c r="CP615">
        <v>17.697242037999999</v>
      </c>
      <c r="CQ615">
        <v>-7.2725402389999996</v>
      </c>
      <c r="CR615">
        <v>-75.653013950000002</v>
      </c>
      <c r="CS615">
        <v>-17.041718840000001</v>
      </c>
      <c r="CT615">
        <v>-86.355449050000004</v>
      </c>
      <c r="CU615">
        <v>46.798194199999998</v>
      </c>
      <c r="CV615">
        <v>0.60742624460000005</v>
      </c>
      <c r="CW615">
        <v>1.60570544E-2</v>
      </c>
      <c r="CX615">
        <v>0.45679783280000003</v>
      </c>
      <c r="CY615">
        <v>-0.19032354800000001</v>
      </c>
      <c r="CZ615">
        <v>0.1512796401</v>
      </c>
      <c r="DA615">
        <v>0.15863136920000001</v>
      </c>
      <c r="DB615">
        <v>1.1148668299999999E-2</v>
      </c>
      <c r="DC615">
        <v>-0.21562921800000001</v>
      </c>
      <c r="DD615">
        <v>-9.4194686E-2</v>
      </c>
      <c r="DE615">
        <v>4.6555138099999997E-2</v>
      </c>
      <c r="DF615">
        <v>-5.3362804E-2</v>
      </c>
      <c r="DG615">
        <v>9.2302049499999997E-2</v>
      </c>
      <c r="DH615">
        <v>0.2723849096</v>
      </c>
      <c r="DI615">
        <v>-5.1847131999999997E-2</v>
      </c>
      <c r="DJ615">
        <v>-0.145772762</v>
      </c>
    </row>
    <row r="616" spans="17:114" x14ac:dyDescent="0.15">
      <c r="S616" s="11" t="s">
        <v>37</v>
      </c>
      <c r="T616" s="11" t="s">
        <v>100</v>
      </c>
      <c r="U616" s="11">
        <v>12</v>
      </c>
      <c r="V616" s="11">
        <v>0</v>
      </c>
      <c r="W616" s="9">
        <v>0.179398</v>
      </c>
      <c r="X616" s="9">
        <v>0.51883800000000002</v>
      </c>
      <c r="Y616" s="9">
        <f t="shared" si="258"/>
        <v>1.501032292307888</v>
      </c>
      <c r="Z616" s="9">
        <f t="shared" si="259"/>
        <v>34</v>
      </c>
      <c r="AA616" s="8">
        <f t="shared" si="260"/>
        <v>60</v>
      </c>
      <c r="AB616" s="8" t="b">
        <f t="shared" si="257"/>
        <v>0</v>
      </c>
      <c r="AC616" s="25" t="str">
        <f t="shared" si="248"/>
        <v>NO</v>
      </c>
      <c r="AD616" s="21" t="str">
        <f t="shared" si="261"/>
        <v>YES</v>
      </c>
      <c r="AE616" s="8" t="str">
        <f t="shared" si="262"/>
        <v>ULT. COARSE</v>
      </c>
      <c r="AF616" s="8">
        <f t="shared" si="263"/>
        <v>7</v>
      </c>
      <c r="AG616" s="8">
        <f t="shared" si="264"/>
        <v>7</v>
      </c>
      <c r="AH616" s="8">
        <f t="shared" si="265"/>
        <v>7</v>
      </c>
      <c r="AI616" s="25">
        <f t="shared" si="249"/>
        <v>348</v>
      </c>
      <c r="AJ616" s="25">
        <f t="shared" si="250"/>
        <v>794</v>
      </c>
      <c r="AK616" s="25">
        <f t="shared" si="251"/>
        <v>1481</v>
      </c>
      <c r="AL616" s="25">
        <f t="shared" si="252"/>
        <v>0.5</v>
      </c>
      <c r="AM616" s="21">
        <f t="shared" si="266"/>
        <v>348</v>
      </c>
      <c r="AN616" s="21">
        <f t="shared" si="267"/>
        <v>794</v>
      </c>
      <c r="AO616" s="21">
        <f t="shared" si="268"/>
        <v>1481</v>
      </c>
      <c r="AP616" s="21">
        <f t="shared" si="269"/>
        <v>0.5</v>
      </c>
      <c r="AQ616" s="24">
        <f t="shared" si="253"/>
        <v>-0.36842105263157893</v>
      </c>
      <c r="AR616" s="24">
        <f t="shared" si="270"/>
        <v>1</v>
      </c>
      <c r="AS616" s="24">
        <f t="shared" si="255"/>
        <v>1</v>
      </c>
      <c r="AT616" s="24">
        <f t="shared" si="256"/>
        <v>-1</v>
      </c>
      <c r="AU616" s="9">
        <v>15.5</v>
      </c>
      <c r="AV616" s="9">
        <v>9.5</v>
      </c>
      <c r="AW616" s="9">
        <v>100</v>
      </c>
      <c r="AX616" s="9">
        <v>20</v>
      </c>
      <c r="AY616" s="9">
        <v>45</v>
      </c>
      <c r="AZ616" s="9">
        <v>15</v>
      </c>
      <c r="BA616" s="9">
        <v>7.5</v>
      </c>
      <c r="BB616" s="9">
        <v>7.5</v>
      </c>
      <c r="BC616">
        <v>354.88618437000002</v>
      </c>
      <c r="BD616">
        <v>-9.4741959310000006</v>
      </c>
      <c r="BE616">
        <v>-100.8257945</v>
      </c>
      <c r="BF616">
        <v>12.201183862000001</v>
      </c>
      <c r="BG616">
        <v>-46.759955220000002</v>
      </c>
      <c r="BH616">
        <v>-12.1579633</v>
      </c>
      <c r="BI616">
        <v>-9.1156269919999993</v>
      </c>
      <c r="BJ616">
        <v>19.811365419000001</v>
      </c>
      <c r="BK616">
        <v>22.014426490999998</v>
      </c>
      <c r="BL616">
        <v>19.407127595999999</v>
      </c>
      <c r="BM616">
        <v>22.078526797999999</v>
      </c>
      <c r="BN616">
        <v>-68.146898780000001</v>
      </c>
      <c r="BO616">
        <v>11.685526127999999</v>
      </c>
      <c r="BP616">
        <v>-0.87149278500000005</v>
      </c>
      <c r="BQ616">
        <v>35.620339487999999</v>
      </c>
      <c r="BR616">
        <v>778.76136140000006</v>
      </c>
      <c r="BS616">
        <v>-11.01201856</v>
      </c>
      <c r="BT616">
        <v>-203.3350599</v>
      </c>
      <c r="BU616">
        <v>41.699376841999999</v>
      </c>
      <c r="BV616">
        <v>-121.3210957</v>
      </c>
      <c r="BW616">
        <v>-21.955512389999999</v>
      </c>
      <c r="BX616">
        <v>-36.04902517</v>
      </c>
      <c r="BY616">
        <v>25.197619869</v>
      </c>
      <c r="BZ616">
        <v>55.918554854</v>
      </c>
      <c r="CA616">
        <v>46.316701187</v>
      </c>
      <c r="CB616">
        <v>16.957017186000002</v>
      </c>
      <c r="CC616">
        <v>-97.647330609999997</v>
      </c>
      <c r="CD616">
        <v>37.875034397</v>
      </c>
      <c r="CE616">
        <v>-35.336793419999999</v>
      </c>
      <c r="CF616">
        <v>58.171993317000002</v>
      </c>
      <c r="CG616">
        <v>1467.3523811</v>
      </c>
      <c r="CH616">
        <v>37.991918472000002</v>
      </c>
      <c r="CI616">
        <v>-283.71954369999997</v>
      </c>
      <c r="CJ616">
        <v>116.35265771</v>
      </c>
      <c r="CK616">
        <v>-176.64629009999999</v>
      </c>
      <c r="CL616">
        <v>-27.14796432</v>
      </c>
      <c r="CM616">
        <v>-32.869519439999998</v>
      </c>
      <c r="CN616">
        <v>49.411720269</v>
      </c>
      <c r="CO616">
        <v>64.234167094</v>
      </c>
      <c r="CP616">
        <v>17.697242037999999</v>
      </c>
      <c r="CQ616">
        <v>-7.2725402389999996</v>
      </c>
      <c r="CR616">
        <v>-75.653013950000002</v>
      </c>
      <c r="CS616">
        <v>-17.041718840000001</v>
      </c>
      <c r="CT616">
        <v>-86.355449050000004</v>
      </c>
      <c r="CU616">
        <v>46.798194199999998</v>
      </c>
      <c r="CV616">
        <v>0.60742624460000005</v>
      </c>
      <c r="CW616">
        <v>1.60570544E-2</v>
      </c>
      <c r="CX616">
        <v>0.45679783280000003</v>
      </c>
      <c r="CY616">
        <v>-0.19032354800000001</v>
      </c>
      <c r="CZ616">
        <v>0.1512796401</v>
      </c>
      <c r="DA616">
        <v>0.15863136920000001</v>
      </c>
      <c r="DB616">
        <v>1.1148668299999999E-2</v>
      </c>
      <c r="DC616">
        <v>-0.21562921800000001</v>
      </c>
      <c r="DD616">
        <v>-9.4194686E-2</v>
      </c>
      <c r="DE616">
        <v>4.6555138099999997E-2</v>
      </c>
      <c r="DF616">
        <v>-5.3362804E-2</v>
      </c>
      <c r="DG616">
        <v>9.2302049499999997E-2</v>
      </c>
      <c r="DH616">
        <v>0.2723849096</v>
      </c>
      <c r="DI616">
        <v>-5.1847131999999997E-2</v>
      </c>
      <c r="DJ616">
        <v>-0.145772762</v>
      </c>
    </row>
    <row r="617" spans="17:114" x14ac:dyDescent="0.15">
      <c r="S617" s="11" t="s">
        <v>37</v>
      </c>
      <c r="T617" s="11" t="s">
        <v>100</v>
      </c>
      <c r="U617" s="11">
        <v>12</v>
      </c>
      <c r="V617" s="11">
        <v>15</v>
      </c>
      <c r="W617" s="9">
        <v>0.179398</v>
      </c>
      <c r="X617" s="9">
        <v>0.51883800000000002</v>
      </c>
      <c r="Y617" s="9">
        <f t="shared" si="258"/>
        <v>1.501032292307888</v>
      </c>
      <c r="Z617" s="9">
        <f t="shared" si="259"/>
        <v>34</v>
      </c>
      <c r="AA617" s="8">
        <f t="shared" si="260"/>
        <v>60</v>
      </c>
      <c r="AB617" s="8" t="b">
        <f t="shared" si="257"/>
        <v>0</v>
      </c>
      <c r="AC617" s="25" t="str">
        <f t="shared" si="248"/>
        <v>NO</v>
      </c>
      <c r="AD617" s="21" t="str">
        <f t="shared" si="261"/>
        <v>YES</v>
      </c>
      <c r="AE617" s="8" t="str">
        <f t="shared" si="262"/>
        <v>EXT. COARSE</v>
      </c>
      <c r="AF617" s="8">
        <f t="shared" si="263"/>
        <v>6</v>
      </c>
      <c r="AG617" s="8">
        <f t="shared" si="264"/>
        <v>7</v>
      </c>
      <c r="AH617" s="8">
        <f t="shared" si="265"/>
        <v>6</v>
      </c>
      <c r="AI617" s="25">
        <f t="shared" si="249"/>
        <v>322</v>
      </c>
      <c r="AJ617" s="25">
        <f t="shared" si="250"/>
        <v>637</v>
      </c>
      <c r="AK617" s="25">
        <f t="shared" si="251"/>
        <v>1101</v>
      </c>
      <c r="AL617" s="25">
        <f t="shared" si="252"/>
        <v>0.9</v>
      </c>
      <c r="AM617" s="21">
        <f t="shared" si="266"/>
        <v>322</v>
      </c>
      <c r="AN617" s="21">
        <f t="shared" si="267"/>
        <v>637</v>
      </c>
      <c r="AO617" s="21">
        <f t="shared" si="268"/>
        <v>1101</v>
      </c>
      <c r="AP617" s="21">
        <f t="shared" si="269"/>
        <v>0.9</v>
      </c>
      <c r="AQ617" s="24">
        <f t="shared" si="253"/>
        <v>-0.36842105263157893</v>
      </c>
      <c r="AR617" s="24">
        <f t="shared" si="270"/>
        <v>1</v>
      </c>
      <c r="AS617" s="24">
        <f t="shared" si="255"/>
        <v>1</v>
      </c>
      <c r="AT617" s="24">
        <f t="shared" si="256"/>
        <v>1</v>
      </c>
      <c r="AU617" s="9">
        <v>15.5</v>
      </c>
      <c r="AV617" s="9">
        <v>9.5</v>
      </c>
      <c r="AW617" s="9">
        <v>100</v>
      </c>
      <c r="AX617" s="9">
        <v>20</v>
      </c>
      <c r="AY617" s="9">
        <v>45</v>
      </c>
      <c r="AZ617" s="9">
        <v>15</v>
      </c>
      <c r="BA617" s="9">
        <v>7.5</v>
      </c>
      <c r="BB617" s="9">
        <v>7.5</v>
      </c>
      <c r="BC617">
        <v>354.88618437000002</v>
      </c>
      <c r="BD617">
        <v>-9.4741959310000006</v>
      </c>
      <c r="BE617">
        <v>-100.8257945</v>
      </c>
      <c r="BF617">
        <v>12.201183862000001</v>
      </c>
      <c r="BG617">
        <v>-46.759955220000002</v>
      </c>
      <c r="BH617">
        <v>-12.1579633</v>
      </c>
      <c r="BI617">
        <v>-9.1156269919999993</v>
      </c>
      <c r="BJ617">
        <v>19.811365419000001</v>
      </c>
      <c r="BK617">
        <v>22.014426490999998</v>
      </c>
      <c r="BL617">
        <v>19.407127595999999</v>
      </c>
      <c r="BM617">
        <v>22.078526797999999</v>
      </c>
      <c r="BN617">
        <v>-68.146898780000001</v>
      </c>
      <c r="BO617">
        <v>11.685526127999999</v>
      </c>
      <c r="BP617">
        <v>-0.87149278500000005</v>
      </c>
      <c r="BQ617">
        <v>35.620339487999999</v>
      </c>
      <c r="BR617">
        <v>778.76136140000006</v>
      </c>
      <c r="BS617">
        <v>-11.01201856</v>
      </c>
      <c r="BT617">
        <v>-203.3350599</v>
      </c>
      <c r="BU617">
        <v>41.699376841999999</v>
      </c>
      <c r="BV617">
        <v>-121.3210957</v>
      </c>
      <c r="BW617">
        <v>-21.955512389999999</v>
      </c>
      <c r="BX617">
        <v>-36.04902517</v>
      </c>
      <c r="BY617">
        <v>25.197619869</v>
      </c>
      <c r="BZ617">
        <v>55.918554854</v>
      </c>
      <c r="CA617">
        <v>46.316701187</v>
      </c>
      <c r="CB617">
        <v>16.957017186000002</v>
      </c>
      <c r="CC617">
        <v>-97.647330609999997</v>
      </c>
      <c r="CD617">
        <v>37.875034397</v>
      </c>
      <c r="CE617">
        <v>-35.336793419999999</v>
      </c>
      <c r="CF617">
        <v>58.171993317000002</v>
      </c>
      <c r="CG617">
        <v>1467.3523811</v>
      </c>
      <c r="CH617">
        <v>37.991918472000002</v>
      </c>
      <c r="CI617">
        <v>-283.71954369999997</v>
      </c>
      <c r="CJ617">
        <v>116.35265771</v>
      </c>
      <c r="CK617">
        <v>-176.64629009999999</v>
      </c>
      <c r="CL617">
        <v>-27.14796432</v>
      </c>
      <c r="CM617">
        <v>-32.869519439999998</v>
      </c>
      <c r="CN617">
        <v>49.411720269</v>
      </c>
      <c r="CO617">
        <v>64.234167094</v>
      </c>
      <c r="CP617">
        <v>17.697242037999999</v>
      </c>
      <c r="CQ617">
        <v>-7.2725402389999996</v>
      </c>
      <c r="CR617">
        <v>-75.653013950000002</v>
      </c>
      <c r="CS617">
        <v>-17.041718840000001</v>
      </c>
      <c r="CT617">
        <v>-86.355449050000004</v>
      </c>
      <c r="CU617">
        <v>46.798194199999998</v>
      </c>
      <c r="CV617">
        <v>0.60742624460000005</v>
      </c>
      <c r="CW617">
        <v>1.60570544E-2</v>
      </c>
      <c r="CX617">
        <v>0.45679783280000003</v>
      </c>
      <c r="CY617">
        <v>-0.19032354800000001</v>
      </c>
      <c r="CZ617">
        <v>0.1512796401</v>
      </c>
      <c r="DA617">
        <v>0.15863136920000001</v>
      </c>
      <c r="DB617">
        <v>1.1148668299999999E-2</v>
      </c>
      <c r="DC617">
        <v>-0.21562921800000001</v>
      </c>
      <c r="DD617">
        <v>-9.4194686E-2</v>
      </c>
      <c r="DE617">
        <v>4.6555138099999997E-2</v>
      </c>
      <c r="DF617">
        <v>-5.3362804E-2</v>
      </c>
      <c r="DG617">
        <v>9.2302049499999997E-2</v>
      </c>
      <c r="DH617">
        <v>0.2723849096</v>
      </c>
      <c r="DI617">
        <v>-5.1847131999999997E-2</v>
      </c>
      <c r="DJ617">
        <v>-0.145772762</v>
      </c>
    </row>
    <row r="618" spans="17:114" x14ac:dyDescent="0.15">
      <c r="S618" s="11" t="s">
        <v>37</v>
      </c>
      <c r="T618" s="11" t="s">
        <v>100</v>
      </c>
      <c r="U618" s="11">
        <v>15</v>
      </c>
      <c r="V618" s="11">
        <v>0</v>
      </c>
      <c r="W618" s="9">
        <v>0.23569000000000001</v>
      </c>
      <c r="X618" s="9">
        <v>0.50192999999999999</v>
      </c>
      <c r="Y618" s="9">
        <f t="shared" si="258"/>
        <v>1.8401304564686636</v>
      </c>
      <c r="Z618" s="9">
        <f t="shared" si="259"/>
        <v>28</v>
      </c>
      <c r="AA618" s="8">
        <f t="shared" si="260"/>
        <v>60</v>
      </c>
      <c r="AB618" s="8" t="b">
        <f t="shared" si="257"/>
        <v>0</v>
      </c>
      <c r="AC618" s="25" t="str">
        <f t="shared" si="248"/>
        <v>NO</v>
      </c>
      <c r="AD618" s="21" t="str">
        <f t="shared" si="261"/>
        <v>YES</v>
      </c>
      <c r="AE618" s="8" t="str">
        <f t="shared" si="262"/>
        <v>ULT. COARSE</v>
      </c>
      <c r="AF618" s="8">
        <f t="shared" si="263"/>
        <v>7</v>
      </c>
      <c r="AG618" s="8">
        <f t="shared" si="264"/>
        <v>7</v>
      </c>
      <c r="AH618" s="8">
        <f t="shared" si="265"/>
        <v>7</v>
      </c>
      <c r="AI618" s="25">
        <f t="shared" si="249"/>
        <v>341</v>
      </c>
      <c r="AJ618" s="25">
        <f t="shared" si="250"/>
        <v>768</v>
      </c>
      <c r="AK618" s="25">
        <f t="shared" si="251"/>
        <v>1464</v>
      </c>
      <c r="AL618" s="25">
        <f t="shared" si="252"/>
        <v>0.6</v>
      </c>
      <c r="AM618" s="21">
        <f t="shared" si="266"/>
        <v>341</v>
      </c>
      <c r="AN618" s="21">
        <f t="shared" si="267"/>
        <v>768</v>
      </c>
      <c r="AO618" s="21">
        <f t="shared" si="268"/>
        <v>1464</v>
      </c>
      <c r="AP618" s="21">
        <f t="shared" si="269"/>
        <v>0.6</v>
      </c>
      <c r="AQ618" s="24">
        <f t="shared" si="253"/>
        <v>-5.2631578947368418E-2</v>
      </c>
      <c r="AR618" s="24">
        <f t="shared" si="270"/>
        <v>1</v>
      </c>
      <c r="AS618" s="24">
        <f t="shared" si="255"/>
        <v>1</v>
      </c>
      <c r="AT618" s="24">
        <f t="shared" si="256"/>
        <v>-1</v>
      </c>
      <c r="AU618" s="9">
        <v>15.5</v>
      </c>
      <c r="AV618" s="9">
        <v>9.5</v>
      </c>
      <c r="AW618" s="9">
        <v>100</v>
      </c>
      <c r="AX618" s="9">
        <v>20</v>
      </c>
      <c r="AY618" s="9">
        <v>45</v>
      </c>
      <c r="AZ618" s="9">
        <v>15</v>
      </c>
      <c r="BA618" s="9">
        <v>7.5</v>
      </c>
      <c r="BB618" s="9">
        <v>7.5</v>
      </c>
      <c r="BC618">
        <v>354.88618437000002</v>
      </c>
      <c r="BD618">
        <v>-9.4741959310000006</v>
      </c>
      <c r="BE618">
        <v>-100.8257945</v>
      </c>
      <c r="BF618">
        <v>12.201183862000001</v>
      </c>
      <c r="BG618">
        <v>-46.759955220000002</v>
      </c>
      <c r="BH618">
        <v>-12.1579633</v>
      </c>
      <c r="BI618">
        <v>-9.1156269919999993</v>
      </c>
      <c r="BJ618">
        <v>19.811365419000001</v>
      </c>
      <c r="BK618">
        <v>22.014426490999998</v>
      </c>
      <c r="BL618">
        <v>19.407127595999999</v>
      </c>
      <c r="BM618">
        <v>22.078526797999999</v>
      </c>
      <c r="BN618">
        <v>-68.146898780000001</v>
      </c>
      <c r="BO618">
        <v>11.685526127999999</v>
      </c>
      <c r="BP618">
        <v>-0.87149278500000005</v>
      </c>
      <c r="BQ618">
        <v>35.620339487999999</v>
      </c>
      <c r="BR618">
        <v>778.76136140000006</v>
      </c>
      <c r="BS618">
        <v>-11.01201856</v>
      </c>
      <c r="BT618">
        <v>-203.3350599</v>
      </c>
      <c r="BU618">
        <v>41.699376841999999</v>
      </c>
      <c r="BV618">
        <v>-121.3210957</v>
      </c>
      <c r="BW618">
        <v>-21.955512389999999</v>
      </c>
      <c r="BX618">
        <v>-36.04902517</v>
      </c>
      <c r="BY618">
        <v>25.197619869</v>
      </c>
      <c r="BZ618">
        <v>55.918554854</v>
      </c>
      <c r="CA618">
        <v>46.316701187</v>
      </c>
      <c r="CB618">
        <v>16.957017186000002</v>
      </c>
      <c r="CC618">
        <v>-97.647330609999997</v>
      </c>
      <c r="CD618">
        <v>37.875034397</v>
      </c>
      <c r="CE618">
        <v>-35.336793419999999</v>
      </c>
      <c r="CF618">
        <v>58.171993317000002</v>
      </c>
      <c r="CG618">
        <v>1467.3523811</v>
      </c>
      <c r="CH618">
        <v>37.991918472000002</v>
      </c>
      <c r="CI618">
        <v>-283.71954369999997</v>
      </c>
      <c r="CJ618">
        <v>116.35265771</v>
      </c>
      <c r="CK618">
        <v>-176.64629009999999</v>
      </c>
      <c r="CL618">
        <v>-27.14796432</v>
      </c>
      <c r="CM618">
        <v>-32.869519439999998</v>
      </c>
      <c r="CN618">
        <v>49.411720269</v>
      </c>
      <c r="CO618">
        <v>64.234167094</v>
      </c>
      <c r="CP618">
        <v>17.697242037999999</v>
      </c>
      <c r="CQ618">
        <v>-7.2725402389999996</v>
      </c>
      <c r="CR618">
        <v>-75.653013950000002</v>
      </c>
      <c r="CS618">
        <v>-17.041718840000001</v>
      </c>
      <c r="CT618">
        <v>-86.355449050000004</v>
      </c>
      <c r="CU618">
        <v>46.798194199999998</v>
      </c>
      <c r="CV618">
        <v>0.60742624460000005</v>
      </c>
      <c r="CW618">
        <v>1.60570544E-2</v>
      </c>
      <c r="CX618">
        <v>0.45679783280000003</v>
      </c>
      <c r="CY618">
        <v>-0.19032354800000001</v>
      </c>
      <c r="CZ618">
        <v>0.1512796401</v>
      </c>
      <c r="DA618">
        <v>0.15863136920000001</v>
      </c>
      <c r="DB618">
        <v>1.1148668299999999E-2</v>
      </c>
      <c r="DC618">
        <v>-0.21562921800000001</v>
      </c>
      <c r="DD618">
        <v>-9.4194686E-2</v>
      </c>
      <c r="DE618">
        <v>4.6555138099999997E-2</v>
      </c>
      <c r="DF618">
        <v>-5.3362804E-2</v>
      </c>
      <c r="DG618">
        <v>9.2302049499999997E-2</v>
      </c>
      <c r="DH618">
        <v>0.2723849096</v>
      </c>
      <c r="DI618">
        <v>-5.1847131999999997E-2</v>
      </c>
      <c r="DJ618">
        <v>-0.145772762</v>
      </c>
    </row>
    <row r="619" spans="17:114" x14ac:dyDescent="0.15">
      <c r="S619" s="11" t="s">
        <v>37</v>
      </c>
      <c r="T619" s="11" t="s">
        <v>100</v>
      </c>
      <c r="U619" s="11">
        <v>15</v>
      </c>
      <c r="V619" s="11">
        <v>15</v>
      </c>
      <c r="W619" s="9">
        <v>0.23569000000000001</v>
      </c>
      <c r="X619" s="9">
        <v>0.50192999999999999</v>
      </c>
      <c r="Y619" s="9">
        <f t="shared" si="258"/>
        <v>1.8401304564686636</v>
      </c>
      <c r="Z619" s="9">
        <f t="shared" si="259"/>
        <v>28</v>
      </c>
      <c r="AA619" s="8">
        <f t="shared" si="260"/>
        <v>60</v>
      </c>
      <c r="AB619" s="8" t="b">
        <f t="shared" si="257"/>
        <v>0</v>
      </c>
      <c r="AC619" s="25" t="str">
        <f t="shared" si="248"/>
        <v>NO</v>
      </c>
      <c r="AD619" s="21" t="str">
        <f t="shared" si="261"/>
        <v>YES</v>
      </c>
      <c r="AE619" s="8" t="str">
        <f t="shared" si="262"/>
        <v>EXT. COARSE</v>
      </c>
      <c r="AF619" s="8">
        <f t="shared" si="263"/>
        <v>6</v>
      </c>
      <c r="AG619" s="8">
        <f t="shared" si="264"/>
        <v>7</v>
      </c>
      <c r="AH619" s="8">
        <f t="shared" si="265"/>
        <v>6</v>
      </c>
      <c r="AI619" s="25">
        <f t="shared" si="249"/>
        <v>328</v>
      </c>
      <c r="AJ619" s="25">
        <f t="shared" si="250"/>
        <v>646</v>
      </c>
      <c r="AK619" s="25">
        <f t="shared" si="251"/>
        <v>1125</v>
      </c>
      <c r="AL619" s="25">
        <f t="shared" si="252"/>
        <v>0.9</v>
      </c>
      <c r="AM619" s="21">
        <f t="shared" si="266"/>
        <v>328</v>
      </c>
      <c r="AN619" s="21">
        <f t="shared" si="267"/>
        <v>646</v>
      </c>
      <c r="AO619" s="21">
        <f t="shared" si="268"/>
        <v>1125</v>
      </c>
      <c r="AP619" s="21">
        <f t="shared" si="269"/>
        <v>0.9</v>
      </c>
      <c r="AQ619" s="24">
        <f t="shared" si="253"/>
        <v>-5.2631578947368418E-2</v>
      </c>
      <c r="AR619" s="24">
        <f t="shared" si="270"/>
        <v>1</v>
      </c>
      <c r="AS619" s="24">
        <f t="shared" si="255"/>
        <v>1</v>
      </c>
      <c r="AT619" s="24">
        <f t="shared" si="256"/>
        <v>1</v>
      </c>
      <c r="AU619" s="9">
        <v>15.5</v>
      </c>
      <c r="AV619" s="9">
        <v>9.5</v>
      </c>
      <c r="AW619" s="9">
        <v>100</v>
      </c>
      <c r="AX619" s="9">
        <v>20</v>
      </c>
      <c r="AY619" s="9">
        <v>45</v>
      </c>
      <c r="AZ619" s="9">
        <v>15</v>
      </c>
      <c r="BA619" s="9">
        <v>7.5</v>
      </c>
      <c r="BB619" s="9">
        <v>7.5</v>
      </c>
      <c r="BC619">
        <v>354.88618437000002</v>
      </c>
      <c r="BD619">
        <v>-9.4741959310000006</v>
      </c>
      <c r="BE619">
        <v>-100.8257945</v>
      </c>
      <c r="BF619">
        <v>12.201183862000001</v>
      </c>
      <c r="BG619">
        <v>-46.759955220000002</v>
      </c>
      <c r="BH619">
        <v>-12.1579633</v>
      </c>
      <c r="BI619">
        <v>-9.1156269919999993</v>
      </c>
      <c r="BJ619">
        <v>19.811365419000001</v>
      </c>
      <c r="BK619">
        <v>22.014426490999998</v>
      </c>
      <c r="BL619">
        <v>19.407127595999999</v>
      </c>
      <c r="BM619">
        <v>22.078526797999999</v>
      </c>
      <c r="BN619">
        <v>-68.146898780000001</v>
      </c>
      <c r="BO619">
        <v>11.685526127999999</v>
      </c>
      <c r="BP619">
        <v>-0.87149278500000005</v>
      </c>
      <c r="BQ619">
        <v>35.620339487999999</v>
      </c>
      <c r="BR619">
        <v>778.76136140000006</v>
      </c>
      <c r="BS619">
        <v>-11.01201856</v>
      </c>
      <c r="BT619">
        <v>-203.3350599</v>
      </c>
      <c r="BU619">
        <v>41.699376841999999</v>
      </c>
      <c r="BV619">
        <v>-121.3210957</v>
      </c>
      <c r="BW619">
        <v>-21.955512389999999</v>
      </c>
      <c r="BX619">
        <v>-36.04902517</v>
      </c>
      <c r="BY619">
        <v>25.197619869</v>
      </c>
      <c r="BZ619">
        <v>55.918554854</v>
      </c>
      <c r="CA619">
        <v>46.316701187</v>
      </c>
      <c r="CB619">
        <v>16.957017186000002</v>
      </c>
      <c r="CC619">
        <v>-97.647330609999997</v>
      </c>
      <c r="CD619">
        <v>37.875034397</v>
      </c>
      <c r="CE619">
        <v>-35.336793419999999</v>
      </c>
      <c r="CF619">
        <v>58.171993317000002</v>
      </c>
      <c r="CG619">
        <v>1467.3523811</v>
      </c>
      <c r="CH619">
        <v>37.991918472000002</v>
      </c>
      <c r="CI619">
        <v>-283.71954369999997</v>
      </c>
      <c r="CJ619">
        <v>116.35265771</v>
      </c>
      <c r="CK619">
        <v>-176.64629009999999</v>
      </c>
      <c r="CL619">
        <v>-27.14796432</v>
      </c>
      <c r="CM619">
        <v>-32.869519439999998</v>
      </c>
      <c r="CN619">
        <v>49.411720269</v>
      </c>
      <c r="CO619">
        <v>64.234167094</v>
      </c>
      <c r="CP619">
        <v>17.697242037999999</v>
      </c>
      <c r="CQ619">
        <v>-7.2725402389999996</v>
      </c>
      <c r="CR619">
        <v>-75.653013950000002</v>
      </c>
      <c r="CS619">
        <v>-17.041718840000001</v>
      </c>
      <c r="CT619">
        <v>-86.355449050000004</v>
      </c>
      <c r="CU619">
        <v>46.798194199999998</v>
      </c>
      <c r="CV619">
        <v>0.60742624460000005</v>
      </c>
      <c r="CW619">
        <v>1.60570544E-2</v>
      </c>
      <c r="CX619">
        <v>0.45679783280000003</v>
      </c>
      <c r="CY619">
        <v>-0.19032354800000001</v>
      </c>
      <c r="CZ619">
        <v>0.1512796401</v>
      </c>
      <c r="DA619">
        <v>0.15863136920000001</v>
      </c>
      <c r="DB619">
        <v>1.1148668299999999E-2</v>
      </c>
      <c r="DC619">
        <v>-0.21562921800000001</v>
      </c>
      <c r="DD619">
        <v>-9.4194686E-2</v>
      </c>
      <c r="DE619">
        <v>4.6555138099999997E-2</v>
      </c>
      <c r="DF619">
        <v>-5.3362804E-2</v>
      </c>
      <c r="DG619">
        <v>9.2302049499999997E-2</v>
      </c>
      <c r="DH619">
        <v>0.2723849096</v>
      </c>
      <c r="DI619">
        <v>-5.1847131999999997E-2</v>
      </c>
      <c r="DJ619">
        <v>-0.145772762</v>
      </c>
    </row>
    <row r="620" spans="17:114" x14ac:dyDescent="0.15">
      <c r="S620" s="11" t="s">
        <v>37</v>
      </c>
      <c r="T620" s="11" t="s">
        <v>100</v>
      </c>
      <c r="U620" s="11">
        <v>20</v>
      </c>
      <c r="V620" s="11">
        <v>0</v>
      </c>
      <c r="W620" s="9">
        <v>0.31352999999999998</v>
      </c>
      <c r="X620" s="9">
        <v>0.50233000000000005</v>
      </c>
      <c r="Y620" s="9">
        <f t="shared" si="258"/>
        <v>2.4518721466363775</v>
      </c>
      <c r="Z620" s="9">
        <f t="shared" si="259"/>
        <v>21</v>
      </c>
      <c r="AA620" s="8">
        <f t="shared" si="260"/>
        <v>60</v>
      </c>
      <c r="AB620" s="8" t="b">
        <f t="shared" si="257"/>
        <v>0</v>
      </c>
      <c r="AC620" s="25" t="str">
        <f t="shared" si="248"/>
        <v>NO</v>
      </c>
      <c r="AD620" s="21" t="str">
        <f t="shared" si="261"/>
        <v>YES</v>
      </c>
      <c r="AE620" s="8" t="str">
        <f t="shared" si="262"/>
        <v>EXT. COARSE</v>
      </c>
      <c r="AF620" s="8">
        <f t="shared" si="263"/>
        <v>6</v>
      </c>
      <c r="AG620" s="8">
        <f t="shared" si="264"/>
        <v>6</v>
      </c>
      <c r="AH620" s="8">
        <f t="shared" si="265"/>
        <v>7</v>
      </c>
      <c r="AI620" s="25">
        <f t="shared" si="249"/>
        <v>298</v>
      </c>
      <c r="AJ620" s="25">
        <f t="shared" si="250"/>
        <v>680</v>
      </c>
      <c r="AK620" s="25">
        <f t="shared" si="251"/>
        <v>1402</v>
      </c>
      <c r="AL620" s="25">
        <f t="shared" si="252"/>
        <v>0.79999999999999993</v>
      </c>
      <c r="AM620" s="21">
        <f t="shared" si="266"/>
        <v>298</v>
      </c>
      <c r="AN620" s="21">
        <f t="shared" si="267"/>
        <v>680</v>
      </c>
      <c r="AO620" s="21">
        <f t="shared" si="268"/>
        <v>1402</v>
      </c>
      <c r="AP620" s="21">
        <f t="shared" si="269"/>
        <v>0.79999999999999993</v>
      </c>
      <c r="AQ620" s="24">
        <f t="shared" si="253"/>
        <v>0.47368421052631576</v>
      </c>
      <c r="AR620" s="24">
        <f t="shared" si="270"/>
        <v>1</v>
      </c>
      <c r="AS620" s="24">
        <f t="shared" si="255"/>
        <v>1</v>
      </c>
      <c r="AT620" s="24">
        <f t="shared" si="256"/>
        <v>-1</v>
      </c>
      <c r="AU620" s="9">
        <v>15.5</v>
      </c>
      <c r="AV620" s="9">
        <v>9.5</v>
      </c>
      <c r="AW620" s="9">
        <v>100</v>
      </c>
      <c r="AX620" s="9">
        <v>20</v>
      </c>
      <c r="AY620" s="9">
        <v>45</v>
      </c>
      <c r="AZ620" s="9">
        <v>15</v>
      </c>
      <c r="BA620" s="9">
        <v>7.5</v>
      </c>
      <c r="BB620" s="9">
        <v>7.5</v>
      </c>
      <c r="BC620">
        <v>354.88618437000002</v>
      </c>
      <c r="BD620">
        <v>-9.4741959310000006</v>
      </c>
      <c r="BE620">
        <v>-100.8257945</v>
      </c>
      <c r="BF620">
        <v>12.201183862000001</v>
      </c>
      <c r="BG620">
        <v>-46.759955220000002</v>
      </c>
      <c r="BH620">
        <v>-12.1579633</v>
      </c>
      <c r="BI620">
        <v>-9.1156269919999993</v>
      </c>
      <c r="BJ620">
        <v>19.811365419000001</v>
      </c>
      <c r="BK620">
        <v>22.014426490999998</v>
      </c>
      <c r="BL620">
        <v>19.407127595999999</v>
      </c>
      <c r="BM620">
        <v>22.078526797999999</v>
      </c>
      <c r="BN620">
        <v>-68.146898780000001</v>
      </c>
      <c r="BO620">
        <v>11.685526127999999</v>
      </c>
      <c r="BP620">
        <v>-0.87149278500000005</v>
      </c>
      <c r="BQ620">
        <v>35.620339487999999</v>
      </c>
      <c r="BR620">
        <v>778.76136140000006</v>
      </c>
      <c r="BS620">
        <v>-11.01201856</v>
      </c>
      <c r="BT620">
        <v>-203.3350599</v>
      </c>
      <c r="BU620">
        <v>41.699376841999999</v>
      </c>
      <c r="BV620">
        <v>-121.3210957</v>
      </c>
      <c r="BW620">
        <v>-21.955512389999999</v>
      </c>
      <c r="BX620">
        <v>-36.04902517</v>
      </c>
      <c r="BY620">
        <v>25.197619869</v>
      </c>
      <c r="BZ620">
        <v>55.918554854</v>
      </c>
      <c r="CA620">
        <v>46.316701187</v>
      </c>
      <c r="CB620">
        <v>16.957017186000002</v>
      </c>
      <c r="CC620">
        <v>-97.647330609999997</v>
      </c>
      <c r="CD620">
        <v>37.875034397</v>
      </c>
      <c r="CE620">
        <v>-35.336793419999999</v>
      </c>
      <c r="CF620">
        <v>58.171993317000002</v>
      </c>
      <c r="CG620">
        <v>1467.3523811</v>
      </c>
      <c r="CH620">
        <v>37.991918472000002</v>
      </c>
      <c r="CI620">
        <v>-283.71954369999997</v>
      </c>
      <c r="CJ620">
        <v>116.35265771</v>
      </c>
      <c r="CK620">
        <v>-176.64629009999999</v>
      </c>
      <c r="CL620">
        <v>-27.14796432</v>
      </c>
      <c r="CM620">
        <v>-32.869519439999998</v>
      </c>
      <c r="CN620">
        <v>49.411720269</v>
      </c>
      <c r="CO620">
        <v>64.234167094</v>
      </c>
      <c r="CP620">
        <v>17.697242037999999</v>
      </c>
      <c r="CQ620">
        <v>-7.2725402389999996</v>
      </c>
      <c r="CR620">
        <v>-75.653013950000002</v>
      </c>
      <c r="CS620">
        <v>-17.041718840000001</v>
      </c>
      <c r="CT620">
        <v>-86.355449050000004</v>
      </c>
      <c r="CU620">
        <v>46.798194199999998</v>
      </c>
      <c r="CV620">
        <v>0.60742624460000005</v>
      </c>
      <c r="CW620">
        <v>1.60570544E-2</v>
      </c>
      <c r="CX620">
        <v>0.45679783280000003</v>
      </c>
      <c r="CY620">
        <v>-0.19032354800000001</v>
      </c>
      <c r="CZ620">
        <v>0.1512796401</v>
      </c>
      <c r="DA620">
        <v>0.15863136920000001</v>
      </c>
      <c r="DB620">
        <v>1.1148668299999999E-2</v>
      </c>
      <c r="DC620">
        <v>-0.21562921800000001</v>
      </c>
      <c r="DD620">
        <v>-9.4194686E-2</v>
      </c>
      <c r="DE620">
        <v>4.6555138099999997E-2</v>
      </c>
      <c r="DF620">
        <v>-5.3362804E-2</v>
      </c>
      <c r="DG620">
        <v>9.2302049499999997E-2</v>
      </c>
      <c r="DH620">
        <v>0.2723849096</v>
      </c>
      <c r="DI620">
        <v>-5.1847131999999997E-2</v>
      </c>
      <c r="DJ620">
        <v>-0.145772762</v>
      </c>
    </row>
    <row r="621" spans="17:114" x14ac:dyDescent="0.15">
      <c r="S621" s="11" t="s">
        <v>37</v>
      </c>
      <c r="T621" s="11" t="s">
        <v>100</v>
      </c>
      <c r="U621" s="11">
        <v>20</v>
      </c>
      <c r="V621" s="11">
        <v>15</v>
      </c>
      <c r="W621" s="9">
        <v>0.31352999999999998</v>
      </c>
      <c r="X621" s="9">
        <v>0.50233000000000005</v>
      </c>
      <c r="Y621" s="9">
        <f t="shared" si="258"/>
        <v>2.4518721466363775</v>
      </c>
      <c r="Z621" s="9">
        <f t="shared" si="259"/>
        <v>21</v>
      </c>
      <c r="AA621" s="8">
        <f t="shared" si="260"/>
        <v>60</v>
      </c>
      <c r="AB621" s="8" t="b">
        <f t="shared" si="257"/>
        <v>0</v>
      </c>
      <c r="AC621" s="25" t="str">
        <f t="shared" si="248"/>
        <v>NO</v>
      </c>
      <c r="AD621" s="21" t="str">
        <f t="shared" si="261"/>
        <v>YES</v>
      </c>
      <c r="AE621" s="8" t="str">
        <f t="shared" si="262"/>
        <v>EXT. COARSE</v>
      </c>
      <c r="AF621" s="8">
        <f t="shared" si="263"/>
        <v>6</v>
      </c>
      <c r="AG621" s="8">
        <f t="shared" si="264"/>
        <v>7</v>
      </c>
      <c r="AH621" s="8">
        <f t="shared" si="265"/>
        <v>6</v>
      </c>
      <c r="AI621" s="25">
        <f t="shared" si="249"/>
        <v>308</v>
      </c>
      <c r="AJ621" s="25">
        <f t="shared" si="250"/>
        <v>617</v>
      </c>
      <c r="AK621" s="25">
        <f t="shared" si="251"/>
        <v>1130</v>
      </c>
      <c r="AL621" s="25">
        <f t="shared" si="252"/>
        <v>1</v>
      </c>
      <c r="AM621" s="21">
        <f t="shared" si="266"/>
        <v>308</v>
      </c>
      <c r="AN621" s="21">
        <f t="shared" si="267"/>
        <v>617</v>
      </c>
      <c r="AO621" s="21">
        <f t="shared" si="268"/>
        <v>1130</v>
      </c>
      <c r="AP621" s="21">
        <f t="shared" si="269"/>
        <v>1</v>
      </c>
      <c r="AQ621" s="24">
        <f t="shared" si="253"/>
        <v>0.47368421052631576</v>
      </c>
      <c r="AR621" s="24">
        <f t="shared" si="270"/>
        <v>1</v>
      </c>
      <c r="AS621" s="24">
        <f t="shared" si="255"/>
        <v>1</v>
      </c>
      <c r="AT621" s="24">
        <f t="shared" si="256"/>
        <v>1</v>
      </c>
      <c r="AU621" s="9">
        <v>15.5</v>
      </c>
      <c r="AV621" s="9">
        <v>9.5</v>
      </c>
      <c r="AW621" s="9">
        <v>100</v>
      </c>
      <c r="AX621" s="9">
        <v>20</v>
      </c>
      <c r="AY621" s="9">
        <v>45</v>
      </c>
      <c r="AZ621" s="9">
        <v>15</v>
      </c>
      <c r="BA621" s="9">
        <v>7.5</v>
      </c>
      <c r="BB621" s="9">
        <v>7.5</v>
      </c>
      <c r="BC621">
        <v>354.88618437000002</v>
      </c>
      <c r="BD621">
        <v>-9.4741959310000006</v>
      </c>
      <c r="BE621">
        <v>-100.8257945</v>
      </c>
      <c r="BF621">
        <v>12.201183862000001</v>
      </c>
      <c r="BG621">
        <v>-46.759955220000002</v>
      </c>
      <c r="BH621">
        <v>-12.1579633</v>
      </c>
      <c r="BI621">
        <v>-9.1156269919999993</v>
      </c>
      <c r="BJ621">
        <v>19.811365419000001</v>
      </c>
      <c r="BK621">
        <v>22.014426490999998</v>
      </c>
      <c r="BL621">
        <v>19.407127595999999</v>
      </c>
      <c r="BM621">
        <v>22.078526797999999</v>
      </c>
      <c r="BN621">
        <v>-68.146898780000001</v>
      </c>
      <c r="BO621">
        <v>11.685526127999999</v>
      </c>
      <c r="BP621">
        <v>-0.87149278500000005</v>
      </c>
      <c r="BQ621">
        <v>35.620339487999999</v>
      </c>
      <c r="BR621">
        <v>778.76136140000006</v>
      </c>
      <c r="BS621">
        <v>-11.01201856</v>
      </c>
      <c r="BT621">
        <v>-203.3350599</v>
      </c>
      <c r="BU621">
        <v>41.699376841999999</v>
      </c>
      <c r="BV621">
        <v>-121.3210957</v>
      </c>
      <c r="BW621">
        <v>-21.955512389999999</v>
      </c>
      <c r="BX621">
        <v>-36.04902517</v>
      </c>
      <c r="BY621">
        <v>25.197619869</v>
      </c>
      <c r="BZ621">
        <v>55.918554854</v>
      </c>
      <c r="CA621">
        <v>46.316701187</v>
      </c>
      <c r="CB621">
        <v>16.957017186000002</v>
      </c>
      <c r="CC621">
        <v>-97.647330609999997</v>
      </c>
      <c r="CD621">
        <v>37.875034397</v>
      </c>
      <c r="CE621">
        <v>-35.336793419999999</v>
      </c>
      <c r="CF621">
        <v>58.171993317000002</v>
      </c>
      <c r="CG621">
        <v>1467.3523811</v>
      </c>
      <c r="CH621">
        <v>37.991918472000002</v>
      </c>
      <c r="CI621">
        <v>-283.71954369999997</v>
      </c>
      <c r="CJ621">
        <v>116.35265771</v>
      </c>
      <c r="CK621">
        <v>-176.64629009999999</v>
      </c>
      <c r="CL621">
        <v>-27.14796432</v>
      </c>
      <c r="CM621">
        <v>-32.869519439999998</v>
      </c>
      <c r="CN621">
        <v>49.411720269</v>
      </c>
      <c r="CO621">
        <v>64.234167094</v>
      </c>
      <c r="CP621">
        <v>17.697242037999999</v>
      </c>
      <c r="CQ621">
        <v>-7.2725402389999996</v>
      </c>
      <c r="CR621">
        <v>-75.653013950000002</v>
      </c>
      <c r="CS621">
        <v>-17.041718840000001</v>
      </c>
      <c r="CT621">
        <v>-86.355449050000004</v>
      </c>
      <c r="CU621">
        <v>46.798194199999998</v>
      </c>
      <c r="CV621">
        <v>0.60742624460000005</v>
      </c>
      <c r="CW621">
        <v>1.60570544E-2</v>
      </c>
      <c r="CX621">
        <v>0.45679783280000003</v>
      </c>
      <c r="CY621">
        <v>-0.19032354800000001</v>
      </c>
      <c r="CZ621">
        <v>0.1512796401</v>
      </c>
      <c r="DA621">
        <v>0.15863136920000001</v>
      </c>
      <c r="DB621">
        <v>1.1148668299999999E-2</v>
      </c>
      <c r="DC621">
        <v>-0.21562921800000001</v>
      </c>
      <c r="DD621">
        <v>-9.4194686E-2</v>
      </c>
      <c r="DE621">
        <v>4.6555138099999997E-2</v>
      </c>
      <c r="DF621">
        <v>-5.3362804E-2</v>
      </c>
      <c r="DG621">
        <v>9.2302049499999997E-2</v>
      </c>
      <c r="DH621">
        <v>0.2723849096</v>
      </c>
      <c r="DI621">
        <v>-5.1847131999999997E-2</v>
      </c>
      <c r="DJ621">
        <v>-0.145772762</v>
      </c>
    </row>
    <row r="622" spans="17:114" x14ac:dyDescent="0.15">
      <c r="S622" s="11" t="s">
        <v>37</v>
      </c>
      <c r="T622" s="11" t="s">
        <v>100</v>
      </c>
      <c r="U622" s="11">
        <v>25</v>
      </c>
      <c r="V622" s="11">
        <v>0</v>
      </c>
      <c r="W622" s="9">
        <v>0.37908999999999998</v>
      </c>
      <c r="X622" s="9">
        <v>0.51492000000000004</v>
      </c>
      <c r="Y622" s="9">
        <f t="shared" si="258"/>
        <v>3.1213895364012045</v>
      </c>
      <c r="Z622" s="9">
        <f t="shared" si="259"/>
        <v>17</v>
      </c>
      <c r="AA622" s="8">
        <f t="shared" si="260"/>
        <v>60</v>
      </c>
      <c r="AB622" s="8" t="b">
        <f t="shared" si="257"/>
        <v>0</v>
      </c>
      <c r="AC622" s="25" t="str">
        <f t="shared" si="248"/>
        <v>NO</v>
      </c>
      <c r="AD622" s="21" t="str">
        <f t="shared" si="261"/>
        <v>NO</v>
      </c>
      <c r="AE622" s="8" t="str">
        <f t="shared" si="262"/>
        <v>VERY COARSE</v>
      </c>
      <c r="AF622" s="8">
        <f t="shared" si="263"/>
        <v>5</v>
      </c>
      <c r="AG622" s="8">
        <f t="shared" si="264"/>
        <v>5</v>
      </c>
      <c r="AH622" s="8">
        <f t="shared" si="265"/>
        <v>6</v>
      </c>
      <c r="AI622" s="25">
        <f t="shared" si="249"/>
        <v>217</v>
      </c>
      <c r="AJ622" s="25">
        <f t="shared" si="250"/>
        <v>539</v>
      </c>
      <c r="AK622" s="25">
        <f t="shared" si="251"/>
        <v>1298</v>
      </c>
      <c r="AL622" s="25">
        <f t="shared" si="252"/>
        <v>1</v>
      </c>
      <c r="AM622" s="21">
        <f t="shared" si="266"/>
        <v>217</v>
      </c>
      <c r="AN622" s="21">
        <f t="shared" si="267"/>
        <v>539</v>
      </c>
      <c r="AO622" s="21">
        <f t="shared" si="268"/>
        <v>1298</v>
      </c>
      <c r="AP622" s="21">
        <f t="shared" si="269"/>
        <v>1</v>
      </c>
      <c r="AQ622" s="24">
        <f t="shared" si="253"/>
        <v>1</v>
      </c>
      <c r="AR622" s="24">
        <f t="shared" si="270"/>
        <v>1</v>
      </c>
      <c r="AS622" s="24">
        <f t="shared" si="255"/>
        <v>1</v>
      </c>
      <c r="AT622" s="24">
        <f t="shared" si="256"/>
        <v>-1</v>
      </c>
      <c r="AU622" s="9">
        <v>15.5</v>
      </c>
      <c r="AV622" s="9">
        <v>9.5</v>
      </c>
      <c r="AW622" s="9">
        <v>100</v>
      </c>
      <c r="AX622" s="9">
        <v>20</v>
      </c>
      <c r="AY622" s="9">
        <v>45</v>
      </c>
      <c r="AZ622" s="9">
        <v>15</v>
      </c>
      <c r="BA622" s="9">
        <v>7.5</v>
      </c>
      <c r="BB622" s="9">
        <v>7.5</v>
      </c>
      <c r="BC622">
        <v>354.88618437000002</v>
      </c>
      <c r="BD622">
        <v>-9.4741959310000006</v>
      </c>
      <c r="BE622">
        <v>-100.8257945</v>
      </c>
      <c r="BF622">
        <v>12.201183862000001</v>
      </c>
      <c r="BG622">
        <v>-46.759955220000002</v>
      </c>
      <c r="BH622">
        <v>-12.1579633</v>
      </c>
      <c r="BI622">
        <v>-9.1156269919999993</v>
      </c>
      <c r="BJ622">
        <v>19.811365419000001</v>
      </c>
      <c r="BK622">
        <v>22.014426490999998</v>
      </c>
      <c r="BL622">
        <v>19.407127595999999</v>
      </c>
      <c r="BM622">
        <v>22.078526797999999</v>
      </c>
      <c r="BN622">
        <v>-68.146898780000001</v>
      </c>
      <c r="BO622">
        <v>11.685526127999999</v>
      </c>
      <c r="BP622">
        <v>-0.87149278500000005</v>
      </c>
      <c r="BQ622">
        <v>35.620339487999999</v>
      </c>
      <c r="BR622">
        <v>778.76136140000006</v>
      </c>
      <c r="BS622">
        <v>-11.01201856</v>
      </c>
      <c r="BT622">
        <v>-203.3350599</v>
      </c>
      <c r="BU622">
        <v>41.699376841999999</v>
      </c>
      <c r="BV622">
        <v>-121.3210957</v>
      </c>
      <c r="BW622">
        <v>-21.955512389999999</v>
      </c>
      <c r="BX622">
        <v>-36.04902517</v>
      </c>
      <c r="BY622">
        <v>25.197619869</v>
      </c>
      <c r="BZ622">
        <v>55.918554854</v>
      </c>
      <c r="CA622">
        <v>46.316701187</v>
      </c>
      <c r="CB622">
        <v>16.957017186000002</v>
      </c>
      <c r="CC622">
        <v>-97.647330609999997</v>
      </c>
      <c r="CD622">
        <v>37.875034397</v>
      </c>
      <c r="CE622">
        <v>-35.336793419999999</v>
      </c>
      <c r="CF622">
        <v>58.171993317000002</v>
      </c>
      <c r="CG622">
        <v>1467.3523811</v>
      </c>
      <c r="CH622">
        <v>37.991918472000002</v>
      </c>
      <c r="CI622">
        <v>-283.71954369999997</v>
      </c>
      <c r="CJ622">
        <v>116.35265771</v>
      </c>
      <c r="CK622">
        <v>-176.64629009999999</v>
      </c>
      <c r="CL622">
        <v>-27.14796432</v>
      </c>
      <c r="CM622">
        <v>-32.869519439999998</v>
      </c>
      <c r="CN622">
        <v>49.411720269</v>
      </c>
      <c r="CO622">
        <v>64.234167094</v>
      </c>
      <c r="CP622">
        <v>17.697242037999999</v>
      </c>
      <c r="CQ622">
        <v>-7.2725402389999996</v>
      </c>
      <c r="CR622">
        <v>-75.653013950000002</v>
      </c>
      <c r="CS622">
        <v>-17.041718840000001</v>
      </c>
      <c r="CT622">
        <v>-86.355449050000004</v>
      </c>
      <c r="CU622">
        <v>46.798194199999998</v>
      </c>
      <c r="CV622">
        <v>0.60742624460000005</v>
      </c>
      <c r="CW622">
        <v>1.60570544E-2</v>
      </c>
      <c r="CX622">
        <v>0.45679783280000003</v>
      </c>
      <c r="CY622">
        <v>-0.19032354800000001</v>
      </c>
      <c r="CZ622">
        <v>0.1512796401</v>
      </c>
      <c r="DA622">
        <v>0.15863136920000001</v>
      </c>
      <c r="DB622">
        <v>1.1148668299999999E-2</v>
      </c>
      <c r="DC622">
        <v>-0.21562921800000001</v>
      </c>
      <c r="DD622">
        <v>-9.4194686E-2</v>
      </c>
      <c r="DE622">
        <v>4.6555138099999997E-2</v>
      </c>
      <c r="DF622">
        <v>-5.3362804E-2</v>
      </c>
      <c r="DG622">
        <v>9.2302049499999997E-2</v>
      </c>
      <c r="DH622">
        <v>0.2723849096</v>
      </c>
      <c r="DI622">
        <v>-5.1847131999999997E-2</v>
      </c>
      <c r="DJ622">
        <v>-0.145772762</v>
      </c>
    </row>
    <row r="623" spans="17:114" s="15" customFormat="1" x14ac:dyDescent="0.15">
      <c r="Q623" s="17"/>
      <c r="R623" s="17"/>
      <c r="S623" s="17" t="s">
        <v>37</v>
      </c>
      <c r="T623" s="11" t="s">
        <v>100</v>
      </c>
      <c r="U623" s="17">
        <v>25</v>
      </c>
      <c r="V623" s="17">
        <v>15</v>
      </c>
      <c r="W623" s="9">
        <v>0.37908999999999998</v>
      </c>
      <c r="X623" s="9">
        <v>0.51492000000000004</v>
      </c>
      <c r="Y623" s="9">
        <f t="shared" si="258"/>
        <v>3.1213895364012045</v>
      </c>
      <c r="Z623" s="9">
        <f t="shared" si="259"/>
        <v>17</v>
      </c>
      <c r="AA623" s="8">
        <f t="shared" si="260"/>
        <v>60</v>
      </c>
      <c r="AB623" s="8" t="b">
        <f t="shared" si="257"/>
        <v>0</v>
      </c>
      <c r="AC623" s="25" t="str">
        <f t="shared" si="248"/>
        <v>NO</v>
      </c>
      <c r="AD623" s="21" t="str">
        <f t="shared" si="261"/>
        <v>NO</v>
      </c>
      <c r="AE623" s="8" t="str">
        <f t="shared" si="262"/>
        <v>EXT. COARSE</v>
      </c>
      <c r="AF623" s="8">
        <f t="shared" si="263"/>
        <v>6</v>
      </c>
      <c r="AG623" s="8">
        <f t="shared" si="264"/>
        <v>6</v>
      </c>
      <c r="AH623" s="8">
        <f t="shared" si="265"/>
        <v>6</v>
      </c>
      <c r="AI623" s="25">
        <f t="shared" si="249"/>
        <v>251</v>
      </c>
      <c r="AJ623" s="25">
        <f t="shared" si="250"/>
        <v>535</v>
      </c>
      <c r="AK623" s="25">
        <f t="shared" si="251"/>
        <v>1094</v>
      </c>
      <c r="AL623" s="25">
        <f t="shared" si="252"/>
        <v>1.1000000000000001</v>
      </c>
      <c r="AM623" s="21">
        <f t="shared" si="266"/>
        <v>251</v>
      </c>
      <c r="AN623" s="21">
        <f t="shared" si="267"/>
        <v>535</v>
      </c>
      <c r="AO623" s="21">
        <f t="shared" si="268"/>
        <v>1094</v>
      </c>
      <c r="AP623" s="21">
        <f t="shared" si="269"/>
        <v>1.1000000000000001</v>
      </c>
      <c r="AQ623" s="24">
        <f t="shared" si="253"/>
        <v>1</v>
      </c>
      <c r="AR623" s="24">
        <f t="shared" si="270"/>
        <v>1</v>
      </c>
      <c r="AS623" s="24">
        <f t="shared" si="255"/>
        <v>1</v>
      </c>
      <c r="AT623" s="24">
        <f t="shared" si="256"/>
        <v>1</v>
      </c>
      <c r="AU623" s="9">
        <v>15.5</v>
      </c>
      <c r="AV623" s="9">
        <v>9.5</v>
      </c>
      <c r="AW623" s="9">
        <v>100</v>
      </c>
      <c r="AX623" s="9">
        <v>20</v>
      </c>
      <c r="AY623" s="9">
        <v>45</v>
      </c>
      <c r="AZ623" s="9">
        <v>15</v>
      </c>
      <c r="BA623" s="9">
        <v>7.5</v>
      </c>
      <c r="BB623" s="9">
        <v>7.5</v>
      </c>
      <c r="BC623">
        <v>354.88618437000002</v>
      </c>
      <c r="BD623">
        <v>-9.4741959310000006</v>
      </c>
      <c r="BE623">
        <v>-100.8257945</v>
      </c>
      <c r="BF623">
        <v>12.201183862000001</v>
      </c>
      <c r="BG623">
        <v>-46.759955220000002</v>
      </c>
      <c r="BH623">
        <v>-12.1579633</v>
      </c>
      <c r="BI623">
        <v>-9.1156269919999993</v>
      </c>
      <c r="BJ623">
        <v>19.811365419000001</v>
      </c>
      <c r="BK623">
        <v>22.014426490999998</v>
      </c>
      <c r="BL623">
        <v>19.407127595999999</v>
      </c>
      <c r="BM623">
        <v>22.078526797999999</v>
      </c>
      <c r="BN623">
        <v>-68.146898780000001</v>
      </c>
      <c r="BO623">
        <v>11.685526127999999</v>
      </c>
      <c r="BP623">
        <v>-0.87149278500000005</v>
      </c>
      <c r="BQ623">
        <v>35.620339487999999</v>
      </c>
      <c r="BR623">
        <v>778.76136140000006</v>
      </c>
      <c r="BS623">
        <v>-11.01201856</v>
      </c>
      <c r="BT623">
        <v>-203.3350599</v>
      </c>
      <c r="BU623">
        <v>41.699376841999999</v>
      </c>
      <c r="BV623">
        <v>-121.3210957</v>
      </c>
      <c r="BW623">
        <v>-21.955512389999999</v>
      </c>
      <c r="BX623">
        <v>-36.04902517</v>
      </c>
      <c r="BY623">
        <v>25.197619869</v>
      </c>
      <c r="BZ623">
        <v>55.918554854</v>
      </c>
      <c r="CA623">
        <v>46.316701187</v>
      </c>
      <c r="CB623">
        <v>16.957017186000002</v>
      </c>
      <c r="CC623">
        <v>-97.647330609999997</v>
      </c>
      <c r="CD623">
        <v>37.875034397</v>
      </c>
      <c r="CE623">
        <v>-35.336793419999999</v>
      </c>
      <c r="CF623">
        <v>58.171993317000002</v>
      </c>
      <c r="CG623">
        <v>1467.3523811</v>
      </c>
      <c r="CH623">
        <v>37.991918472000002</v>
      </c>
      <c r="CI623">
        <v>-283.71954369999997</v>
      </c>
      <c r="CJ623">
        <v>116.35265771</v>
      </c>
      <c r="CK623">
        <v>-176.64629009999999</v>
      </c>
      <c r="CL623">
        <v>-27.14796432</v>
      </c>
      <c r="CM623">
        <v>-32.869519439999998</v>
      </c>
      <c r="CN623">
        <v>49.411720269</v>
      </c>
      <c r="CO623">
        <v>64.234167094</v>
      </c>
      <c r="CP623">
        <v>17.697242037999999</v>
      </c>
      <c r="CQ623">
        <v>-7.2725402389999996</v>
      </c>
      <c r="CR623">
        <v>-75.653013950000002</v>
      </c>
      <c r="CS623">
        <v>-17.041718840000001</v>
      </c>
      <c r="CT623">
        <v>-86.355449050000004</v>
      </c>
      <c r="CU623">
        <v>46.798194199999998</v>
      </c>
      <c r="CV623">
        <v>0.60742624460000005</v>
      </c>
      <c r="CW623">
        <v>1.60570544E-2</v>
      </c>
      <c r="CX623">
        <v>0.45679783280000003</v>
      </c>
      <c r="CY623">
        <v>-0.19032354800000001</v>
      </c>
      <c r="CZ623">
        <v>0.1512796401</v>
      </c>
      <c r="DA623">
        <v>0.15863136920000001</v>
      </c>
      <c r="DB623">
        <v>1.1148668299999999E-2</v>
      </c>
      <c r="DC623">
        <v>-0.21562921800000001</v>
      </c>
      <c r="DD623">
        <v>-9.4194686E-2</v>
      </c>
      <c r="DE623">
        <v>4.6555138099999997E-2</v>
      </c>
      <c r="DF623">
        <v>-5.3362804E-2</v>
      </c>
      <c r="DG623">
        <v>9.2302049499999997E-2</v>
      </c>
      <c r="DH623">
        <v>0.2723849096</v>
      </c>
      <c r="DI623">
        <v>-5.1847131999999997E-2</v>
      </c>
      <c r="DJ623">
        <v>-0.145772762</v>
      </c>
    </row>
    <row r="624" spans="17:114" x14ac:dyDescent="0.15">
      <c r="S624" s="11" t="s">
        <v>47</v>
      </c>
      <c r="T624" s="11" t="s">
        <v>100</v>
      </c>
      <c r="U624" s="11">
        <v>2</v>
      </c>
      <c r="V624" s="11">
        <v>0</v>
      </c>
      <c r="W624" s="9">
        <v>2.9048999999999998E-2</v>
      </c>
      <c r="X624" s="9">
        <v>0.51908500000000002</v>
      </c>
      <c r="Y624" s="9">
        <f t="shared" si="258"/>
        <v>0.24330040304845843</v>
      </c>
      <c r="Z624" s="9">
        <f t="shared" si="259"/>
        <v>210</v>
      </c>
      <c r="AA624" s="8">
        <f t="shared" si="260"/>
        <v>60</v>
      </c>
      <c r="AB624" s="8" t="b">
        <f t="shared" si="257"/>
        <v>0</v>
      </c>
      <c r="AC624" s="25" t="str">
        <f t="shared" si="248"/>
        <v>YES</v>
      </c>
      <c r="AD624" s="21" t="str">
        <f t="shared" si="261"/>
        <v>NO</v>
      </c>
      <c r="AE624" s="8" t="str">
        <f t="shared" si="262"/>
        <v>COARSE</v>
      </c>
      <c r="AF624" s="8">
        <f t="shared" si="263"/>
        <v>4</v>
      </c>
      <c r="AG624" s="8">
        <f t="shared" si="264"/>
        <v>5</v>
      </c>
      <c r="AH624" s="8">
        <f t="shared" si="265"/>
        <v>4</v>
      </c>
      <c r="AI624" s="25">
        <f t="shared" si="249"/>
        <v>212</v>
      </c>
      <c r="AJ624" s="25">
        <f t="shared" si="250"/>
        <v>430</v>
      </c>
      <c r="AK624" s="25">
        <f t="shared" si="251"/>
        <v>714</v>
      </c>
      <c r="AL624" s="25">
        <f t="shared" si="252"/>
        <v>1.9000000000000001</v>
      </c>
      <c r="AM624" s="21">
        <f t="shared" si="266"/>
        <v>212</v>
      </c>
      <c r="AN624" s="21">
        <f t="shared" si="267"/>
        <v>430</v>
      </c>
      <c r="AO624" s="21">
        <f t="shared" si="268"/>
        <v>714</v>
      </c>
      <c r="AP624" s="21">
        <f t="shared" si="269"/>
        <v>1.9000000000000001</v>
      </c>
      <c r="AQ624" s="24">
        <f t="shared" si="253"/>
        <v>-1</v>
      </c>
      <c r="AR624" s="24">
        <f t="shared" si="254"/>
        <v>1</v>
      </c>
      <c r="AS624" s="24">
        <f t="shared" si="255"/>
        <v>1</v>
      </c>
      <c r="AT624" s="24">
        <f t="shared" si="256"/>
        <v>-1</v>
      </c>
      <c r="AU624">
        <v>16</v>
      </c>
      <c r="AV624">
        <v>14</v>
      </c>
      <c r="AW624">
        <v>85</v>
      </c>
      <c r="AX624">
        <v>35</v>
      </c>
      <c r="AY624">
        <v>45</v>
      </c>
      <c r="AZ624">
        <v>15</v>
      </c>
      <c r="BA624">
        <v>22.5</v>
      </c>
      <c r="BB624">
        <v>22.5</v>
      </c>
      <c r="BC624">
        <v>219.20897685</v>
      </c>
      <c r="BD624">
        <v>38.115369377999997</v>
      </c>
      <c r="BE624">
        <v>-38.785145329999999</v>
      </c>
      <c r="BF624">
        <v>-10.92782128</v>
      </c>
      <c r="BG624">
        <v>-14.29929997</v>
      </c>
      <c r="BH624">
        <v>-25.092717109999999</v>
      </c>
      <c r="BI624">
        <v>-43.245127170000004</v>
      </c>
      <c r="BJ624">
        <v>-10.702779339999999</v>
      </c>
      <c r="BK624">
        <v>3.5065187508000002</v>
      </c>
      <c r="BL624">
        <v>-11.18570738</v>
      </c>
      <c r="BM624">
        <v>-2.869774042</v>
      </c>
      <c r="BN624">
        <v>-22.697671830000001</v>
      </c>
      <c r="BO624">
        <v>-10.65752221</v>
      </c>
      <c r="BP624">
        <v>15.88926026</v>
      </c>
      <c r="BQ624">
        <v>8.2585727861000002</v>
      </c>
      <c r="BR624">
        <v>532.20480356999997</v>
      </c>
      <c r="BS624">
        <v>127.13166114000001</v>
      </c>
      <c r="BT624">
        <v>-88.45966387</v>
      </c>
      <c r="BU624">
        <v>-52.288987390000003</v>
      </c>
      <c r="BV624">
        <v>-31.646500320000001</v>
      </c>
      <c r="BW624">
        <v>-63.610889270000001</v>
      </c>
      <c r="BX624">
        <v>-87.514917130000001</v>
      </c>
      <c r="BY624">
        <v>-22.54663257</v>
      </c>
      <c r="BZ624">
        <v>-7.2111216789999997</v>
      </c>
      <c r="CA624">
        <v>-33.869207230000001</v>
      </c>
      <c r="CB624">
        <v>-11.69190723</v>
      </c>
      <c r="CC624">
        <v>-55.938632259999999</v>
      </c>
      <c r="CD624">
        <v>-36.213417499999998</v>
      </c>
      <c r="CE624">
        <v>34.903170000000003</v>
      </c>
      <c r="CF624">
        <v>23.674119285</v>
      </c>
      <c r="CG624">
        <v>1003.4350612</v>
      </c>
      <c r="CH624">
        <v>286.76192935</v>
      </c>
      <c r="CI624">
        <v>-176.52208909999999</v>
      </c>
      <c r="CJ624">
        <v>-104.6982004</v>
      </c>
      <c r="CK624">
        <v>-45.629572330000002</v>
      </c>
      <c r="CL624">
        <v>-130.6291928</v>
      </c>
      <c r="CM624">
        <v>-161.47859489999999</v>
      </c>
      <c r="CN624">
        <v>-43.883116899999997</v>
      </c>
      <c r="CO624">
        <v>-15.20800706</v>
      </c>
      <c r="CP624">
        <v>-51.22619761</v>
      </c>
      <c r="CQ624">
        <v>-45.694664279999998</v>
      </c>
      <c r="CR624">
        <v>-102.79902079999999</v>
      </c>
      <c r="CS624">
        <v>-73.689225870000001</v>
      </c>
      <c r="CT624">
        <v>57.821155615999999</v>
      </c>
      <c r="CU624">
        <v>21.533183403999999</v>
      </c>
      <c r="CV624">
        <v>1.283137628</v>
      </c>
      <c r="CW624">
        <v>-0.48739968500000003</v>
      </c>
      <c r="CX624">
        <v>1.6248156203999999</v>
      </c>
      <c r="CY624">
        <v>0.46112190330000002</v>
      </c>
      <c r="CZ624">
        <v>0.85325515870000002</v>
      </c>
      <c r="DA624">
        <v>0.148489438</v>
      </c>
      <c r="DB624">
        <v>1.5975345134000001</v>
      </c>
      <c r="DC624">
        <v>0.4468170628</v>
      </c>
      <c r="DD624">
        <v>-0.349321504</v>
      </c>
      <c r="DE624">
        <v>0.59191981069999999</v>
      </c>
      <c r="DF624">
        <v>0.35055094399999998</v>
      </c>
      <c r="DG624">
        <v>-0.29460463799999997</v>
      </c>
      <c r="DH624">
        <v>1.2904922732999999</v>
      </c>
      <c r="DI624">
        <v>-0.674567213</v>
      </c>
      <c r="DJ624">
        <v>1.1416869113999999</v>
      </c>
    </row>
    <row r="625" spans="19:114" x14ac:dyDescent="0.15">
      <c r="S625" s="11" t="s">
        <v>47</v>
      </c>
      <c r="T625" s="11" t="s">
        <v>100</v>
      </c>
      <c r="U625" s="11">
        <v>2</v>
      </c>
      <c r="V625" s="11">
        <v>15</v>
      </c>
      <c r="W625" s="9">
        <v>2.9048999999999998E-2</v>
      </c>
      <c r="X625" s="9">
        <v>0.51908500000000002</v>
      </c>
      <c r="Y625" s="9">
        <f t="shared" si="258"/>
        <v>0.24330040304845843</v>
      </c>
      <c r="Z625" s="9">
        <f t="shared" si="259"/>
        <v>210</v>
      </c>
      <c r="AA625" s="8">
        <f t="shared" si="260"/>
        <v>60</v>
      </c>
      <c r="AB625" s="8" t="b">
        <f t="shared" si="257"/>
        <v>0</v>
      </c>
      <c r="AC625" s="25" t="str">
        <f t="shared" si="248"/>
        <v>YES</v>
      </c>
      <c r="AD625" s="21" t="str">
        <f t="shared" si="261"/>
        <v>NO</v>
      </c>
      <c r="AE625" s="8" t="str">
        <f t="shared" si="262"/>
        <v>COARSE</v>
      </c>
      <c r="AF625" s="8">
        <f t="shared" si="263"/>
        <v>4</v>
      </c>
      <c r="AG625" s="8">
        <f t="shared" si="264"/>
        <v>4</v>
      </c>
      <c r="AH625" s="8">
        <f t="shared" si="265"/>
        <v>4</v>
      </c>
      <c r="AI625" s="25">
        <f t="shared" si="249"/>
        <v>184</v>
      </c>
      <c r="AJ625" s="25">
        <f t="shared" si="250"/>
        <v>362</v>
      </c>
      <c r="AK625" s="25">
        <f t="shared" si="251"/>
        <v>610</v>
      </c>
      <c r="AL625" s="25">
        <f t="shared" si="252"/>
        <v>2.3000000000000003</v>
      </c>
      <c r="AM625" s="21">
        <f t="shared" si="266"/>
        <v>184</v>
      </c>
      <c r="AN625" s="21">
        <f t="shared" si="267"/>
        <v>362</v>
      </c>
      <c r="AO625" s="21">
        <f t="shared" si="268"/>
        <v>610</v>
      </c>
      <c r="AP625" s="21">
        <f t="shared" si="269"/>
        <v>2.3000000000000003</v>
      </c>
      <c r="AQ625" s="24">
        <f t="shared" si="253"/>
        <v>-1</v>
      </c>
      <c r="AR625" s="24">
        <f t="shared" si="254"/>
        <v>1</v>
      </c>
      <c r="AS625" s="24">
        <f t="shared" si="255"/>
        <v>1</v>
      </c>
      <c r="AT625" s="24">
        <f t="shared" si="256"/>
        <v>-0.33333333333333331</v>
      </c>
      <c r="AU625">
        <v>16</v>
      </c>
      <c r="AV625">
        <v>14</v>
      </c>
      <c r="AW625">
        <v>85</v>
      </c>
      <c r="AX625">
        <v>35</v>
      </c>
      <c r="AY625">
        <v>45</v>
      </c>
      <c r="AZ625">
        <v>15</v>
      </c>
      <c r="BA625">
        <v>22.5</v>
      </c>
      <c r="BB625">
        <v>22.5</v>
      </c>
      <c r="BC625">
        <v>219.20897685</v>
      </c>
      <c r="BD625">
        <v>38.115369377999997</v>
      </c>
      <c r="BE625">
        <v>-38.785145329999999</v>
      </c>
      <c r="BF625">
        <v>-10.92782128</v>
      </c>
      <c r="BG625">
        <v>-14.29929997</v>
      </c>
      <c r="BH625">
        <v>-25.092717109999999</v>
      </c>
      <c r="BI625">
        <v>-43.245127170000004</v>
      </c>
      <c r="BJ625">
        <v>-10.702779339999999</v>
      </c>
      <c r="BK625">
        <v>3.5065187508000002</v>
      </c>
      <c r="BL625">
        <v>-11.18570738</v>
      </c>
      <c r="BM625">
        <v>-2.869774042</v>
      </c>
      <c r="BN625">
        <v>-22.697671830000001</v>
      </c>
      <c r="BO625">
        <v>-10.65752221</v>
      </c>
      <c r="BP625">
        <v>15.88926026</v>
      </c>
      <c r="BQ625">
        <v>8.2585727861000002</v>
      </c>
      <c r="BR625">
        <v>532.20480356999997</v>
      </c>
      <c r="BS625">
        <v>127.13166114000001</v>
      </c>
      <c r="BT625">
        <v>-88.45966387</v>
      </c>
      <c r="BU625">
        <v>-52.288987390000003</v>
      </c>
      <c r="BV625">
        <v>-31.646500320000001</v>
      </c>
      <c r="BW625">
        <v>-63.610889270000001</v>
      </c>
      <c r="BX625">
        <v>-87.514917130000001</v>
      </c>
      <c r="BY625">
        <v>-22.54663257</v>
      </c>
      <c r="BZ625">
        <v>-7.2111216789999997</v>
      </c>
      <c r="CA625">
        <v>-33.869207230000001</v>
      </c>
      <c r="CB625">
        <v>-11.69190723</v>
      </c>
      <c r="CC625">
        <v>-55.938632259999999</v>
      </c>
      <c r="CD625">
        <v>-36.213417499999998</v>
      </c>
      <c r="CE625">
        <v>34.903170000000003</v>
      </c>
      <c r="CF625">
        <v>23.674119285</v>
      </c>
      <c r="CG625">
        <v>1003.4350612</v>
      </c>
      <c r="CH625">
        <v>286.76192935</v>
      </c>
      <c r="CI625">
        <v>-176.52208909999999</v>
      </c>
      <c r="CJ625">
        <v>-104.6982004</v>
      </c>
      <c r="CK625">
        <v>-45.629572330000002</v>
      </c>
      <c r="CL625">
        <v>-130.6291928</v>
      </c>
      <c r="CM625">
        <v>-161.47859489999999</v>
      </c>
      <c r="CN625">
        <v>-43.883116899999997</v>
      </c>
      <c r="CO625">
        <v>-15.20800706</v>
      </c>
      <c r="CP625">
        <v>-51.22619761</v>
      </c>
      <c r="CQ625">
        <v>-45.694664279999998</v>
      </c>
      <c r="CR625">
        <v>-102.79902079999999</v>
      </c>
      <c r="CS625">
        <v>-73.689225870000001</v>
      </c>
      <c r="CT625">
        <v>57.821155615999999</v>
      </c>
      <c r="CU625">
        <v>21.533183403999999</v>
      </c>
      <c r="CV625">
        <v>1.283137628</v>
      </c>
      <c r="CW625">
        <v>-0.48739968500000003</v>
      </c>
      <c r="CX625">
        <v>1.6248156203999999</v>
      </c>
      <c r="CY625">
        <v>0.46112190330000002</v>
      </c>
      <c r="CZ625">
        <v>0.85325515870000002</v>
      </c>
      <c r="DA625">
        <v>0.148489438</v>
      </c>
      <c r="DB625">
        <v>1.5975345134000001</v>
      </c>
      <c r="DC625">
        <v>0.4468170628</v>
      </c>
      <c r="DD625">
        <v>-0.349321504</v>
      </c>
      <c r="DE625">
        <v>0.59191981069999999</v>
      </c>
      <c r="DF625">
        <v>0.35055094399999998</v>
      </c>
      <c r="DG625">
        <v>-0.29460463799999997</v>
      </c>
      <c r="DH625">
        <v>1.2904922732999999</v>
      </c>
      <c r="DI625">
        <v>-0.674567213</v>
      </c>
      <c r="DJ625">
        <v>1.1416869113999999</v>
      </c>
    </row>
    <row r="626" spans="19:114" x14ac:dyDescent="0.15">
      <c r="S626" s="11" t="s">
        <v>47</v>
      </c>
      <c r="T626" s="11" t="s">
        <v>100</v>
      </c>
      <c r="U626" s="11">
        <v>2</v>
      </c>
      <c r="V626" s="11">
        <v>30</v>
      </c>
      <c r="W626" s="9">
        <v>2.9048999999999998E-2</v>
      </c>
      <c r="X626" s="9">
        <v>0.51908500000000002</v>
      </c>
      <c r="Y626" s="9">
        <f t="shared" si="258"/>
        <v>0.24330040304845843</v>
      </c>
      <c r="Z626" s="9">
        <f t="shared" si="259"/>
        <v>210</v>
      </c>
      <c r="AA626" s="8">
        <f t="shared" si="260"/>
        <v>60</v>
      </c>
      <c r="AB626" s="8" t="b">
        <f t="shared" si="257"/>
        <v>0</v>
      </c>
      <c r="AC626" s="25" t="str">
        <f t="shared" si="248"/>
        <v>NO</v>
      </c>
      <c r="AD626" s="21" t="str">
        <f t="shared" si="261"/>
        <v>NO</v>
      </c>
      <c r="AE626" s="8" t="str">
        <f t="shared" si="262"/>
        <v>MEDIUM</v>
      </c>
      <c r="AF626" s="8">
        <f t="shared" si="263"/>
        <v>3</v>
      </c>
      <c r="AG626" s="8">
        <f t="shared" si="264"/>
        <v>4</v>
      </c>
      <c r="AH626" s="8">
        <f t="shared" si="265"/>
        <v>3</v>
      </c>
      <c r="AI626" s="25">
        <f t="shared" si="249"/>
        <v>162</v>
      </c>
      <c r="AJ626" s="25">
        <f t="shared" si="250"/>
        <v>315</v>
      </c>
      <c r="AK626" s="25">
        <f t="shared" si="251"/>
        <v>525</v>
      </c>
      <c r="AL626" s="25">
        <f t="shared" si="252"/>
        <v>3.8000000000000003</v>
      </c>
      <c r="AM626" s="21">
        <f t="shared" si="266"/>
        <v>162</v>
      </c>
      <c r="AN626" s="21">
        <f t="shared" si="267"/>
        <v>315</v>
      </c>
      <c r="AO626" s="21">
        <f t="shared" si="268"/>
        <v>525</v>
      </c>
      <c r="AP626" s="21">
        <f t="shared" si="269"/>
        <v>3.8000000000000003</v>
      </c>
      <c r="AQ626" s="24">
        <f t="shared" si="253"/>
        <v>-1</v>
      </c>
      <c r="AR626" s="24">
        <f t="shared" si="254"/>
        <v>1</v>
      </c>
      <c r="AS626" s="24">
        <f t="shared" si="255"/>
        <v>1</v>
      </c>
      <c r="AT626" s="24">
        <f t="shared" si="256"/>
        <v>0.33333333333333331</v>
      </c>
      <c r="AU626">
        <v>16</v>
      </c>
      <c r="AV626">
        <v>14</v>
      </c>
      <c r="AW626">
        <v>85</v>
      </c>
      <c r="AX626">
        <v>35</v>
      </c>
      <c r="AY626">
        <v>45</v>
      </c>
      <c r="AZ626">
        <v>15</v>
      </c>
      <c r="BA626">
        <v>22.5</v>
      </c>
      <c r="BB626">
        <v>22.5</v>
      </c>
      <c r="BC626">
        <v>219.20897685</v>
      </c>
      <c r="BD626">
        <v>38.115369377999997</v>
      </c>
      <c r="BE626">
        <v>-38.785145329999999</v>
      </c>
      <c r="BF626">
        <v>-10.92782128</v>
      </c>
      <c r="BG626">
        <v>-14.29929997</v>
      </c>
      <c r="BH626">
        <v>-25.092717109999999</v>
      </c>
      <c r="BI626">
        <v>-43.245127170000004</v>
      </c>
      <c r="BJ626">
        <v>-10.702779339999999</v>
      </c>
      <c r="BK626">
        <v>3.5065187508000002</v>
      </c>
      <c r="BL626">
        <v>-11.18570738</v>
      </c>
      <c r="BM626">
        <v>-2.869774042</v>
      </c>
      <c r="BN626">
        <v>-22.697671830000001</v>
      </c>
      <c r="BO626">
        <v>-10.65752221</v>
      </c>
      <c r="BP626">
        <v>15.88926026</v>
      </c>
      <c r="BQ626">
        <v>8.2585727861000002</v>
      </c>
      <c r="BR626">
        <v>532.20480356999997</v>
      </c>
      <c r="BS626">
        <v>127.13166114000001</v>
      </c>
      <c r="BT626">
        <v>-88.45966387</v>
      </c>
      <c r="BU626">
        <v>-52.288987390000003</v>
      </c>
      <c r="BV626">
        <v>-31.646500320000001</v>
      </c>
      <c r="BW626">
        <v>-63.610889270000001</v>
      </c>
      <c r="BX626">
        <v>-87.514917130000001</v>
      </c>
      <c r="BY626">
        <v>-22.54663257</v>
      </c>
      <c r="BZ626">
        <v>-7.2111216789999997</v>
      </c>
      <c r="CA626">
        <v>-33.869207230000001</v>
      </c>
      <c r="CB626">
        <v>-11.69190723</v>
      </c>
      <c r="CC626">
        <v>-55.938632259999999</v>
      </c>
      <c r="CD626">
        <v>-36.213417499999998</v>
      </c>
      <c r="CE626">
        <v>34.903170000000003</v>
      </c>
      <c r="CF626">
        <v>23.674119285</v>
      </c>
      <c r="CG626">
        <v>1003.4350612</v>
      </c>
      <c r="CH626">
        <v>286.76192935</v>
      </c>
      <c r="CI626">
        <v>-176.52208909999999</v>
      </c>
      <c r="CJ626">
        <v>-104.6982004</v>
      </c>
      <c r="CK626">
        <v>-45.629572330000002</v>
      </c>
      <c r="CL626">
        <v>-130.6291928</v>
      </c>
      <c r="CM626">
        <v>-161.47859489999999</v>
      </c>
      <c r="CN626">
        <v>-43.883116899999997</v>
      </c>
      <c r="CO626">
        <v>-15.20800706</v>
      </c>
      <c r="CP626">
        <v>-51.22619761</v>
      </c>
      <c r="CQ626">
        <v>-45.694664279999998</v>
      </c>
      <c r="CR626">
        <v>-102.79902079999999</v>
      </c>
      <c r="CS626">
        <v>-73.689225870000001</v>
      </c>
      <c r="CT626">
        <v>57.821155615999999</v>
      </c>
      <c r="CU626">
        <v>21.533183403999999</v>
      </c>
      <c r="CV626">
        <v>1.283137628</v>
      </c>
      <c r="CW626">
        <v>-0.48739968500000003</v>
      </c>
      <c r="CX626">
        <v>1.6248156203999999</v>
      </c>
      <c r="CY626">
        <v>0.46112190330000002</v>
      </c>
      <c r="CZ626">
        <v>0.85325515870000002</v>
      </c>
      <c r="DA626">
        <v>0.148489438</v>
      </c>
      <c r="DB626">
        <v>1.5975345134000001</v>
      </c>
      <c r="DC626">
        <v>0.4468170628</v>
      </c>
      <c r="DD626">
        <v>-0.349321504</v>
      </c>
      <c r="DE626">
        <v>0.59191981069999999</v>
      </c>
      <c r="DF626">
        <v>0.35055094399999998</v>
      </c>
      <c r="DG626">
        <v>-0.29460463799999997</v>
      </c>
      <c r="DH626">
        <v>1.2904922732999999</v>
      </c>
      <c r="DI626">
        <v>-0.674567213</v>
      </c>
      <c r="DJ626">
        <v>1.1416869113999999</v>
      </c>
    </row>
    <row r="627" spans="19:114" x14ac:dyDescent="0.15">
      <c r="S627" s="11" t="s">
        <v>47</v>
      </c>
      <c r="T627" s="11" t="s">
        <v>100</v>
      </c>
      <c r="U627" s="11">
        <v>2</v>
      </c>
      <c r="V627" s="11">
        <v>45</v>
      </c>
      <c r="W627" s="9">
        <v>2.9048999999999998E-2</v>
      </c>
      <c r="X627" s="9">
        <v>0.51908500000000002</v>
      </c>
      <c r="Y627" s="9">
        <f t="shared" si="258"/>
        <v>0.24330040304845843</v>
      </c>
      <c r="Z627" s="9">
        <f t="shared" si="259"/>
        <v>210</v>
      </c>
      <c r="AA627" s="8">
        <f t="shared" si="260"/>
        <v>60</v>
      </c>
      <c r="AB627" s="8" t="b">
        <f t="shared" si="257"/>
        <v>0</v>
      </c>
      <c r="AC627" s="25" t="str">
        <f t="shared" si="248"/>
        <v>NO</v>
      </c>
      <c r="AD627" s="21" t="str">
        <f t="shared" si="261"/>
        <v>NO</v>
      </c>
      <c r="AE627" s="8" t="str">
        <f t="shared" si="262"/>
        <v>MEDIUM</v>
      </c>
      <c r="AF627" s="8">
        <f t="shared" si="263"/>
        <v>3</v>
      </c>
      <c r="AG627" s="8">
        <f t="shared" si="264"/>
        <v>3</v>
      </c>
      <c r="AH627" s="8">
        <f t="shared" si="265"/>
        <v>3</v>
      </c>
      <c r="AI627" s="25">
        <f t="shared" si="249"/>
        <v>148</v>
      </c>
      <c r="AJ627" s="25">
        <f t="shared" si="250"/>
        <v>290</v>
      </c>
      <c r="AK627" s="25">
        <f t="shared" si="251"/>
        <v>460</v>
      </c>
      <c r="AL627" s="25">
        <f t="shared" si="252"/>
        <v>6.1999999999999993</v>
      </c>
      <c r="AM627" s="21">
        <f t="shared" si="266"/>
        <v>148</v>
      </c>
      <c r="AN627" s="21">
        <f t="shared" si="267"/>
        <v>290</v>
      </c>
      <c r="AO627" s="21">
        <f t="shared" si="268"/>
        <v>460</v>
      </c>
      <c r="AP627" s="21">
        <f t="shared" si="269"/>
        <v>6.1999999999999993</v>
      </c>
      <c r="AQ627" s="24">
        <f t="shared" si="253"/>
        <v>-1</v>
      </c>
      <c r="AR627" s="24">
        <f t="shared" si="254"/>
        <v>1</v>
      </c>
      <c r="AS627" s="24">
        <f t="shared" si="255"/>
        <v>1</v>
      </c>
      <c r="AT627" s="24">
        <f t="shared" si="256"/>
        <v>1</v>
      </c>
      <c r="AU627">
        <v>16</v>
      </c>
      <c r="AV627">
        <v>14</v>
      </c>
      <c r="AW627">
        <v>85</v>
      </c>
      <c r="AX627">
        <v>35</v>
      </c>
      <c r="AY627">
        <v>45</v>
      </c>
      <c r="AZ627">
        <v>15</v>
      </c>
      <c r="BA627">
        <v>22.5</v>
      </c>
      <c r="BB627">
        <v>22.5</v>
      </c>
      <c r="BC627">
        <v>219.20897685</v>
      </c>
      <c r="BD627">
        <v>38.115369377999997</v>
      </c>
      <c r="BE627">
        <v>-38.785145329999999</v>
      </c>
      <c r="BF627">
        <v>-10.92782128</v>
      </c>
      <c r="BG627">
        <v>-14.29929997</v>
      </c>
      <c r="BH627">
        <v>-25.092717109999999</v>
      </c>
      <c r="BI627">
        <v>-43.245127170000004</v>
      </c>
      <c r="BJ627">
        <v>-10.702779339999999</v>
      </c>
      <c r="BK627">
        <v>3.5065187508000002</v>
      </c>
      <c r="BL627">
        <v>-11.18570738</v>
      </c>
      <c r="BM627">
        <v>-2.869774042</v>
      </c>
      <c r="BN627">
        <v>-22.697671830000001</v>
      </c>
      <c r="BO627">
        <v>-10.65752221</v>
      </c>
      <c r="BP627">
        <v>15.88926026</v>
      </c>
      <c r="BQ627">
        <v>8.2585727861000002</v>
      </c>
      <c r="BR627">
        <v>532.20480356999997</v>
      </c>
      <c r="BS627">
        <v>127.13166114000001</v>
      </c>
      <c r="BT627">
        <v>-88.45966387</v>
      </c>
      <c r="BU627">
        <v>-52.288987390000003</v>
      </c>
      <c r="BV627">
        <v>-31.646500320000001</v>
      </c>
      <c r="BW627">
        <v>-63.610889270000001</v>
      </c>
      <c r="BX627">
        <v>-87.514917130000001</v>
      </c>
      <c r="BY627">
        <v>-22.54663257</v>
      </c>
      <c r="BZ627">
        <v>-7.2111216789999997</v>
      </c>
      <c r="CA627">
        <v>-33.869207230000001</v>
      </c>
      <c r="CB627">
        <v>-11.69190723</v>
      </c>
      <c r="CC627">
        <v>-55.938632259999999</v>
      </c>
      <c r="CD627">
        <v>-36.213417499999998</v>
      </c>
      <c r="CE627">
        <v>34.903170000000003</v>
      </c>
      <c r="CF627">
        <v>23.674119285</v>
      </c>
      <c r="CG627">
        <v>1003.4350612</v>
      </c>
      <c r="CH627">
        <v>286.76192935</v>
      </c>
      <c r="CI627">
        <v>-176.52208909999999</v>
      </c>
      <c r="CJ627">
        <v>-104.6982004</v>
      </c>
      <c r="CK627">
        <v>-45.629572330000002</v>
      </c>
      <c r="CL627">
        <v>-130.6291928</v>
      </c>
      <c r="CM627">
        <v>-161.47859489999999</v>
      </c>
      <c r="CN627">
        <v>-43.883116899999997</v>
      </c>
      <c r="CO627">
        <v>-15.20800706</v>
      </c>
      <c r="CP627">
        <v>-51.22619761</v>
      </c>
      <c r="CQ627">
        <v>-45.694664279999998</v>
      </c>
      <c r="CR627">
        <v>-102.79902079999999</v>
      </c>
      <c r="CS627">
        <v>-73.689225870000001</v>
      </c>
      <c r="CT627">
        <v>57.821155615999999</v>
      </c>
      <c r="CU627">
        <v>21.533183403999999</v>
      </c>
      <c r="CV627">
        <v>1.283137628</v>
      </c>
      <c r="CW627">
        <v>-0.48739968500000003</v>
      </c>
      <c r="CX627">
        <v>1.6248156203999999</v>
      </c>
      <c r="CY627">
        <v>0.46112190330000002</v>
      </c>
      <c r="CZ627">
        <v>0.85325515870000002</v>
      </c>
      <c r="DA627">
        <v>0.148489438</v>
      </c>
      <c r="DB627">
        <v>1.5975345134000001</v>
      </c>
      <c r="DC627">
        <v>0.4468170628</v>
      </c>
      <c r="DD627">
        <v>-0.349321504</v>
      </c>
      <c r="DE627">
        <v>0.59191981069999999</v>
      </c>
      <c r="DF627">
        <v>0.35055094399999998</v>
      </c>
      <c r="DG627">
        <v>-0.29460463799999997</v>
      </c>
      <c r="DH627">
        <v>1.2904922732999999</v>
      </c>
      <c r="DI627">
        <v>-0.674567213</v>
      </c>
      <c r="DJ627">
        <v>1.1416869113999999</v>
      </c>
    </row>
    <row r="628" spans="19:114" x14ac:dyDescent="0.15">
      <c r="S628" s="11" t="s">
        <v>47</v>
      </c>
      <c r="T628" s="11" t="s">
        <v>100</v>
      </c>
      <c r="U628" s="11">
        <v>4</v>
      </c>
      <c r="V628" s="11">
        <v>0</v>
      </c>
      <c r="W628" s="9">
        <v>6.5175999999999998E-2</v>
      </c>
      <c r="X628" s="9">
        <v>0.49385899999999999</v>
      </c>
      <c r="Y628" s="9">
        <f t="shared" si="258"/>
        <v>0.49231571810926328</v>
      </c>
      <c r="Z628" s="9">
        <f t="shared" si="259"/>
        <v>104</v>
      </c>
      <c r="AA628" s="8">
        <f t="shared" si="260"/>
        <v>60</v>
      </c>
      <c r="AB628" s="8" t="b">
        <f t="shared" si="257"/>
        <v>0</v>
      </c>
      <c r="AC628" s="25" t="str">
        <f t="shared" ref="AC628:AC691" si="271">IF($C$7=AF628,"YES","NO")</f>
        <v>NO</v>
      </c>
      <c r="AD628" s="21" t="str">
        <f t="shared" si="261"/>
        <v>NO</v>
      </c>
      <c r="AE628" s="8" t="str">
        <f t="shared" si="262"/>
        <v>VERY COARSE</v>
      </c>
      <c r="AF628" s="8">
        <f t="shared" si="263"/>
        <v>5</v>
      </c>
      <c r="AG628" s="8">
        <f t="shared" si="264"/>
        <v>5</v>
      </c>
      <c r="AH628" s="8">
        <f t="shared" si="265"/>
        <v>5</v>
      </c>
      <c r="AI628" s="25">
        <f t="shared" ref="AI628:AI691" si="272">IF(AM628&lt;0,0,AM628)</f>
        <v>213</v>
      </c>
      <c r="AJ628" s="25">
        <f t="shared" ref="AJ628:AJ691" si="273">IF(AN628&lt;0,0,AN628)</f>
        <v>442</v>
      </c>
      <c r="AK628" s="25">
        <f t="shared" ref="AK628:AK691" si="274">IF(AO628&lt;0,0,AO628)</f>
        <v>743</v>
      </c>
      <c r="AL628" s="25">
        <f t="shared" ref="AL628:AL691" si="275">IF(AP628&lt;0,0,AP628)</f>
        <v>2.2000000000000002</v>
      </c>
      <c r="AM628" s="21">
        <f t="shared" si="266"/>
        <v>213</v>
      </c>
      <c r="AN628" s="21">
        <f t="shared" si="267"/>
        <v>442</v>
      </c>
      <c r="AO628" s="21">
        <f t="shared" si="268"/>
        <v>743</v>
      </c>
      <c r="AP628" s="21">
        <f t="shared" si="269"/>
        <v>2.2000000000000002</v>
      </c>
      <c r="AQ628" s="24">
        <f t="shared" ref="AQ628:AQ691" si="276">(U628-AU628)/AV628</f>
        <v>-0.8571428571428571</v>
      </c>
      <c r="AR628" s="24">
        <f t="shared" ref="AR628:AR691" si="277">($B$3-AW628)/AX628</f>
        <v>1</v>
      </c>
      <c r="AS628" s="24">
        <f t="shared" ref="AS628:AS691" si="278">(AA628-AY628)/AZ628</f>
        <v>1</v>
      </c>
      <c r="AT628" s="24">
        <f t="shared" ref="AT628:AT691" si="279">(V628-BA628)/BB628</f>
        <v>-1</v>
      </c>
      <c r="AU628">
        <v>16</v>
      </c>
      <c r="AV628">
        <v>14</v>
      </c>
      <c r="AW628">
        <v>85</v>
      </c>
      <c r="AX628">
        <v>35</v>
      </c>
      <c r="AY628">
        <v>45</v>
      </c>
      <c r="AZ628">
        <v>15</v>
      </c>
      <c r="BA628">
        <v>22.5</v>
      </c>
      <c r="BB628">
        <v>22.5</v>
      </c>
      <c r="BC628">
        <v>219.20897685</v>
      </c>
      <c r="BD628">
        <v>38.115369377999997</v>
      </c>
      <c r="BE628">
        <v>-38.785145329999999</v>
      </c>
      <c r="BF628">
        <v>-10.92782128</v>
      </c>
      <c r="BG628">
        <v>-14.29929997</v>
      </c>
      <c r="BH628">
        <v>-25.092717109999999</v>
      </c>
      <c r="BI628">
        <v>-43.245127170000004</v>
      </c>
      <c r="BJ628">
        <v>-10.702779339999999</v>
      </c>
      <c r="BK628">
        <v>3.5065187508000002</v>
      </c>
      <c r="BL628">
        <v>-11.18570738</v>
      </c>
      <c r="BM628">
        <v>-2.869774042</v>
      </c>
      <c r="BN628">
        <v>-22.697671830000001</v>
      </c>
      <c r="BO628">
        <v>-10.65752221</v>
      </c>
      <c r="BP628">
        <v>15.88926026</v>
      </c>
      <c r="BQ628">
        <v>8.2585727861000002</v>
      </c>
      <c r="BR628">
        <v>532.20480356999997</v>
      </c>
      <c r="BS628">
        <v>127.13166114000001</v>
      </c>
      <c r="BT628">
        <v>-88.45966387</v>
      </c>
      <c r="BU628">
        <v>-52.288987390000003</v>
      </c>
      <c r="BV628">
        <v>-31.646500320000001</v>
      </c>
      <c r="BW628">
        <v>-63.610889270000001</v>
      </c>
      <c r="BX628">
        <v>-87.514917130000001</v>
      </c>
      <c r="BY628">
        <v>-22.54663257</v>
      </c>
      <c r="BZ628">
        <v>-7.2111216789999997</v>
      </c>
      <c r="CA628">
        <v>-33.869207230000001</v>
      </c>
      <c r="CB628">
        <v>-11.69190723</v>
      </c>
      <c r="CC628">
        <v>-55.938632259999999</v>
      </c>
      <c r="CD628">
        <v>-36.213417499999998</v>
      </c>
      <c r="CE628">
        <v>34.903170000000003</v>
      </c>
      <c r="CF628">
        <v>23.674119285</v>
      </c>
      <c r="CG628">
        <v>1003.4350612</v>
      </c>
      <c r="CH628">
        <v>286.76192935</v>
      </c>
      <c r="CI628">
        <v>-176.52208909999999</v>
      </c>
      <c r="CJ628">
        <v>-104.6982004</v>
      </c>
      <c r="CK628">
        <v>-45.629572330000002</v>
      </c>
      <c r="CL628">
        <v>-130.6291928</v>
      </c>
      <c r="CM628">
        <v>-161.47859489999999</v>
      </c>
      <c r="CN628">
        <v>-43.883116899999997</v>
      </c>
      <c r="CO628">
        <v>-15.20800706</v>
      </c>
      <c r="CP628">
        <v>-51.22619761</v>
      </c>
      <c r="CQ628">
        <v>-45.694664279999998</v>
      </c>
      <c r="CR628">
        <v>-102.79902079999999</v>
      </c>
      <c r="CS628">
        <v>-73.689225870000001</v>
      </c>
      <c r="CT628">
        <v>57.821155615999999</v>
      </c>
      <c r="CU628">
        <v>21.533183403999999</v>
      </c>
      <c r="CV628">
        <v>1.283137628</v>
      </c>
      <c r="CW628">
        <v>-0.48739968500000003</v>
      </c>
      <c r="CX628">
        <v>1.6248156203999999</v>
      </c>
      <c r="CY628">
        <v>0.46112190330000002</v>
      </c>
      <c r="CZ628">
        <v>0.85325515870000002</v>
      </c>
      <c r="DA628">
        <v>0.148489438</v>
      </c>
      <c r="DB628">
        <v>1.5975345134000001</v>
      </c>
      <c r="DC628">
        <v>0.4468170628</v>
      </c>
      <c r="DD628">
        <v>-0.349321504</v>
      </c>
      <c r="DE628">
        <v>0.59191981069999999</v>
      </c>
      <c r="DF628">
        <v>0.35055094399999998</v>
      </c>
      <c r="DG628">
        <v>-0.29460463799999997</v>
      </c>
      <c r="DH628">
        <v>1.2904922732999999</v>
      </c>
      <c r="DI628">
        <v>-0.674567213</v>
      </c>
      <c r="DJ628">
        <v>1.1416869113999999</v>
      </c>
    </row>
    <row r="629" spans="19:114" x14ac:dyDescent="0.15">
      <c r="S629" s="11" t="s">
        <v>47</v>
      </c>
      <c r="T629" s="11" t="s">
        <v>100</v>
      </c>
      <c r="U629" s="11">
        <v>4</v>
      </c>
      <c r="V629" s="11">
        <v>15</v>
      </c>
      <c r="W629" s="9">
        <v>6.5175999999999998E-2</v>
      </c>
      <c r="X629" s="9">
        <v>0.49385899999999999</v>
      </c>
      <c r="Y629" s="9">
        <f t="shared" si="258"/>
        <v>0.49231571810926328</v>
      </c>
      <c r="Z629" s="9">
        <f t="shared" si="259"/>
        <v>104</v>
      </c>
      <c r="AA629" s="8">
        <f t="shared" si="260"/>
        <v>60</v>
      </c>
      <c r="AB629" s="8" t="b">
        <f t="shared" si="257"/>
        <v>0</v>
      </c>
      <c r="AC629" s="25" t="str">
        <f t="shared" si="271"/>
        <v>YES</v>
      </c>
      <c r="AD629" s="21" t="str">
        <f t="shared" si="261"/>
        <v>NO</v>
      </c>
      <c r="AE629" s="8" t="str">
        <f t="shared" si="262"/>
        <v>COARSE</v>
      </c>
      <c r="AF629" s="8">
        <f t="shared" si="263"/>
        <v>4</v>
      </c>
      <c r="AG629" s="8">
        <f t="shared" si="264"/>
        <v>4</v>
      </c>
      <c r="AH629" s="8">
        <f t="shared" si="265"/>
        <v>4</v>
      </c>
      <c r="AI629" s="25">
        <f t="shared" si="272"/>
        <v>185</v>
      </c>
      <c r="AJ629" s="25">
        <f t="shared" si="273"/>
        <v>374</v>
      </c>
      <c r="AK629" s="25">
        <f t="shared" si="274"/>
        <v>638</v>
      </c>
      <c r="AL629" s="25">
        <f t="shared" si="275"/>
        <v>2.6</v>
      </c>
      <c r="AM629" s="21">
        <f t="shared" si="266"/>
        <v>185</v>
      </c>
      <c r="AN629" s="21">
        <f t="shared" si="267"/>
        <v>374</v>
      </c>
      <c r="AO629" s="21">
        <f t="shared" si="268"/>
        <v>638</v>
      </c>
      <c r="AP629" s="21">
        <f t="shared" si="269"/>
        <v>2.6</v>
      </c>
      <c r="AQ629" s="24">
        <f t="shared" si="276"/>
        <v>-0.8571428571428571</v>
      </c>
      <c r="AR629" s="24">
        <f t="shared" si="277"/>
        <v>1</v>
      </c>
      <c r="AS629" s="24">
        <f t="shared" si="278"/>
        <v>1</v>
      </c>
      <c r="AT629" s="24">
        <f t="shared" si="279"/>
        <v>-0.33333333333333331</v>
      </c>
      <c r="AU629">
        <v>16</v>
      </c>
      <c r="AV629">
        <v>14</v>
      </c>
      <c r="AW629">
        <v>85</v>
      </c>
      <c r="AX629">
        <v>35</v>
      </c>
      <c r="AY629">
        <v>45</v>
      </c>
      <c r="AZ629">
        <v>15</v>
      </c>
      <c r="BA629">
        <v>22.5</v>
      </c>
      <c r="BB629">
        <v>22.5</v>
      </c>
      <c r="BC629">
        <v>219.20897685</v>
      </c>
      <c r="BD629">
        <v>38.115369377999997</v>
      </c>
      <c r="BE629">
        <v>-38.785145329999999</v>
      </c>
      <c r="BF629">
        <v>-10.92782128</v>
      </c>
      <c r="BG629">
        <v>-14.29929997</v>
      </c>
      <c r="BH629">
        <v>-25.092717109999999</v>
      </c>
      <c r="BI629">
        <v>-43.245127170000004</v>
      </c>
      <c r="BJ629">
        <v>-10.702779339999999</v>
      </c>
      <c r="BK629">
        <v>3.5065187508000002</v>
      </c>
      <c r="BL629">
        <v>-11.18570738</v>
      </c>
      <c r="BM629">
        <v>-2.869774042</v>
      </c>
      <c r="BN629">
        <v>-22.697671830000001</v>
      </c>
      <c r="BO629">
        <v>-10.65752221</v>
      </c>
      <c r="BP629">
        <v>15.88926026</v>
      </c>
      <c r="BQ629">
        <v>8.2585727861000002</v>
      </c>
      <c r="BR629">
        <v>532.20480356999997</v>
      </c>
      <c r="BS629">
        <v>127.13166114000001</v>
      </c>
      <c r="BT629">
        <v>-88.45966387</v>
      </c>
      <c r="BU629">
        <v>-52.288987390000003</v>
      </c>
      <c r="BV629">
        <v>-31.646500320000001</v>
      </c>
      <c r="BW629">
        <v>-63.610889270000001</v>
      </c>
      <c r="BX629">
        <v>-87.514917130000001</v>
      </c>
      <c r="BY629">
        <v>-22.54663257</v>
      </c>
      <c r="BZ629">
        <v>-7.2111216789999997</v>
      </c>
      <c r="CA629">
        <v>-33.869207230000001</v>
      </c>
      <c r="CB629">
        <v>-11.69190723</v>
      </c>
      <c r="CC629">
        <v>-55.938632259999999</v>
      </c>
      <c r="CD629">
        <v>-36.213417499999998</v>
      </c>
      <c r="CE629">
        <v>34.903170000000003</v>
      </c>
      <c r="CF629">
        <v>23.674119285</v>
      </c>
      <c r="CG629">
        <v>1003.4350612</v>
      </c>
      <c r="CH629">
        <v>286.76192935</v>
      </c>
      <c r="CI629">
        <v>-176.52208909999999</v>
      </c>
      <c r="CJ629">
        <v>-104.6982004</v>
      </c>
      <c r="CK629">
        <v>-45.629572330000002</v>
      </c>
      <c r="CL629">
        <v>-130.6291928</v>
      </c>
      <c r="CM629">
        <v>-161.47859489999999</v>
      </c>
      <c r="CN629">
        <v>-43.883116899999997</v>
      </c>
      <c r="CO629">
        <v>-15.20800706</v>
      </c>
      <c r="CP629">
        <v>-51.22619761</v>
      </c>
      <c r="CQ629">
        <v>-45.694664279999998</v>
      </c>
      <c r="CR629">
        <v>-102.79902079999999</v>
      </c>
      <c r="CS629">
        <v>-73.689225870000001</v>
      </c>
      <c r="CT629">
        <v>57.821155615999999</v>
      </c>
      <c r="CU629">
        <v>21.533183403999999</v>
      </c>
      <c r="CV629">
        <v>1.283137628</v>
      </c>
      <c r="CW629">
        <v>-0.48739968500000003</v>
      </c>
      <c r="CX629">
        <v>1.6248156203999999</v>
      </c>
      <c r="CY629">
        <v>0.46112190330000002</v>
      </c>
      <c r="CZ629">
        <v>0.85325515870000002</v>
      </c>
      <c r="DA629">
        <v>0.148489438</v>
      </c>
      <c r="DB629">
        <v>1.5975345134000001</v>
      </c>
      <c r="DC629">
        <v>0.4468170628</v>
      </c>
      <c r="DD629">
        <v>-0.349321504</v>
      </c>
      <c r="DE629">
        <v>0.59191981069999999</v>
      </c>
      <c r="DF629">
        <v>0.35055094399999998</v>
      </c>
      <c r="DG629">
        <v>-0.29460463799999997</v>
      </c>
      <c r="DH629">
        <v>1.2904922732999999</v>
      </c>
      <c r="DI629">
        <v>-0.674567213</v>
      </c>
      <c r="DJ629">
        <v>1.1416869113999999</v>
      </c>
    </row>
    <row r="630" spans="19:114" x14ac:dyDescent="0.15">
      <c r="S630" s="11" t="s">
        <v>47</v>
      </c>
      <c r="T630" s="11" t="s">
        <v>100</v>
      </c>
      <c r="U630" s="11">
        <v>4</v>
      </c>
      <c r="V630" s="11">
        <v>30</v>
      </c>
      <c r="W630" s="9">
        <v>6.5175999999999998E-2</v>
      </c>
      <c r="X630" s="9">
        <v>0.49385899999999999</v>
      </c>
      <c r="Y630" s="9">
        <f t="shared" si="258"/>
        <v>0.49231571810926328</v>
      </c>
      <c r="Z630" s="9">
        <f t="shared" si="259"/>
        <v>104</v>
      </c>
      <c r="AA630" s="8">
        <f t="shared" si="260"/>
        <v>60</v>
      </c>
      <c r="AB630" s="8" t="b">
        <f t="shared" si="257"/>
        <v>0</v>
      </c>
      <c r="AC630" s="25" t="str">
        <f t="shared" si="271"/>
        <v>NO</v>
      </c>
      <c r="AD630" s="21" t="str">
        <f t="shared" si="261"/>
        <v>NO</v>
      </c>
      <c r="AE630" s="8" t="str">
        <f t="shared" si="262"/>
        <v>MEDIUM</v>
      </c>
      <c r="AF630" s="8">
        <f t="shared" si="263"/>
        <v>3</v>
      </c>
      <c r="AG630" s="8">
        <f t="shared" si="264"/>
        <v>4</v>
      </c>
      <c r="AH630" s="8">
        <f t="shared" si="265"/>
        <v>3</v>
      </c>
      <c r="AI630" s="25">
        <f t="shared" si="272"/>
        <v>164</v>
      </c>
      <c r="AJ630" s="25">
        <f t="shared" si="273"/>
        <v>327</v>
      </c>
      <c r="AK630" s="25">
        <f t="shared" si="274"/>
        <v>551</v>
      </c>
      <c r="AL630" s="25">
        <f t="shared" si="275"/>
        <v>4</v>
      </c>
      <c r="AM630" s="21">
        <f t="shared" si="266"/>
        <v>164</v>
      </c>
      <c r="AN630" s="21">
        <f t="shared" si="267"/>
        <v>327</v>
      </c>
      <c r="AO630" s="21">
        <f t="shared" si="268"/>
        <v>551</v>
      </c>
      <c r="AP630" s="21">
        <f t="shared" si="269"/>
        <v>4</v>
      </c>
      <c r="AQ630" s="24">
        <f t="shared" si="276"/>
        <v>-0.8571428571428571</v>
      </c>
      <c r="AR630" s="24">
        <f t="shared" si="277"/>
        <v>1</v>
      </c>
      <c r="AS630" s="24">
        <f t="shared" si="278"/>
        <v>1</v>
      </c>
      <c r="AT630" s="24">
        <f t="shared" si="279"/>
        <v>0.33333333333333331</v>
      </c>
      <c r="AU630">
        <v>16</v>
      </c>
      <c r="AV630">
        <v>14</v>
      </c>
      <c r="AW630">
        <v>85</v>
      </c>
      <c r="AX630">
        <v>35</v>
      </c>
      <c r="AY630">
        <v>45</v>
      </c>
      <c r="AZ630">
        <v>15</v>
      </c>
      <c r="BA630">
        <v>22.5</v>
      </c>
      <c r="BB630">
        <v>22.5</v>
      </c>
      <c r="BC630">
        <v>219.20897685</v>
      </c>
      <c r="BD630">
        <v>38.115369377999997</v>
      </c>
      <c r="BE630">
        <v>-38.785145329999999</v>
      </c>
      <c r="BF630">
        <v>-10.92782128</v>
      </c>
      <c r="BG630">
        <v>-14.29929997</v>
      </c>
      <c r="BH630">
        <v>-25.092717109999999</v>
      </c>
      <c r="BI630">
        <v>-43.245127170000004</v>
      </c>
      <c r="BJ630">
        <v>-10.702779339999999</v>
      </c>
      <c r="BK630">
        <v>3.5065187508000002</v>
      </c>
      <c r="BL630">
        <v>-11.18570738</v>
      </c>
      <c r="BM630">
        <v>-2.869774042</v>
      </c>
      <c r="BN630">
        <v>-22.697671830000001</v>
      </c>
      <c r="BO630">
        <v>-10.65752221</v>
      </c>
      <c r="BP630">
        <v>15.88926026</v>
      </c>
      <c r="BQ630">
        <v>8.2585727861000002</v>
      </c>
      <c r="BR630">
        <v>532.20480356999997</v>
      </c>
      <c r="BS630">
        <v>127.13166114000001</v>
      </c>
      <c r="BT630">
        <v>-88.45966387</v>
      </c>
      <c r="BU630">
        <v>-52.288987390000003</v>
      </c>
      <c r="BV630">
        <v>-31.646500320000001</v>
      </c>
      <c r="BW630">
        <v>-63.610889270000001</v>
      </c>
      <c r="BX630">
        <v>-87.514917130000001</v>
      </c>
      <c r="BY630">
        <v>-22.54663257</v>
      </c>
      <c r="BZ630">
        <v>-7.2111216789999997</v>
      </c>
      <c r="CA630">
        <v>-33.869207230000001</v>
      </c>
      <c r="CB630">
        <v>-11.69190723</v>
      </c>
      <c r="CC630">
        <v>-55.938632259999999</v>
      </c>
      <c r="CD630">
        <v>-36.213417499999998</v>
      </c>
      <c r="CE630">
        <v>34.903170000000003</v>
      </c>
      <c r="CF630">
        <v>23.674119285</v>
      </c>
      <c r="CG630">
        <v>1003.4350612</v>
      </c>
      <c r="CH630">
        <v>286.76192935</v>
      </c>
      <c r="CI630">
        <v>-176.52208909999999</v>
      </c>
      <c r="CJ630">
        <v>-104.6982004</v>
      </c>
      <c r="CK630">
        <v>-45.629572330000002</v>
      </c>
      <c r="CL630">
        <v>-130.6291928</v>
      </c>
      <c r="CM630">
        <v>-161.47859489999999</v>
      </c>
      <c r="CN630">
        <v>-43.883116899999997</v>
      </c>
      <c r="CO630">
        <v>-15.20800706</v>
      </c>
      <c r="CP630">
        <v>-51.22619761</v>
      </c>
      <c r="CQ630">
        <v>-45.694664279999998</v>
      </c>
      <c r="CR630">
        <v>-102.79902079999999</v>
      </c>
      <c r="CS630">
        <v>-73.689225870000001</v>
      </c>
      <c r="CT630">
        <v>57.821155615999999</v>
      </c>
      <c r="CU630">
        <v>21.533183403999999</v>
      </c>
      <c r="CV630">
        <v>1.283137628</v>
      </c>
      <c r="CW630">
        <v>-0.48739968500000003</v>
      </c>
      <c r="CX630">
        <v>1.6248156203999999</v>
      </c>
      <c r="CY630">
        <v>0.46112190330000002</v>
      </c>
      <c r="CZ630">
        <v>0.85325515870000002</v>
      </c>
      <c r="DA630">
        <v>0.148489438</v>
      </c>
      <c r="DB630">
        <v>1.5975345134000001</v>
      </c>
      <c r="DC630">
        <v>0.4468170628</v>
      </c>
      <c r="DD630">
        <v>-0.349321504</v>
      </c>
      <c r="DE630">
        <v>0.59191981069999999</v>
      </c>
      <c r="DF630">
        <v>0.35055094399999998</v>
      </c>
      <c r="DG630">
        <v>-0.29460463799999997</v>
      </c>
      <c r="DH630">
        <v>1.2904922732999999</v>
      </c>
      <c r="DI630">
        <v>-0.674567213</v>
      </c>
      <c r="DJ630">
        <v>1.1416869113999999</v>
      </c>
    </row>
    <row r="631" spans="19:114" x14ac:dyDescent="0.15">
      <c r="S631" s="11" t="s">
        <v>47</v>
      </c>
      <c r="T631" s="11" t="s">
        <v>100</v>
      </c>
      <c r="U631" s="11">
        <v>4</v>
      </c>
      <c r="V631" s="11">
        <v>45</v>
      </c>
      <c r="W631" s="9">
        <v>6.5175999999999998E-2</v>
      </c>
      <c r="X631" s="9">
        <v>0.49385899999999999</v>
      </c>
      <c r="Y631" s="9">
        <f t="shared" si="258"/>
        <v>0.49231571810926328</v>
      </c>
      <c r="Z631" s="9">
        <f t="shared" si="259"/>
        <v>104</v>
      </c>
      <c r="AA631" s="8">
        <f t="shared" si="260"/>
        <v>60</v>
      </c>
      <c r="AB631" s="8" t="b">
        <f t="shared" si="257"/>
        <v>0</v>
      </c>
      <c r="AC631" s="25" t="str">
        <f t="shared" si="271"/>
        <v>NO</v>
      </c>
      <c r="AD631" s="21" t="str">
        <f t="shared" si="261"/>
        <v>NO</v>
      </c>
      <c r="AE631" s="8" t="str">
        <f t="shared" si="262"/>
        <v>MEDIUM</v>
      </c>
      <c r="AF631" s="8">
        <f t="shared" si="263"/>
        <v>3</v>
      </c>
      <c r="AG631" s="8">
        <f t="shared" si="264"/>
        <v>3</v>
      </c>
      <c r="AH631" s="8">
        <f t="shared" si="265"/>
        <v>3</v>
      </c>
      <c r="AI631" s="25">
        <f t="shared" si="272"/>
        <v>151</v>
      </c>
      <c r="AJ631" s="25">
        <f t="shared" si="273"/>
        <v>300</v>
      </c>
      <c r="AK631" s="25">
        <f t="shared" si="274"/>
        <v>484</v>
      </c>
      <c r="AL631" s="25">
        <f t="shared" si="275"/>
        <v>6.3999999999999995</v>
      </c>
      <c r="AM631" s="21">
        <f t="shared" si="266"/>
        <v>151</v>
      </c>
      <c r="AN631" s="21">
        <f t="shared" si="267"/>
        <v>300</v>
      </c>
      <c r="AO631" s="21">
        <f t="shared" si="268"/>
        <v>484</v>
      </c>
      <c r="AP631" s="21">
        <f t="shared" si="269"/>
        <v>6.3999999999999995</v>
      </c>
      <c r="AQ631" s="24">
        <f t="shared" si="276"/>
        <v>-0.8571428571428571</v>
      </c>
      <c r="AR631" s="24">
        <f t="shared" si="277"/>
        <v>1</v>
      </c>
      <c r="AS631" s="24">
        <f t="shared" si="278"/>
        <v>1</v>
      </c>
      <c r="AT631" s="24">
        <f t="shared" si="279"/>
        <v>1</v>
      </c>
      <c r="AU631">
        <v>16</v>
      </c>
      <c r="AV631">
        <v>14</v>
      </c>
      <c r="AW631">
        <v>85</v>
      </c>
      <c r="AX631">
        <v>35</v>
      </c>
      <c r="AY631">
        <v>45</v>
      </c>
      <c r="AZ631">
        <v>15</v>
      </c>
      <c r="BA631">
        <v>22.5</v>
      </c>
      <c r="BB631">
        <v>22.5</v>
      </c>
      <c r="BC631">
        <v>219.20897685</v>
      </c>
      <c r="BD631">
        <v>38.115369377999997</v>
      </c>
      <c r="BE631">
        <v>-38.785145329999999</v>
      </c>
      <c r="BF631">
        <v>-10.92782128</v>
      </c>
      <c r="BG631">
        <v>-14.29929997</v>
      </c>
      <c r="BH631">
        <v>-25.092717109999999</v>
      </c>
      <c r="BI631">
        <v>-43.245127170000004</v>
      </c>
      <c r="BJ631">
        <v>-10.702779339999999</v>
      </c>
      <c r="BK631">
        <v>3.5065187508000002</v>
      </c>
      <c r="BL631">
        <v>-11.18570738</v>
      </c>
      <c r="BM631">
        <v>-2.869774042</v>
      </c>
      <c r="BN631">
        <v>-22.697671830000001</v>
      </c>
      <c r="BO631">
        <v>-10.65752221</v>
      </c>
      <c r="BP631">
        <v>15.88926026</v>
      </c>
      <c r="BQ631">
        <v>8.2585727861000002</v>
      </c>
      <c r="BR631">
        <v>532.20480356999997</v>
      </c>
      <c r="BS631">
        <v>127.13166114000001</v>
      </c>
      <c r="BT631">
        <v>-88.45966387</v>
      </c>
      <c r="BU631">
        <v>-52.288987390000003</v>
      </c>
      <c r="BV631">
        <v>-31.646500320000001</v>
      </c>
      <c r="BW631">
        <v>-63.610889270000001</v>
      </c>
      <c r="BX631">
        <v>-87.514917130000001</v>
      </c>
      <c r="BY631">
        <v>-22.54663257</v>
      </c>
      <c r="BZ631">
        <v>-7.2111216789999997</v>
      </c>
      <c r="CA631">
        <v>-33.869207230000001</v>
      </c>
      <c r="CB631">
        <v>-11.69190723</v>
      </c>
      <c r="CC631">
        <v>-55.938632259999999</v>
      </c>
      <c r="CD631">
        <v>-36.213417499999998</v>
      </c>
      <c r="CE631">
        <v>34.903170000000003</v>
      </c>
      <c r="CF631">
        <v>23.674119285</v>
      </c>
      <c r="CG631">
        <v>1003.4350612</v>
      </c>
      <c r="CH631">
        <v>286.76192935</v>
      </c>
      <c r="CI631">
        <v>-176.52208909999999</v>
      </c>
      <c r="CJ631">
        <v>-104.6982004</v>
      </c>
      <c r="CK631">
        <v>-45.629572330000002</v>
      </c>
      <c r="CL631">
        <v>-130.6291928</v>
      </c>
      <c r="CM631">
        <v>-161.47859489999999</v>
      </c>
      <c r="CN631">
        <v>-43.883116899999997</v>
      </c>
      <c r="CO631">
        <v>-15.20800706</v>
      </c>
      <c r="CP631">
        <v>-51.22619761</v>
      </c>
      <c r="CQ631">
        <v>-45.694664279999998</v>
      </c>
      <c r="CR631">
        <v>-102.79902079999999</v>
      </c>
      <c r="CS631">
        <v>-73.689225870000001</v>
      </c>
      <c r="CT631">
        <v>57.821155615999999</v>
      </c>
      <c r="CU631">
        <v>21.533183403999999</v>
      </c>
      <c r="CV631">
        <v>1.283137628</v>
      </c>
      <c r="CW631">
        <v>-0.48739968500000003</v>
      </c>
      <c r="CX631">
        <v>1.6248156203999999</v>
      </c>
      <c r="CY631">
        <v>0.46112190330000002</v>
      </c>
      <c r="CZ631">
        <v>0.85325515870000002</v>
      </c>
      <c r="DA631">
        <v>0.148489438</v>
      </c>
      <c r="DB631">
        <v>1.5975345134000001</v>
      </c>
      <c r="DC631">
        <v>0.4468170628</v>
      </c>
      <c r="DD631">
        <v>-0.349321504</v>
      </c>
      <c r="DE631">
        <v>0.59191981069999999</v>
      </c>
      <c r="DF631">
        <v>0.35055094399999998</v>
      </c>
      <c r="DG631">
        <v>-0.29460463799999997</v>
      </c>
      <c r="DH631">
        <v>1.2904922732999999</v>
      </c>
      <c r="DI631">
        <v>-0.674567213</v>
      </c>
      <c r="DJ631">
        <v>1.1416869113999999</v>
      </c>
    </row>
    <row r="632" spans="19:114" x14ac:dyDescent="0.15">
      <c r="S632" s="11" t="s">
        <v>47</v>
      </c>
      <c r="T632" s="11" t="s">
        <v>100</v>
      </c>
      <c r="U632" s="11">
        <v>6</v>
      </c>
      <c r="V632" s="11">
        <v>0</v>
      </c>
      <c r="W632" s="9">
        <v>9.3974000000000002E-2</v>
      </c>
      <c r="X632" s="9">
        <v>0.50217500000000004</v>
      </c>
      <c r="Y632" s="9">
        <f t="shared" si="258"/>
        <v>0.7344306908451288</v>
      </c>
      <c r="Z632" s="9">
        <f t="shared" si="259"/>
        <v>70</v>
      </c>
      <c r="AA632" s="8">
        <f t="shared" si="260"/>
        <v>60</v>
      </c>
      <c r="AB632" s="8" t="b">
        <f t="shared" si="257"/>
        <v>0</v>
      </c>
      <c r="AC632" s="25" t="str">
        <f t="shared" si="271"/>
        <v>NO</v>
      </c>
      <c r="AD632" s="21" t="str">
        <f t="shared" si="261"/>
        <v>NO</v>
      </c>
      <c r="AE632" s="8" t="str">
        <f t="shared" si="262"/>
        <v>VERY COARSE</v>
      </c>
      <c r="AF632" s="8">
        <f t="shared" si="263"/>
        <v>5</v>
      </c>
      <c r="AG632" s="8">
        <f t="shared" si="264"/>
        <v>5</v>
      </c>
      <c r="AH632" s="8">
        <f t="shared" si="265"/>
        <v>5</v>
      </c>
      <c r="AI632" s="25">
        <f t="shared" si="272"/>
        <v>214</v>
      </c>
      <c r="AJ632" s="25">
        <f t="shared" si="273"/>
        <v>452</v>
      </c>
      <c r="AK632" s="25">
        <f t="shared" si="274"/>
        <v>768</v>
      </c>
      <c r="AL632" s="25">
        <f t="shared" si="275"/>
        <v>2.5</v>
      </c>
      <c r="AM632" s="21">
        <f t="shared" si="266"/>
        <v>214</v>
      </c>
      <c r="AN632" s="21">
        <f t="shared" si="267"/>
        <v>452</v>
      </c>
      <c r="AO632" s="21">
        <f t="shared" si="268"/>
        <v>768</v>
      </c>
      <c r="AP632" s="21">
        <f t="shared" si="269"/>
        <v>2.5</v>
      </c>
      <c r="AQ632" s="24">
        <f t="shared" si="276"/>
        <v>-0.7142857142857143</v>
      </c>
      <c r="AR632" s="24">
        <f t="shared" si="277"/>
        <v>1</v>
      </c>
      <c r="AS632" s="24">
        <f t="shared" si="278"/>
        <v>1</v>
      </c>
      <c r="AT632" s="24">
        <f t="shared" si="279"/>
        <v>-1</v>
      </c>
      <c r="AU632">
        <v>16</v>
      </c>
      <c r="AV632">
        <v>14</v>
      </c>
      <c r="AW632">
        <v>85</v>
      </c>
      <c r="AX632">
        <v>35</v>
      </c>
      <c r="AY632">
        <v>45</v>
      </c>
      <c r="AZ632">
        <v>15</v>
      </c>
      <c r="BA632">
        <v>22.5</v>
      </c>
      <c r="BB632">
        <v>22.5</v>
      </c>
      <c r="BC632">
        <v>219.20897685</v>
      </c>
      <c r="BD632">
        <v>38.115369377999997</v>
      </c>
      <c r="BE632">
        <v>-38.785145329999999</v>
      </c>
      <c r="BF632">
        <v>-10.92782128</v>
      </c>
      <c r="BG632">
        <v>-14.29929997</v>
      </c>
      <c r="BH632">
        <v>-25.092717109999999</v>
      </c>
      <c r="BI632">
        <v>-43.245127170000004</v>
      </c>
      <c r="BJ632">
        <v>-10.702779339999999</v>
      </c>
      <c r="BK632">
        <v>3.5065187508000002</v>
      </c>
      <c r="BL632">
        <v>-11.18570738</v>
      </c>
      <c r="BM632">
        <v>-2.869774042</v>
      </c>
      <c r="BN632">
        <v>-22.697671830000001</v>
      </c>
      <c r="BO632">
        <v>-10.65752221</v>
      </c>
      <c r="BP632">
        <v>15.88926026</v>
      </c>
      <c r="BQ632">
        <v>8.2585727861000002</v>
      </c>
      <c r="BR632">
        <v>532.20480356999997</v>
      </c>
      <c r="BS632">
        <v>127.13166114000001</v>
      </c>
      <c r="BT632">
        <v>-88.45966387</v>
      </c>
      <c r="BU632">
        <v>-52.288987390000003</v>
      </c>
      <c r="BV632">
        <v>-31.646500320000001</v>
      </c>
      <c r="BW632">
        <v>-63.610889270000001</v>
      </c>
      <c r="BX632">
        <v>-87.514917130000001</v>
      </c>
      <c r="BY632">
        <v>-22.54663257</v>
      </c>
      <c r="BZ632">
        <v>-7.2111216789999997</v>
      </c>
      <c r="CA632">
        <v>-33.869207230000001</v>
      </c>
      <c r="CB632">
        <v>-11.69190723</v>
      </c>
      <c r="CC632">
        <v>-55.938632259999999</v>
      </c>
      <c r="CD632">
        <v>-36.213417499999998</v>
      </c>
      <c r="CE632">
        <v>34.903170000000003</v>
      </c>
      <c r="CF632">
        <v>23.674119285</v>
      </c>
      <c r="CG632">
        <v>1003.4350612</v>
      </c>
      <c r="CH632">
        <v>286.76192935</v>
      </c>
      <c r="CI632">
        <v>-176.52208909999999</v>
      </c>
      <c r="CJ632">
        <v>-104.6982004</v>
      </c>
      <c r="CK632">
        <v>-45.629572330000002</v>
      </c>
      <c r="CL632">
        <v>-130.6291928</v>
      </c>
      <c r="CM632">
        <v>-161.47859489999999</v>
      </c>
      <c r="CN632">
        <v>-43.883116899999997</v>
      </c>
      <c r="CO632">
        <v>-15.20800706</v>
      </c>
      <c r="CP632">
        <v>-51.22619761</v>
      </c>
      <c r="CQ632">
        <v>-45.694664279999998</v>
      </c>
      <c r="CR632">
        <v>-102.79902079999999</v>
      </c>
      <c r="CS632">
        <v>-73.689225870000001</v>
      </c>
      <c r="CT632">
        <v>57.821155615999999</v>
      </c>
      <c r="CU632">
        <v>21.533183403999999</v>
      </c>
      <c r="CV632">
        <v>1.283137628</v>
      </c>
      <c r="CW632">
        <v>-0.48739968500000003</v>
      </c>
      <c r="CX632">
        <v>1.6248156203999999</v>
      </c>
      <c r="CY632">
        <v>0.46112190330000002</v>
      </c>
      <c r="CZ632">
        <v>0.85325515870000002</v>
      </c>
      <c r="DA632">
        <v>0.148489438</v>
      </c>
      <c r="DB632">
        <v>1.5975345134000001</v>
      </c>
      <c r="DC632">
        <v>0.4468170628</v>
      </c>
      <c r="DD632">
        <v>-0.349321504</v>
      </c>
      <c r="DE632">
        <v>0.59191981069999999</v>
      </c>
      <c r="DF632">
        <v>0.35055094399999998</v>
      </c>
      <c r="DG632">
        <v>-0.29460463799999997</v>
      </c>
      <c r="DH632">
        <v>1.2904922732999999</v>
      </c>
      <c r="DI632">
        <v>-0.674567213</v>
      </c>
      <c r="DJ632">
        <v>1.1416869113999999</v>
      </c>
    </row>
    <row r="633" spans="19:114" x14ac:dyDescent="0.15">
      <c r="S633" s="11" t="s">
        <v>47</v>
      </c>
      <c r="T633" s="11" t="s">
        <v>100</v>
      </c>
      <c r="U633" s="11">
        <v>6</v>
      </c>
      <c r="V633" s="11">
        <v>15</v>
      </c>
      <c r="W633" s="9">
        <v>9.3974000000000002E-2</v>
      </c>
      <c r="X633" s="9">
        <v>0.50217500000000004</v>
      </c>
      <c r="Y633" s="9">
        <f t="shared" si="258"/>
        <v>0.7344306908451288</v>
      </c>
      <c r="Z633" s="9">
        <f t="shared" si="259"/>
        <v>70</v>
      </c>
      <c r="AA633" s="8">
        <f t="shared" si="260"/>
        <v>60</v>
      </c>
      <c r="AB633" s="8" t="b">
        <f t="shared" si="257"/>
        <v>0</v>
      </c>
      <c r="AC633" s="25" t="str">
        <f t="shared" si="271"/>
        <v>YES</v>
      </c>
      <c r="AD633" s="21" t="str">
        <f t="shared" si="261"/>
        <v>NO</v>
      </c>
      <c r="AE633" s="8" t="str">
        <f t="shared" si="262"/>
        <v>COARSE</v>
      </c>
      <c r="AF633" s="8">
        <f t="shared" si="263"/>
        <v>4</v>
      </c>
      <c r="AG633" s="8">
        <f t="shared" si="264"/>
        <v>4</v>
      </c>
      <c r="AH633" s="8">
        <f t="shared" si="265"/>
        <v>4</v>
      </c>
      <c r="AI633" s="25">
        <f t="shared" si="272"/>
        <v>186</v>
      </c>
      <c r="AJ633" s="25">
        <f t="shared" si="273"/>
        <v>383</v>
      </c>
      <c r="AK633" s="25">
        <f t="shared" si="274"/>
        <v>661</v>
      </c>
      <c r="AL633" s="25">
        <f t="shared" si="275"/>
        <v>2.9</v>
      </c>
      <c r="AM633" s="21">
        <f t="shared" si="266"/>
        <v>186</v>
      </c>
      <c r="AN633" s="21">
        <f t="shared" si="267"/>
        <v>383</v>
      </c>
      <c r="AO633" s="21">
        <f t="shared" si="268"/>
        <v>661</v>
      </c>
      <c r="AP633" s="21">
        <f t="shared" si="269"/>
        <v>2.9</v>
      </c>
      <c r="AQ633" s="24">
        <f t="shared" si="276"/>
        <v>-0.7142857142857143</v>
      </c>
      <c r="AR633" s="24">
        <f t="shared" si="277"/>
        <v>1</v>
      </c>
      <c r="AS633" s="24">
        <f t="shared" si="278"/>
        <v>1</v>
      </c>
      <c r="AT633" s="24">
        <f t="shared" si="279"/>
        <v>-0.33333333333333331</v>
      </c>
      <c r="AU633">
        <v>16</v>
      </c>
      <c r="AV633">
        <v>14</v>
      </c>
      <c r="AW633">
        <v>85</v>
      </c>
      <c r="AX633">
        <v>35</v>
      </c>
      <c r="AY633">
        <v>45</v>
      </c>
      <c r="AZ633">
        <v>15</v>
      </c>
      <c r="BA633">
        <v>22.5</v>
      </c>
      <c r="BB633">
        <v>22.5</v>
      </c>
      <c r="BC633">
        <v>219.20897685</v>
      </c>
      <c r="BD633">
        <v>38.115369377999997</v>
      </c>
      <c r="BE633">
        <v>-38.785145329999999</v>
      </c>
      <c r="BF633">
        <v>-10.92782128</v>
      </c>
      <c r="BG633">
        <v>-14.29929997</v>
      </c>
      <c r="BH633">
        <v>-25.092717109999999</v>
      </c>
      <c r="BI633">
        <v>-43.245127170000004</v>
      </c>
      <c r="BJ633">
        <v>-10.702779339999999</v>
      </c>
      <c r="BK633">
        <v>3.5065187508000002</v>
      </c>
      <c r="BL633">
        <v>-11.18570738</v>
      </c>
      <c r="BM633">
        <v>-2.869774042</v>
      </c>
      <c r="BN633">
        <v>-22.697671830000001</v>
      </c>
      <c r="BO633">
        <v>-10.65752221</v>
      </c>
      <c r="BP633">
        <v>15.88926026</v>
      </c>
      <c r="BQ633">
        <v>8.2585727861000002</v>
      </c>
      <c r="BR633">
        <v>532.20480356999997</v>
      </c>
      <c r="BS633">
        <v>127.13166114000001</v>
      </c>
      <c r="BT633">
        <v>-88.45966387</v>
      </c>
      <c r="BU633">
        <v>-52.288987390000003</v>
      </c>
      <c r="BV633">
        <v>-31.646500320000001</v>
      </c>
      <c r="BW633">
        <v>-63.610889270000001</v>
      </c>
      <c r="BX633">
        <v>-87.514917130000001</v>
      </c>
      <c r="BY633">
        <v>-22.54663257</v>
      </c>
      <c r="BZ633">
        <v>-7.2111216789999997</v>
      </c>
      <c r="CA633">
        <v>-33.869207230000001</v>
      </c>
      <c r="CB633">
        <v>-11.69190723</v>
      </c>
      <c r="CC633">
        <v>-55.938632259999999</v>
      </c>
      <c r="CD633">
        <v>-36.213417499999998</v>
      </c>
      <c r="CE633">
        <v>34.903170000000003</v>
      </c>
      <c r="CF633">
        <v>23.674119285</v>
      </c>
      <c r="CG633">
        <v>1003.4350612</v>
      </c>
      <c r="CH633">
        <v>286.76192935</v>
      </c>
      <c r="CI633">
        <v>-176.52208909999999</v>
      </c>
      <c r="CJ633">
        <v>-104.6982004</v>
      </c>
      <c r="CK633">
        <v>-45.629572330000002</v>
      </c>
      <c r="CL633">
        <v>-130.6291928</v>
      </c>
      <c r="CM633">
        <v>-161.47859489999999</v>
      </c>
      <c r="CN633">
        <v>-43.883116899999997</v>
      </c>
      <c r="CO633">
        <v>-15.20800706</v>
      </c>
      <c r="CP633">
        <v>-51.22619761</v>
      </c>
      <c r="CQ633">
        <v>-45.694664279999998</v>
      </c>
      <c r="CR633">
        <v>-102.79902079999999</v>
      </c>
      <c r="CS633">
        <v>-73.689225870000001</v>
      </c>
      <c r="CT633">
        <v>57.821155615999999</v>
      </c>
      <c r="CU633">
        <v>21.533183403999999</v>
      </c>
      <c r="CV633">
        <v>1.283137628</v>
      </c>
      <c r="CW633">
        <v>-0.48739968500000003</v>
      </c>
      <c r="CX633">
        <v>1.6248156203999999</v>
      </c>
      <c r="CY633">
        <v>0.46112190330000002</v>
      </c>
      <c r="CZ633">
        <v>0.85325515870000002</v>
      </c>
      <c r="DA633">
        <v>0.148489438</v>
      </c>
      <c r="DB633">
        <v>1.5975345134000001</v>
      </c>
      <c r="DC633">
        <v>0.4468170628</v>
      </c>
      <c r="DD633">
        <v>-0.349321504</v>
      </c>
      <c r="DE633">
        <v>0.59191981069999999</v>
      </c>
      <c r="DF633">
        <v>0.35055094399999998</v>
      </c>
      <c r="DG633">
        <v>-0.29460463799999997</v>
      </c>
      <c r="DH633">
        <v>1.2904922732999999</v>
      </c>
      <c r="DI633">
        <v>-0.674567213</v>
      </c>
      <c r="DJ633">
        <v>1.1416869113999999</v>
      </c>
    </row>
    <row r="634" spans="19:114" x14ac:dyDescent="0.15">
      <c r="S634" s="11" t="s">
        <v>47</v>
      </c>
      <c r="T634" s="11" t="s">
        <v>100</v>
      </c>
      <c r="U634" s="11">
        <v>6</v>
      </c>
      <c r="V634" s="11">
        <v>30</v>
      </c>
      <c r="W634" s="9">
        <v>9.3974000000000002E-2</v>
      </c>
      <c r="X634" s="9">
        <v>0.50217500000000004</v>
      </c>
      <c r="Y634" s="9">
        <f t="shared" si="258"/>
        <v>0.7344306908451288</v>
      </c>
      <c r="Z634" s="9">
        <f t="shared" si="259"/>
        <v>70</v>
      </c>
      <c r="AA634" s="8">
        <f t="shared" si="260"/>
        <v>60</v>
      </c>
      <c r="AB634" s="8" t="b">
        <f t="shared" si="257"/>
        <v>0</v>
      </c>
      <c r="AC634" s="25" t="str">
        <f t="shared" si="271"/>
        <v>NO</v>
      </c>
      <c r="AD634" s="21" t="str">
        <f t="shared" si="261"/>
        <v>NO</v>
      </c>
      <c r="AE634" s="8" t="str">
        <f t="shared" si="262"/>
        <v>MEDIUM</v>
      </c>
      <c r="AF634" s="8">
        <f t="shared" si="263"/>
        <v>3</v>
      </c>
      <c r="AG634" s="8">
        <f t="shared" si="264"/>
        <v>4</v>
      </c>
      <c r="AH634" s="8">
        <f t="shared" si="265"/>
        <v>3</v>
      </c>
      <c r="AI634" s="25">
        <f t="shared" si="272"/>
        <v>165</v>
      </c>
      <c r="AJ634" s="25">
        <f t="shared" si="273"/>
        <v>335</v>
      </c>
      <c r="AK634" s="25">
        <f t="shared" si="274"/>
        <v>573</v>
      </c>
      <c r="AL634" s="25">
        <f t="shared" si="275"/>
        <v>4.1999999999999993</v>
      </c>
      <c r="AM634" s="21">
        <f t="shared" si="266"/>
        <v>165</v>
      </c>
      <c r="AN634" s="21">
        <f t="shared" si="267"/>
        <v>335</v>
      </c>
      <c r="AO634" s="21">
        <f t="shared" si="268"/>
        <v>573</v>
      </c>
      <c r="AP634" s="21">
        <f t="shared" si="269"/>
        <v>4.1999999999999993</v>
      </c>
      <c r="AQ634" s="24">
        <f t="shared" si="276"/>
        <v>-0.7142857142857143</v>
      </c>
      <c r="AR634" s="24">
        <f t="shared" si="277"/>
        <v>1</v>
      </c>
      <c r="AS634" s="24">
        <f t="shared" si="278"/>
        <v>1</v>
      </c>
      <c r="AT634" s="24">
        <f t="shared" si="279"/>
        <v>0.33333333333333331</v>
      </c>
      <c r="AU634">
        <v>16</v>
      </c>
      <c r="AV634">
        <v>14</v>
      </c>
      <c r="AW634">
        <v>85</v>
      </c>
      <c r="AX634">
        <v>35</v>
      </c>
      <c r="AY634">
        <v>45</v>
      </c>
      <c r="AZ634">
        <v>15</v>
      </c>
      <c r="BA634">
        <v>22.5</v>
      </c>
      <c r="BB634">
        <v>22.5</v>
      </c>
      <c r="BC634">
        <v>219.20897685</v>
      </c>
      <c r="BD634">
        <v>38.115369377999997</v>
      </c>
      <c r="BE634">
        <v>-38.785145329999999</v>
      </c>
      <c r="BF634">
        <v>-10.92782128</v>
      </c>
      <c r="BG634">
        <v>-14.29929997</v>
      </c>
      <c r="BH634">
        <v>-25.092717109999999</v>
      </c>
      <c r="BI634">
        <v>-43.245127170000004</v>
      </c>
      <c r="BJ634">
        <v>-10.702779339999999</v>
      </c>
      <c r="BK634">
        <v>3.5065187508000002</v>
      </c>
      <c r="BL634">
        <v>-11.18570738</v>
      </c>
      <c r="BM634">
        <v>-2.869774042</v>
      </c>
      <c r="BN634">
        <v>-22.697671830000001</v>
      </c>
      <c r="BO634">
        <v>-10.65752221</v>
      </c>
      <c r="BP634">
        <v>15.88926026</v>
      </c>
      <c r="BQ634">
        <v>8.2585727861000002</v>
      </c>
      <c r="BR634">
        <v>532.20480356999997</v>
      </c>
      <c r="BS634">
        <v>127.13166114000001</v>
      </c>
      <c r="BT634">
        <v>-88.45966387</v>
      </c>
      <c r="BU634">
        <v>-52.288987390000003</v>
      </c>
      <c r="BV634">
        <v>-31.646500320000001</v>
      </c>
      <c r="BW634">
        <v>-63.610889270000001</v>
      </c>
      <c r="BX634">
        <v>-87.514917130000001</v>
      </c>
      <c r="BY634">
        <v>-22.54663257</v>
      </c>
      <c r="BZ634">
        <v>-7.2111216789999997</v>
      </c>
      <c r="CA634">
        <v>-33.869207230000001</v>
      </c>
      <c r="CB634">
        <v>-11.69190723</v>
      </c>
      <c r="CC634">
        <v>-55.938632259999999</v>
      </c>
      <c r="CD634">
        <v>-36.213417499999998</v>
      </c>
      <c r="CE634">
        <v>34.903170000000003</v>
      </c>
      <c r="CF634">
        <v>23.674119285</v>
      </c>
      <c r="CG634">
        <v>1003.4350612</v>
      </c>
      <c r="CH634">
        <v>286.76192935</v>
      </c>
      <c r="CI634">
        <v>-176.52208909999999</v>
      </c>
      <c r="CJ634">
        <v>-104.6982004</v>
      </c>
      <c r="CK634">
        <v>-45.629572330000002</v>
      </c>
      <c r="CL634">
        <v>-130.6291928</v>
      </c>
      <c r="CM634">
        <v>-161.47859489999999</v>
      </c>
      <c r="CN634">
        <v>-43.883116899999997</v>
      </c>
      <c r="CO634">
        <v>-15.20800706</v>
      </c>
      <c r="CP634">
        <v>-51.22619761</v>
      </c>
      <c r="CQ634">
        <v>-45.694664279999998</v>
      </c>
      <c r="CR634">
        <v>-102.79902079999999</v>
      </c>
      <c r="CS634">
        <v>-73.689225870000001</v>
      </c>
      <c r="CT634">
        <v>57.821155615999999</v>
      </c>
      <c r="CU634">
        <v>21.533183403999999</v>
      </c>
      <c r="CV634">
        <v>1.283137628</v>
      </c>
      <c r="CW634">
        <v>-0.48739968500000003</v>
      </c>
      <c r="CX634">
        <v>1.6248156203999999</v>
      </c>
      <c r="CY634">
        <v>0.46112190330000002</v>
      </c>
      <c r="CZ634">
        <v>0.85325515870000002</v>
      </c>
      <c r="DA634">
        <v>0.148489438</v>
      </c>
      <c r="DB634">
        <v>1.5975345134000001</v>
      </c>
      <c r="DC634">
        <v>0.4468170628</v>
      </c>
      <c r="DD634">
        <v>-0.349321504</v>
      </c>
      <c r="DE634">
        <v>0.59191981069999999</v>
      </c>
      <c r="DF634">
        <v>0.35055094399999998</v>
      </c>
      <c r="DG634">
        <v>-0.29460463799999997</v>
      </c>
      <c r="DH634">
        <v>1.2904922732999999</v>
      </c>
      <c r="DI634">
        <v>-0.674567213</v>
      </c>
      <c r="DJ634">
        <v>1.1416869113999999</v>
      </c>
    </row>
    <row r="635" spans="19:114" x14ac:dyDescent="0.15">
      <c r="S635" s="11" t="s">
        <v>47</v>
      </c>
      <c r="T635" s="11" t="s">
        <v>100</v>
      </c>
      <c r="U635" s="11">
        <v>6</v>
      </c>
      <c r="V635" s="11">
        <v>45</v>
      </c>
      <c r="W635" s="9">
        <v>9.3974000000000002E-2</v>
      </c>
      <c r="X635" s="9">
        <v>0.50217500000000004</v>
      </c>
      <c r="Y635" s="9">
        <f t="shared" si="258"/>
        <v>0.7344306908451288</v>
      </c>
      <c r="Z635" s="9">
        <f t="shared" si="259"/>
        <v>70</v>
      </c>
      <c r="AA635" s="8">
        <f t="shared" si="260"/>
        <v>60</v>
      </c>
      <c r="AB635" s="8" t="b">
        <f t="shared" si="257"/>
        <v>0</v>
      </c>
      <c r="AC635" s="25" t="str">
        <f t="shared" si="271"/>
        <v>NO</v>
      </c>
      <c r="AD635" s="21" t="str">
        <f t="shared" si="261"/>
        <v>NO</v>
      </c>
      <c r="AE635" s="8" t="str">
        <f t="shared" si="262"/>
        <v>MEDIUM</v>
      </c>
      <c r="AF635" s="8">
        <f t="shared" si="263"/>
        <v>3</v>
      </c>
      <c r="AG635" s="8">
        <f t="shared" si="264"/>
        <v>3</v>
      </c>
      <c r="AH635" s="8">
        <f t="shared" si="265"/>
        <v>3</v>
      </c>
      <c r="AI635" s="25">
        <f t="shared" si="272"/>
        <v>152</v>
      </c>
      <c r="AJ635" s="25">
        <f t="shared" si="273"/>
        <v>308</v>
      </c>
      <c r="AK635" s="25">
        <f t="shared" si="274"/>
        <v>504</v>
      </c>
      <c r="AL635" s="25">
        <f t="shared" si="275"/>
        <v>6.6</v>
      </c>
      <c r="AM635" s="21">
        <f t="shared" si="266"/>
        <v>152</v>
      </c>
      <c r="AN635" s="21">
        <f t="shared" si="267"/>
        <v>308</v>
      </c>
      <c r="AO635" s="21">
        <f t="shared" si="268"/>
        <v>504</v>
      </c>
      <c r="AP635" s="21">
        <f t="shared" si="269"/>
        <v>6.6</v>
      </c>
      <c r="AQ635" s="24">
        <f t="shared" si="276"/>
        <v>-0.7142857142857143</v>
      </c>
      <c r="AR635" s="24">
        <f t="shared" si="277"/>
        <v>1</v>
      </c>
      <c r="AS635" s="24">
        <f t="shared" si="278"/>
        <v>1</v>
      </c>
      <c r="AT635" s="24">
        <f t="shared" si="279"/>
        <v>1</v>
      </c>
      <c r="AU635">
        <v>16</v>
      </c>
      <c r="AV635">
        <v>14</v>
      </c>
      <c r="AW635">
        <v>85</v>
      </c>
      <c r="AX635">
        <v>35</v>
      </c>
      <c r="AY635">
        <v>45</v>
      </c>
      <c r="AZ635">
        <v>15</v>
      </c>
      <c r="BA635">
        <v>22.5</v>
      </c>
      <c r="BB635">
        <v>22.5</v>
      </c>
      <c r="BC635">
        <v>219.20897685</v>
      </c>
      <c r="BD635">
        <v>38.115369377999997</v>
      </c>
      <c r="BE635">
        <v>-38.785145329999999</v>
      </c>
      <c r="BF635">
        <v>-10.92782128</v>
      </c>
      <c r="BG635">
        <v>-14.29929997</v>
      </c>
      <c r="BH635">
        <v>-25.092717109999999</v>
      </c>
      <c r="BI635">
        <v>-43.245127170000004</v>
      </c>
      <c r="BJ635">
        <v>-10.702779339999999</v>
      </c>
      <c r="BK635">
        <v>3.5065187508000002</v>
      </c>
      <c r="BL635">
        <v>-11.18570738</v>
      </c>
      <c r="BM635">
        <v>-2.869774042</v>
      </c>
      <c r="BN635">
        <v>-22.697671830000001</v>
      </c>
      <c r="BO635">
        <v>-10.65752221</v>
      </c>
      <c r="BP635">
        <v>15.88926026</v>
      </c>
      <c r="BQ635">
        <v>8.2585727861000002</v>
      </c>
      <c r="BR635">
        <v>532.20480356999997</v>
      </c>
      <c r="BS635">
        <v>127.13166114000001</v>
      </c>
      <c r="BT635">
        <v>-88.45966387</v>
      </c>
      <c r="BU635">
        <v>-52.288987390000003</v>
      </c>
      <c r="BV635">
        <v>-31.646500320000001</v>
      </c>
      <c r="BW635">
        <v>-63.610889270000001</v>
      </c>
      <c r="BX635">
        <v>-87.514917130000001</v>
      </c>
      <c r="BY635">
        <v>-22.54663257</v>
      </c>
      <c r="BZ635">
        <v>-7.2111216789999997</v>
      </c>
      <c r="CA635">
        <v>-33.869207230000001</v>
      </c>
      <c r="CB635">
        <v>-11.69190723</v>
      </c>
      <c r="CC635">
        <v>-55.938632259999999</v>
      </c>
      <c r="CD635">
        <v>-36.213417499999998</v>
      </c>
      <c r="CE635">
        <v>34.903170000000003</v>
      </c>
      <c r="CF635">
        <v>23.674119285</v>
      </c>
      <c r="CG635">
        <v>1003.4350612</v>
      </c>
      <c r="CH635">
        <v>286.76192935</v>
      </c>
      <c r="CI635">
        <v>-176.52208909999999</v>
      </c>
      <c r="CJ635">
        <v>-104.6982004</v>
      </c>
      <c r="CK635">
        <v>-45.629572330000002</v>
      </c>
      <c r="CL635">
        <v>-130.6291928</v>
      </c>
      <c r="CM635">
        <v>-161.47859489999999</v>
      </c>
      <c r="CN635">
        <v>-43.883116899999997</v>
      </c>
      <c r="CO635">
        <v>-15.20800706</v>
      </c>
      <c r="CP635">
        <v>-51.22619761</v>
      </c>
      <c r="CQ635">
        <v>-45.694664279999998</v>
      </c>
      <c r="CR635">
        <v>-102.79902079999999</v>
      </c>
      <c r="CS635">
        <v>-73.689225870000001</v>
      </c>
      <c r="CT635">
        <v>57.821155615999999</v>
      </c>
      <c r="CU635">
        <v>21.533183403999999</v>
      </c>
      <c r="CV635">
        <v>1.283137628</v>
      </c>
      <c r="CW635">
        <v>-0.48739968500000003</v>
      </c>
      <c r="CX635">
        <v>1.6248156203999999</v>
      </c>
      <c r="CY635">
        <v>0.46112190330000002</v>
      </c>
      <c r="CZ635">
        <v>0.85325515870000002</v>
      </c>
      <c r="DA635">
        <v>0.148489438</v>
      </c>
      <c r="DB635">
        <v>1.5975345134000001</v>
      </c>
      <c r="DC635">
        <v>0.4468170628</v>
      </c>
      <c r="DD635">
        <v>-0.349321504</v>
      </c>
      <c r="DE635">
        <v>0.59191981069999999</v>
      </c>
      <c r="DF635">
        <v>0.35055094399999998</v>
      </c>
      <c r="DG635">
        <v>-0.29460463799999997</v>
      </c>
      <c r="DH635">
        <v>1.2904922732999999</v>
      </c>
      <c r="DI635">
        <v>-0.674567213</v>
      </c>
      <c r="DJ635">
        <v>1.1416869113999999</v>
      </c>
    </row>
    <row r="636" spans="19:114" x14ac:dyDescent="0.15">
      <c r="S636" s="11" t="s">
        <v>47</v>
      </c>
      <c r="T636" s="11" t="s">
        <v>100</v>
      </c>
      <c r="U636" s="11">
        <v>8</v>
      </c>
      <c r="V636" s="11">
        <v>0</v>
      </c>
      <c r="W636" s="9">
        <v>0.118101</v>
      </c>
      <c r="X636" s="9">
        <v>0.5616622</v>
      </c>
      <c r="Y636" s="9">
        <f t="shared" si="258"/>
        <v>1.1775352537627612</v>
      </c>
      <c r="Z636" s="9">
        <f t="shared" si="259"/>
        <v>44</v>
      </c>
      <c r="AA636" s="8">
        <f t="shared" si="260"/>
        <v>60</v>
      </c>
      <c r="AB636" s="8" t="b">
        <f t="shared" si="257"/>
        <v>0</v>
      </c>
      <c r="AC636" s="25" t="str">
        <f t="shared" si="271"/>
        <v>NO</v>
      </c>
      <c r="AD636" s="21" t="str">
        <f t="shared" si="261"/>
        <v>YES</v>
      </c>
      <c r="AE636" s="8" t="str">
        <f t="shared" si="262"/>
        <v>VERY COARSE</v>
      </c>
      <c r="AF636" s="8">
        <f t="shared" si="263"/>
        <v>5</v>
      </c>
      <c r="AG636" s="8">
        <f t="shared" si="264"/>
        <v>5</v>
      </c>
      <c r="AH636" s="8">
        <f t="shared" si="265"/>
        <v>5</v>
      </c>
      <c r="AI636" s="25">
        <f t="shared" si="272"/>
        <v>213</v>
      </c>
      <c r="AJ636" s="25">
        <f t="shared" si="273"/>
        <v>460</v>
      </c>
      <c r="AK636" s="25">
        <f t="shared" si="274"/>
        <v>788</v>
      </c>
      <c r="AL636" s="25">
        <f t="shared" si="275"/>
        <v>2.8000000000000003</v>
      </c>
      <c r="AM636" s="21">
        <f t="shared" si="266"/>
        <v>213</v>
      </c>
      <c r="AN636" s="21">
        <f t="shared" si="267"/>
        <v>460</v>
      </c>
      <c r="AO636" s="21">
        <f t="shared" si="268"/>
        <v>788</v>
      </c>
      <c r="AP636" s="21">
        <f t="shared" si="269"/>
        <v>2.8000000000000003</v>
      </c>
      <c r="AQ636" s="24">
        <f t="shared" si="276"/>
        <v>-0.5714285714285714</v>
      </c>
      <c r="AR636" s="24">
        <f t="shared" si="277"/>
        <v>1</v>
      </c>
      <c r="AS636" s="24">
        <f t="shared" si="278"/>
        <v>1</v>
      </c>
      <c r="AT636" s="24">
        <f t="shared" si="279"/>
        <v>-1</v>
      </c>
      <c r="AU636">
        <v>16</v>
      </c>
      <c r="AV636">
        <v>14</v>
      </c>
      <c r="AW636">
        <v>85</v>
      </c>
      <c r="AX636">
        <v>35</v>
      </c>
      <c r="AY636">
        <v>45</v>
      </c>
      <c r="AZ636">
        <v>15</v>
      </c>
      <c r="BA636">
        <v>22.5</v>
      </c>
      <c r="BB636">
        <v>22.5</v>
      </c>
      <c r="BC636">
        <v>219.20897685</v>
      </c>
      <c r="BD636">
        <v>38.115369377999997</v>
      </c>
      <c r="BE636">
        <v>-38.785145329999999</v>
      </c>
      <c r="BF636">
        <v>-10.92782128</v>
      </c>
      <c r="BG636">
        <v>-14.29929997</v>
      </c>
      <c r="BH636">
        <v>-25.092717109999999</v>
      </c>
      <c r="BI636">
        <v>-43.245127170000004</v>
      </c>
      <c r="BJ636">
        <v>-10.702779339999999</v>
      </c>
      <c r="BK636">
        <v>3.5065187508000002</v>
      </c>
      <c r="BL636">
        <v>-11.18570738</v>
      </c>
      <c r="BM636">
        <v>-2.869774042</v>
      </c>
      <c r="BN636">
        <v>-22.697671830000001</v>
      </c>
      <c r="BO636">
        <v>-10.65752221</v>
      </c>
      <c r="BP636">
        <v>15.88926026</v>
      </c>
      <c r="BQ636">
        <v>8.2585727861000002</v>
      </c>
      <c r="BR636">
        <v>532.20480356999997</v>
      </c>
      <c r="BS636">
        <v>127.13166114000001</v>
      </c>
      <c r="BT636">
        <v>-88.45966387</v>
      </c>
      <c r="BU636">
        <v>-52.288987390000003</v>
      </c>
      <c r="BV636">
        <v>-31.646500320000001</v>
      </c>
      <c r="BW636">
        <v>-63.610889270000001</v>
      </c>
      <c r="BX636">
        <v>-87.514917130000001</v>
      </c>
      <c r="BY636">
        <v>-22.54663257</v>
      </c>
      <c r="BZ636">
        <v>-7.2111216789999997</v>
      </c>
      <c r="CA636">
        <v>-33.869207230000001</v>
      </c>
      <c r="CB636">
        <v>-11.69190723</v>
      </c>
      <c r="CC636">
        <v>-55.938632259999999</v>
      </c>
      <c r="CD636">
        <v>-36.213417499999998</v>
      </c>
      <c r="CE636">
        <v>34.903170000000003</v>
      </c>
      <c r="CF636">
        <v>23.674119285</v>
      </c>
      <c r="CG636">
        <v>1003.4350612</v>
      </c>
      <c r="CH636">
        <v>286.76192935</v>
      </c>
      <c r="CI636">
        <v>-176.52208909999999</v>
      </c>
      <c r="CJ636">
        <v>-104.6982004</v>
      </c>
      <c r="CK636">
        <v>-45.629572330000002</v>
      </c>
      <c r="CL636">
        <v>-130.6291928</v>
      </c>
      <c r="CM636">
        <v>-161.47859489999999</v>
      </c>
      <c r="CN636">
        <v>-43.883116899999997</v>
      </c>
      <c r="CO636">
        <v>-15.20800706</v>
      </c>
      <c r="CP636">
        <v>-51.22619761</v>
      </c>
      <c r="CQ636">
        <v>-45.694664279999998</v>
      </c>
      <c r="CR636">
        <v>-102.79902079999999</v>
      </c>
      <c r="CS636">
        <v>-73.689225870000001</v>
      </c>
      <c r="CT636">
        <v>57.821155615999999</v>
      </c>
      <c r="CU636">
        <v>21.533183403999999</v>
      </c>
      <c r="CV636">
        <v>1.283137628</v>
      </c>
      <c r="CW636">
        <v>-0.48739968500000003</v>
      </c>
      <c r="CX636">
        <v>1.6248156203999999</v>
      </c>
      <c r="CY636">
        <v>0.46112190330000002</v>
      </c>
      <c r="CZ636">
        <v>0.85325515870000002</v>
      </c>
      <c r="DA636">
        <v>0.148489438</v>
      </c>
      <c r="DB636">
        <v>1.5975345134000001</v>
      </c>
      <c r="DC636">
        <v>0.4468170628</v>
      </c>
      <c r="DD636">
        <v>-0.349321504</v>
      </c>
      <c r="DE636">
        <v>0.59191981069999999</v>
      </c>
      <c r="DF636">
        <v>0.35055094399999998</v>
      </c>
      <c r="DG636">
        <v>-0.29460463799999997</v>
      </c>
      <c r="DH636">
        <v>1.2904922732999999</v>
      </c>
      <c r="DI636">
        <v>-0.674567213</v>
      </c>
      <c r="DJ636">
        <v>1.1416869113999999</v>
      </c>
    </row>
    <row r="637" spans="19:114" x14ac:dyDescent="0.15">
      <c r="S637" s="11" t="s">
        <v>47</v>
      </c>
      <c r="T637" s="11" t="s">
        <v>100</v>
      </c>
      <c r="U637" s="11">
        <v>8</v>
      </c>
      <c r="V637" s="11">
        <v>15</v>
      </c>
      <c r="W637" s="9">
        <v>0.118101</v>
      </c>
      <c r="X637" s="9">
        <v>0.5616622</v>
      </c>
      <c r="Y637" s="9">
        <f t="shared" si="258"/>
        <v>1.1775352537627612</v>
      </c>
      <c r="Z637" s="9">
        <f t="shared" si="259"/>
        <v>44</v>
      </c>
      <c r="AA637" s="8">
        <f t="shared" si="260"/>
        <v>60</v>
      </c>
      <c r="AB637" s="8" t="b">
        <f t="shared" si="257"/>
        <v>0</v>
      </c>
      <c r="AC637" s="25" t="str">
        <f t="shared" si="271"/>
        <v>YES</v>
      </c>
      <c r="AD637" s="21" t="str">
        <f t="shared" si="261"/>
        <v>YES</v>
      </c>
      <c r="AE637" s="8" t="str">
        <f t="shared" si="262"/>
        <v>COARSE</v>
      </c>
      <c r="AF637" s="8">
        <f t="shared" si="263"/>
        <v>4</v>
      </c>
      <c r="AG637" s="8">
        <f t="shared" si="264"/>
        <v>4</v>
      </c>
      <c r="AH637" s="8">
        <f t="shared" si="265"/>
        <v>4</v>
      </c>
      <c r="AI637" s="25">
        <f t="shared" si="272"/>
        <v>185</v>
      </c>
      <c r="AJ637" s="25">
        <f t="shared" si="273"/>
        <v>391</v>
      </c>
      <c r="AK637" s="25">
        <f t="shared" si="274"/>
        <v>679</v>
      </c>
      <c r="AL637" s="25">
        <f t="shared" si="275"/>
        <v>3.1</v>
      </c>
      <c r="AM637" s="21">
        <f t="shared" si="266"/>
        <v>185</v>
      </c>
      <c r="AN637" s="21">
        <f t="shared" si="267"/>
        <v>391</v>
      </c>
      <c r="AO637" s="21">
        <f t="shared" si="268"/>
        <v>679</v>
      </c>
      <c r="AP637" s="21">
        <f t="shared" si="269"/>
        <v>3.1</v>
      </c>
      <c r="AQ637" s="24">
        <f t="shared" si="276"/>
        <v>-0.5714285714285714</v>
      </c>
      <c r="AR637" s="24">
        <f t="shared" si="277"/>
        <v>1</v>
      </c>
      <c r="AS637" s="24">
        <f t="shared" si="278"/>
        <v>1</v>
      </c>
      <c r="AT637" s="24">
        <f t="shared" si="279"/>
        <v>-0.33333333333333331</v>
      </c>
      <c r="AU637">
        <v>16</v>
      </c>
      <c r="AV637">
        <v>14</v>
      </c>
      <c r="AW637">
        <v>85</v>
      </c>
      <c r="AX637">
        <v>35</v>
      </c>
      <c r="AY637">
        <v>45</v>
      </c>
      <c r="AZ637">
        <v>15</v>
      </c>
      <c r="BA637">
        <v>22.5</v>
      </c>
      <c r="BB637">
        <v>22.5</v>
      </c>
      <c r="BC637">
        <v>219.20897685</v>
      </c>
      <c r="BD637">
        <v>38.115369377999997</v>
      </c>
      <c r="BE637">
        <v>-38.785145329999999</v>
      </c>
      <c r="BF637">
        <v>-10.92782128</v>
      </c>
      <c r="BG637">
        <v>-14.29929997</v>
      </c>
      <c r="BH637">
        <v>-25.092717109999999</v>
      </c>
      <c r="BI637">
        <v>-43.245127170000004</v>
      </c>
      <c r="BJ637">
        <v>-10.702779339999999</v>
      </c>
      <c r="BK637">
        <v>3.5065187508000002</v>
      </c>
      <c r="BL637">
        <v>-11.18570738</v>
      </c>
      <c r="BM637">
        <v>-2.869774042</v>
      </c>
      <c r="BN637">
        <v>-22.697671830000001</v>
      </c>
      <c r="BO637">
        <v>-10.65752221</v>
      </c>
      <c r="BP637">
        <v>15.88926026</v>
      </c>
      <c r="BQ637">
        <v>8.2585727861000002</v>
      </c>
      <c r="BR637">
        <v>532.20480356999997</v>
      </c>
      <c r="BS637">
        <v>127.13166114000001</v>
      </c>
      <c r="BT637">
        <v>-88.45966387</v>
      </c>
      <c r="BU637">
        <v>-52.288987390000003</v>
      </c>
      <c r="BV637">
        <v>-31.646500320000001</v>
      </c>
      <c r="BW637">
        <v>-63.610889270000001</v>
      </c>
      <c r="BX637">
        <v>-87.514917130000001</v>
      </c>
      <c r="BY637">
        <v>-22.54663257</v>
      </c>
      <c r="BZ637">
        <v>-7.2111216789999997</v>
      </c>
      <c r="CA637">
        <v>-33.869207230000001</v>
      </c>
      <c r="CB637">
        <v>-11.69190723</v>
      </c>
      <c r="CC637">
        <v>-55.938632259999999</v>
      </c>
      <c r="CD637">
        <v>-36.213417499999998</v>
      </c>
      <c r="CE637">
        <v>34.903170000000003</v>
      </c>
      <c r="CF637">
        <v>23.674119285</v>
      </c>
      <c r="CG637">
        <v>1003.4350612</v>
      </c>
      <c r="CH637">
        <v>286.76192935</v>
      </c>
      <c r="CI637">
        <v>-176.52208909999999</v>
      </c>
      <c r="CJ637">
        <v>-104.6982004</v>
      </c>
      <c r="CK637">
        <v>-45.629572330000002</v>
      </c>
      <c r="CL637">
        <v>-130.6291928</v>
      </c>
      <c r="CM637">
        <v>-161.47859489999999</v>
      </c>
      <c r="CN637">
        <v>-43.883116899999997</v>
      </c>
      <c r="CO637">
        <v>-15.20800706</v>
      </c>
      <c r="CP637">
        <v>-51.22619761</v>
      </c>
      <c r="CQ637">
        <v>-45.694664279999998</v>
      </c>
      <c r="CR637">
        <v>-102.79902079999999</v>
      </c>
      <c r="CS637">
        <v>-73.689225870000001</v>
      </c>
      <c r="CT637">
        <v>57.821155615999999</v>
      </c>
      <c r="CU637">
        <v>21.533183403999999</v>
      </c>
      <c r="CV637">
        <v>1.283137628</v>
      </c>
      <c r="CW637">
        <v>-0.48739968500000003</v>
      </c>
      <c r="CX637">
        <v>1.6248156203999999</v>
      </c>
      <c r="CY637">
        <v>0.46112190330000002</v>
      </c>
      <c r="CZ637">
        <v>0.85325515870000002</v>
      </c>
      <c r="DA637">
        <v>0.148489438</v>
      </c>
      <c r="DB637">
        <v>1.5975345134000001</v>
      </c>
      <c r="DC637">
        <v>0.4468170628</v>
      </c>
      <c r="DD637">
        <v>-0.349321504</v>
      </c>
      <c r="DE637">
        <v>0.59191981069999999</v>
      </c>
      <c r="DF637">
        <v>0.35055094399999998</v>
      </c>
      <c r="DG637">
        <v>-0.29460463799999997</v>
      </c>
      <c r="DH637">
        <v>1.2904922732999999</v>
      </c>
      <c r="DI637">
        <v>-0.674567213</v>
      </c>
      <c r="DJ637">
        <v>1.1416869113999999</v>
      </c>
    </row>
    <row r="638" spans="19:114" x14ac:dyDescent="0.15">
      <c r="S638" s="11" t="s">
        <v>47</v>
      </c>
      <c r="T638" s="11" t="s">
        <v>100</v>
      </c>
      <c r="U638" s="11">
        <v>8</v>
      </c>
      <c r="V638" s="11">
        <v>30</v>
      </c>
      <c r="W638" s="9">
        <v>0.118101</v>
      </c>
      <c r="X638" s="9">
        <v>0.5616622</v>
      </c>
      <c r="Y638" s="9">
        <f t="shared" si="258"/>
        <v>1.1775352537627612</v>
      </c>
      <c r="Z638" s="9">
        <f t="shared" si="259"/>
        <v>44</v>
      </c>
      <c r="AA638" s="8">
        <f t="shared" si="260"/>
        <v>60</v>
      </c>
      <c r="AB638" s="8" t="b">
        <f t="shared" si="257"/>
        <v>0</v>
      </c>
      <c r="AC638" s="25" t="str">
        <f t="shared" si="271"/>
        <v>NO</v>
      </c>
      <c r="AD638" s="21" t="str">
        <f t="shared" si="261"/>
        <v>YES</v>
      </c>
      <c r="AE638" s="8" t="str">
        <f t="shared" si="262"/>
        <v>MEDIUM</v>
      </c>
      <c r="AF638" s="8">
        <f t="shared" si="263"/>
        <v>3</v>
      </c>
      <c r="AG638" s="8">
        <f t="shared" si="264"/>
        <v>4</v>
      </c>
      <c r="AH638" s="8">
        <f t="shared" si="265"/>
        <v>3</v>
      </c>
      <c r="AI638" s="25">
        <f t="shared" si="272"/>
        <v>165</v>
      </c>
      <c r="AJ638" s="25">
        <f t="shared" si="273"/>
        <v>342</v>
      </c>
      <c r="AK638" s="25">
        <f t="shared" si="274"/>
        <v>590</v>
      </c>
      <c r="AL638" s="25">
        <f t="shared" si="275"/>
        <v>4.5</v>
      </c>
      <c r="AM638" s="21">
        <f t="shared" si="266"/>
        <v>165</v>
      </c>
      <c r="AN638" s="21">
        <f t="shared" si="267"/>
        <v>342</v>
      </c>
      <c r="AO638" s="21">
        <f t="shared" si="268"/>
        <v>590</v>
      </c>
      <c r="AP638" s="21">
        <f t="shared" si="269"/>
        <v>4.5</v>
      </c>
      <c r="AQ638" s="24">
        <f t="shared" si="276"/>
        <v>-0.5714285714285714</v>
      </c>
      <c r="AR638" s="24">
        <f t="shared" si="277"/>
        <v>1</v>
      </c>
      <c r="AS638" s="24">
        <f t="shared" si="278"/>
        <v>1</v>
      </c>
      <c r="AT638" s="24">
        <f t="shared" si="279"/>
        <v>0.33333333333333331</v>
      </c>
      <c r="AU638">
        <v>16</v>
      </c>
      <c r="AV638">
        <v>14</v>
      </c>
      <c r="AW638">
        <v>85</v>
      </c>
      <c r="AX638">
        <v>35</v>
      </c>
      <c r="AY638">
        <v>45</v>
      </c>
      <c r="AZ638">
        <v>15</v>
      </c>
      <c r="BA638">
        <v>22.5</v>
      </c>
      <c r="BB638">
        <v>22.5</v>
      </c>
      <c r="BC638">
        <v>219.20897685</v>
      </c>
      <c r="BD638">
        <v>38.115369377999997</v>
      </c>
      <c r="BE638">
        <v>-38.785145329999999</v>
      </c>
      <c r="BF638">
        <v>-10.92782128</v>
      </c>
      <c r="BG638">
        <v>-14.29929997</v>
      </c>
      <c r="BH638">
        <v>-25.092717109999999</v>
      </c>
      <c r="BI638">
        <v>-43.245127170000004</v>
      </c>
      <c r="BJ638">
        <v>-10.702779339999999</v>
      </c>
      <c r="BK638">
        <v>3.5065187508000002</v>
      </c>
      <c r="BL638">
        <v>-11.18570738</v>
      </c>
      <c r="BM638">
        <v>-2.869774042</v>
      </c>
      <c r="BN638">
        <v>-22.697671830000001</v>
      </c>
      <c r="BO638">
        <v>-10.65752221</v>
      </c>
      <c r="BP638">
        <v>15.88926026</v>
      </c>
      <c r="BQ638">
        <v>8.2585727861000002</v>
      </c>
      <c r="BR638">
        <v>532.20480356999997</v>
      </c>
      <c r="BS638">
        <v>127.13166114000001</v>
      </c>
      <c r="BT638">
        <v>-88.45966387</v>
      </c>
      <c r="BU638">
        <v>-52.288987390000003</v>
      </c>
      <c r="BV638">
        <v>-31.646500320000001</v>
      </c>
      <c r="BW638">
        <v>-63.610889270000001</v>
      </c>
      <c r="BX638">
        <v>-87.514917130000001</v>
      </c>
      <c r="BY638">
        <v>-22.54663257</v>
      </c>
      <c r="BZ638">
        <v>-7.2111216789999997</v>
      </c>
      <c r="CA638">
        <v>-33.869207230000001</v>
      </c>
      <c r="CB638">
        <v>-11.69190723</v>
      </c>
      <c r="CC638">
        <v>-55.938632259999999</v>
      </c>
      <c r="CD638">
        <v>-36.213417499999998</v>
      </c>
      <c r="CE638">
        <v>34.903170000000003</v>
      </c>
      <c r="CF638">
        <v>23.674119285</v>
      </c>
      <c r="CG638">
        <v>1003.4350612</v>
      </c>
      <c r="CH638">
        <v>286.76192935</v>
      </c>
      <c r="CI638">
        <v>-176.52208909999999</v>
      </c>
      <c r="CJ638">
        <v>-104.6982004</v>
      </c>
      <c r="CK638">
        <v>-45.629572330000002</v>
      </c>
      <c r="CL638">
        <v>-130.6291928</v>
      </c>
      <c r="CM638">
        <v>-161.47859489999999</v>
      </c>
      <c r="CN638">
        <v>-43.883116899999997</v>
      </c>
      <c r="CO638">
        <v>-15.20800706</v>
      </c>
      <c r="CP638">
        <v>-51.22619761</v>
      </c>
      <c r="CQ638">
        <v>-45.694664279999998</v>
      </c>
      <c r="CR638">
        <v>-102.79902079999999</v>
      </c>
      <c r="CS638">
        <v>-73.689225870000001</v>
      </c>
      <c r="CT638">
        <v>57.821155615999999</v>
      </c>
      <c r="CU638">
        <v>21.533183403999999</v>
      </c>
      <c r="CV638">
        <v>1.283137628</v>
      </c>
      <c r="CW638">
        <v>-0.48739968500000003</v>
      </c>
      <c r="CX638">
        <v>1.6248156203999999</v>
      </c>
      <c r="CY638">
        <v>0.46112190330000002</v>
      </c>
      <c r="CZ638">
        <v>0.85325515870000002</v>
      </c>
      <c r="DA638">
        <v>0.148489438</v>
      </c>
      <c r="DB638">
        <v>1.5975345134000001</v>
      </c>
      <c r="DC638">
        <v>0.4468170628</v>
      </c>
      <c r="DD638">
        <v>-0.349321504</v>
      </c>
      <c r="DE638">
        <v>0.59191981069999999</v>
      </c>
      <c r="DF638">
        <v>0.35055094399999998</v>
      </c>
      <c r="DG638">
        <v>-0.29460463799999997</v>
      </c>
      <c r="DH638">
        <v>1.2904922732999999</v>
      </c>
      <c r="DI638">
        <v>-0.674567213</v>
      </c>
      <c r="DJ638">
        <v>1.1416869113999999</v>
      </c>
    </row>
    <row r="639" spans="19:114" x14ac:dyDescent="0.15">
      <c r="S639" s="11" t="s">
        <v>47</v>
      </c>
      <c r="T639" s="11" t="s">
        <v>100</v>
      </c>
      <c r="U639" s="11">
        <v>8</v>
      </c>
      <c r="V639" s="11">
        <v>45</v>
      </c>
      <c r="W639" s="9">
        <v>0.118101</v>
      </c>
      <c r="X639" s="9">
        <v>0.5616622</v>
      </c>
      <c r="Y639" s="9">
        <f t="shared" si="258"/>
        <v>1.1775352537627612</v>
      </c>
      <c r="Z639" s="9">
        <f t="shared" si="259"/>
        <v>44</v>
      </c>
      <c r="AA639" s="8">
        <f t="shared" si="260"/>
        <v>60</v>
      </c>
      <c r="AB639" s="8" t="b">
        <f t="shared" si="257"/>
        <v>0</v>
      </c>
      <c r="AC639" s="25" t="str">
        <f t="shared" si="271"/>
        <v>NO</v>
      </c>
      <c r="AD639" s="21" t="str">
        <f t="shared" si="261"/>
        <v>YES</v>
      </c>
      <c r="AE639" s="8" t="str">
        <f t="shared" si="262"/>
        <v>MEDIUM</v>
      </c>
      <c r="AF639" s="8">
        <f t="shared" si="263"/>
        <v>3</v>
      </c>
      <c r="AG639" s="8">
        <f t="shared" si="264"/>
        <v>3</v>
      </c>
      <c r="AH639" s="8">
        <f t="shared" si="265"/>
        <v>3</v>
      </c>
      <c r="AI639" s="25">
        <f t="shared" si="272"/>
        <v>152</v>
      </c>
      <c r="AJ639" s="25">
        <f t="shared" si="273"/>
        <v>314</v>
      </c>
      <c r="AK639" s="25">
        <f t="shared" si="274"/>
        <v>520</v>
      </c>
      <c r="AL639" s="25">
        <f t="shared" si="275"/>
        <v>6.8</v>
      </c>
      <c r="AM639" s="21">
        <f t="shared" si="266"/>
        <v>152</v>
      </c>
      <c r="AN639" s="21">
        <f t="shared" si="267"/>
        <v>314</v>
      </c>
      <c r="AO639" s="21">
        <f t="shared" si="268"/>
        <v>520</v>
      </c>
      <c r="AP639" s="21">
        <f t="shared" si="269"/>
        <v>6.8</v>
      </c>
      <c r="AQ639" s="24">
        <f t="shared" si="276"/>
        <v>-0.5714285714285714</v>
      </c>
      <c r="AR639" s="24">
        <f t="shared" si="277"/>
        <v>1</v>
      </c>
      <c r="AS639" s="24">
        <f t="shared" si="278"/>
        <v>1</v>
      </c>
      <c r="AT639" s="24">
        <f t="shared" si="279"/>
        <v>1</v>
      </c>
      <c r="AU639">
        <v>16</v>
      </c>
      <c r="AV639">
        <v>14</v>
      </c>
      <c r="AW639">
        <v>85</v>
      </c>
      <c r="AX639">
        <v>35</v>
      </c>
      <c r="AY639">
        <v>45</v>
      </c>
      <c r="AZ639">
        <v>15</v>
      </c>
      <c r="BA639">
        <v>22.5</v>
      </c>
      <c r="BB639">
        <v>22.5</v>
      </c>
      <c r="BC639">
        <v>219.20897685</v>
      </c>
      <c r="BD639">
        <v>38.115369377999997</v>
      </c>
      <c r="BE639">
        <v>-38.785145329999999</v>
      </c>
      <c r="BF639">
        <v>-10.92782128</v>
      </c>
      <c r="BG639">
        <v>-14.29929997</v>
      </c>
      <c r="BH639">
        <v>-25.092717109999999</v>
      </c>
      <c r="BI639">
        <v>-43.245127170000004</v>
      </c>
      <c r="BJ639">
        <v>-10.702779339999999</v>
      </c>
      <c r="BK639">
        <v>3.5065187508000002</v>
      </c>
      <c r="BL639">
        <v>-11.18570738</v>
      </c>
      <c r="BM639">
        <v>-2.869774042</v>
      </c>
      <c r="BN639">
        <v>-22.697671830000001</v>
      </c>
      <c r="BO639">
        <v>-10.65752221</v>
      </c>
      <c r="BP639">
        <v>15.88926026</v>
      </c>
      <c r="BQ639">
        <v>8.2585727861000002</v>
      </c>
      <c r="BR639">
        <v>532.20480356999997</v>
      </c>
      <c r="BS639">
        <v>127.13166114000001</v>
      </c>
      <c r="BT639">
        <v>-88.45966387</v>
      </c>
      <c r="BU639">
        <v>-52.288987390000003</v>
      </c>
      <c r="BV639">
        <v>-31.646500320000001</v>
      </c>
      <c r="BW639">
        <v>-63.610889270000001</v>
      </c>
      <c r="BX639">
        <v>-87.514917130000001</v>
      </c>
      <c r="BY639">
        <v>-22.54663257</v>
      </c>
      <c r="BZ639">
        <v>-7.2111216789999997</v>
      </c>
      <c r="CA639">
        <v>-33.869207230000001</v>
      </c>
      <c r="CB639">
        <v>-11.69190723</v>
      </c>
      <c r="CC639">
        <v>-55.938632259999999</v>
      </c>
      <c r="CD639">
        <v>-36.213417499999998</v>
      </c>
      <c r="CE639">
        <v>34.903170000000003</v>
      </c>
      <c r="CF639">
        <v>23.674119285</v>
      </c>
      <c r="CG639">
        <v>1003.4350612</v>
      </c>
      <c r="CH639">
        <v>286.76192935</v>
      </c>
      <c r="CI639">
        <v>-176.52208909999999</v>
      </c>
      <c r="CJ639">
        <v>-104.6982004</v>
      </c>
      <c r="CK639">
        <v>-45.629572330000002</v>
      </c>
      <c r="CL639">
        <v>-130.6291928</v>
      </c>
      <c r="CM639">
        <v>-161.47859489999999</v>
      </c>
      <c r="CN639">
        <v>-43.883116899999997</v>
      </c>
      <c r="CO639">
        <v>-15.20800706</v>
      </c>
      <c r="CP639">
        <v>-51.22619761</v>
      </c>
      <c r="CQ639">
        <v>-45.694664279999998</v>
      </c>
      <c r="CR639">
        <v>-102.79902079999999</v>
      </c>
      <c r="CS639">
        <v>-73.689225870000001</v>
      </c>
      <c r="CT639">
        <v>57.821155615999999</v>
      </c>
      <c r="CU639">
        <v>21.533183403999999</v>
      </c>
      <c r="CV639">
        <v>1.283137628</v>
      </c>
      <c r="CW639">
        <v>-0.48739968500000003</v>
      </c>
      <c r="CX639">
        <v>1.6248156203999999</v>
      </c>
      <c r="CY639">
        <v>0.46112190330000002</v>
      </c>
      <c r="CZ639">
        <v>0.85325515870000002</v>
      </c>
      <c r="DA639">
        <v>0.148489438</v>
      </c>
      <c r="DB639">
        <v>1.5975345134000001</v>
      </c>
      <c r="DC639">
        <v>0.4468170628</v>
      </c>
      <c r="DD639">
        <v>-0.349321504</v>
      </c>
      <c r="DE639">
        <v>0.59191981069999999</v>
      </c>
      <c r="DF639">
        <v>0.35055094399999998</v>
      </c>
      <c r="DG639">
        <v>-0.29460463799999997</v>
      </c>
      <c r="DH639">
        <v>1.2904922732999999</v>
      </c>
      <c r="DI639">
        <v>-0.674567213</v>
      </c>
      <c r="DJ639">
        <v>1.1416869113999999</v>
      </c>
    </row>
    <row r="640" spans="19:114" x14ac:dyDescent="0.15">
      <c r="S640" s="11" t="s">
        <v>47</v>
      </c>
      <c r="T640" s="11" t="s">
        <v>100</v>
      </c>
      <c r="U640" s="11">
        <v>10</v>
      </c>
      <c r="V640" s="11">
        <v>0</v>
      </c>
      <c r="W640" s="9">
        <v>0.15286</v>
      </c>
      <c r="X640" s="9">
        <v>0.50749599999999995</v>
      </c>
      <c r="Y640" s="9">
        <f t="shared" si="258"/>
        <v>1.2209517514942323</v>
      </c>
      <c r="Z640" s="9">
        <f t="shared" si="259"/>
        <v>42</v>
      </c>
      <c r="AA640" s="8">
        <f t="shared" si="260"/>
        <v>60</v>
      </c>
      <c r="AB640" s="8" t="b">
        <f t="shared" si="257"/>
        <v>0</v>
      </c>
      <c r="AC640" s="25" t="str">
        <f t="shared" si="271"/>
        <v>NO</v>
      </c>
      <c r="AD640" s="21" t="str">
        <f t="shared" si="261"/>
        <v>YES</v>
      </c>
      <c r="AE640" s="8" t="str">
        <f t="shared" si="262"/>
        <v>VERY COARSE</v>
      </c>
      <c r="AF640" s="8">
        <f t="shared" si="263"/>
        <v>5</v>
      </c>
      <c r="AG640" s="8">
        <f t="shared" si="264"/>
        <v>5</v>
      </c>
      <c r="AH640" s="8">
        <f t="shared" si="265"/>
        <v>5</v>
      </c>
      <c r="AI640" s="25">
        <f t="shared" si="272"/>
        <v>211</v>
      </c>
      <c r="AJ640" s="25">
        <f t="shared" si="273"/>
        <v>466</v>
      </c>
      <c r="AK640" s="25">
        <f t="shared" si="274"/>
        <v>804</v>
      </c>
      <c r="AL640" s="25">
        <f t="shared" si="275"/>
        <v>3.1</v>
      </c>
      <c r="AM640" s="21">
        <f t="shared" si="266"/>
        <v>211</v>
      </c>
      <c r="AN640" s="21">
        <f t="shared" si="267"/>
        <v>466</v>
      </c>
      <c r="AO640" s="21">
        <f t="shared" si="268"/>
        <v>804</v>
      </c>
      <c r="AP640" s="21">
        <f t="shared" si="269"/>
        <v>3.1</v>
      </c>
      <c r="AQ640" s="24">
        <f t="shared" si="276"/>
        <v>-0.42857142857142855</v>
      </c>
      <c r="AR640" s="24">
        <f t="shared" si="277"/>
        <v>1</v>
      </c>
      <c r="AS640" s="24">
        <f t="shared" si="278"/>
        <v>1</v>
      </c>
      <c r="AT640" s="24">
        <f t="shared" si="279"/>
        <v>-1</v>
      </c>
      <c r="AU640">
        <v>16</v>
      </c>
      <c r="AV640">
        <v>14</v>
      </c>
      <c r="AW640">
        <v>85</v>
      </c>
      <c r="AX640">
        <v>35</v>
      </c>
      <c r="AY640">
        <v>45</v>
      </c>
      <c r="AZ640">
        <v>15</v>
      </c>
      <c r="BA640">
        <v>22.5</v>
      </c>
      <c r="BB640">
        <v>22.5</v>
      </c>
      <c r="BC640">
        <v>219.20897685</v>
      </c>
      <c r="BD640">
        <v>38.115369377999997</v>
      </c>
      <c r="BE640">
        <v>-38.785145329999999</v>
      </c>
      <c r="BF640">
        <v>-10.92782128</v>
      </c>
      <c r="BG640">
        <v>-14.29929997</v>
      </c>
      <c r="BH640">
        <v>-25.092717109999999</v>
      </c>
      <c r="BI640">
        <v>-43.245127170000004</v>
      </c>
      <c r="BJ640">
        <v>-10.702779339999999</v>
      </c>
      <c r="BK640">
        <v>3.5065187508000002</v>
      </c>
      <c r="BL640">
        <v>-11.18570738</v>
      </c>
      <c r="BM640">
        <v>-2.869774042</v>
      </c>
      <c r="BN640">
        <v>-22.697671830000001</v>
      </c>
      <c r="BO640">
        <v>-10.65752221</v>
      </c>
      <c r="BP640">
        <v>15.88926026</v>
      </c>
      <c r="BQ640">
        <v>8.2585727861000002</v>
      </c>
      <c r="BR640">
        <v>532.20480356999997</v>
      </c>
      <c r="BS640">
        <v>127.13166114000001</v>
      </c>
      <c r="BT640">
        <v>-88.45966387</v>
      </c>
      <c r="BU640">
        <v>-52.288987390000003</v>
      </c>
      <c r="BV640">
        <v>-31.646500320000001</v>
      </c>
      <c r="BW640">
        <v>-63.610889270000001</v>
      </c>
      <c r="BX640">
        <v>-87.514917130000001</v>
      </c>
      <c r="BY640">
        <v>-22.54663257</v>
      </c>
      <c r="BZ640">
        <v>-7.2111216789999997</v>
      </c>
      <c r="CA640">
        <v>-33.869207230000001</v>
      </c>
      <c r="CB640">
        <v>-11.69190723</v>
      </c>
      <c r="CC640">
        <v>-55.938632259999999</v>
      </c>
      <c r="CD640">
        <v>-36.213417499999998</v>
      </c>
      <c r="CE640">
        <v>34.903170000000003</v>
      </c>
      <c r="CF640">
        <v>23.674119285</v>
      </c>
      <c r="CG640">
        <v>1003.4350612</v>
      </c>
      <c r="CH640">
        <v>286.76192935</v>
      </c>
      <c r="CI640">
        <v>-176.52208909999999</v>
      </c>
      <c r="CJ640">
        <v>-104.6982004</v>
      </c>
      <c r="CK640">
        <v>-45.629572330000002</v>
      </c>
      <c r="CL640">
        <v>-130.6291928</v>
      </c>
      <c r="CM640">
        <v>-161.47859489999999</v>
      </c>
      <c r="CN640">
        <v>-43.883116899999997</v>
      </c>
      <c r="CO640">
        <v>-15.20800706</v>
      </c>
      <c r="CP640">
        <v>-51.22619761</v>
      </c>
      <c r="CQ640">
        <v>-45.694664279999998</v>
      </c>
      <c r="CR640">
        <v>-102.79902079999999</v>
      </c>
      <c r="CS640">
        <v>-73.689225870000001</v>
      </c>
      <c r="CT640">
        <v>57.821155615999999</v>
      </c>
      <c r="CU640">
        <v>21.533183403999999</v>
      </c>
      <c r="CV640">
        <v>1.283137628</v>
      </c>
      <c r="CW640">
        <v>-0.48739968500000003</v>
      </c>
      <c r="CX640">
        <v>1.6248156203999999</v>
      </c>
      <c r="CY640">
        <v>0.46112190330000002</v>
      </c>
      <c r="CZ640">
        <v>0.85325515870000002</v>
      </c>
      <c r="DA640">
        <v>0.148489438</v>
      </c>
      <c r="DB640">
        <v>1.5975345134000001</v>
      </c>
      <c r="DC640">
        <v>0.4468170628</v>
      </c>
      <c r="DD640">
        <v>-0.349321504</v>
      </c>
      <c r="DE640">
        <v>0.59191981069999999</v>
      </c>
      <c r="DF640">
        <v>0.35055094399999998</v>
      </c>
      <c r="DG640">
        <v>-0.29460463799999997</v>
      </c>
      <c r="DH640">
        <v>1.2904922732999999</v>
      </c>
      <c r="DI640">
        <v>-0.674567213</v>
      </c>
      <c r="DJ640">
        <v>1.1416869113999999</v>
      </c>
    </row>
    <row r="641" spans="19:114" x14ac:dyDescent="0.15">
      <c r="S641" s="11" t="s">
        <v>47</v>
      </c>
      <c r="T641" s="11" t="s">
        <v>100</v>
      </c>
      <c r="U641" s="11">
        <v>10</v>
      </c>
      <c r="V641" s="11">
        <v>15</v>
      </c>
      <c r="W641" s="9">
        <v>0.15286</v>
      </c>
      <c r="X641" s="9">
        <v>0.50749599999999995</v>
      </c>
      <c r="Y641" s="9">
        <f t="shared" si="258"/>
        <v>1.2209517514942323</v>
      </c>
      <c r="Z641" s="9">
        <f t="shared" si="259"/>
        <v>42</v>
      </c>
      <c r="AA641" s="8">
        <f t="shared" si="260"/>
        <v>60</v>
      </c>
      <c r="AB641" s="8" t="b">
        <f t="shared" si="257"/>
        <v>0</v>
      </c>
      <c r="AC641" s="25" t="str">
        <f t="shared" si="271"/>
        <v>YES</v>
      </c>
      <c r="AD641" s="21" t="str">
        <f t="shared" si="261"/>
        <v>YES</v>
      </c>
      <c r="AE641" s="8" t="str">
        <f t="shared" si="262"/>
        <v>COARSE</v>
      </c>
      <c r="AF641" s="8">
        <f t="shared" si="263"/>
        <v>4</v>
      </c>
      <c r="AG641" s="8">
        <f t="shared" si="264"/>
        <v>4</v>
      </c>
      <c r="AH641" s="8">
        <f t="shared" si="265"/>
        <v>4</v>
      </c>
      <c r="AI641" s="25">
        <f t="shared" si="272"/>
        <v>184</v>
      </c>
      <c r="AJ641" s="25">
        <f t="shared" si="273"/>
        <v>395</v>
      </c>
      <c r="AK641" s="25">
        <f t="shared" si="274"/>
        <v>694</v>
      </c>
      <c r="AL641" s="25">
        <f t="shared" si="275"/>
        <v>3.4</v>
      </c>
      <c r="AM641" s="21">
        <f t="shared" si="266"/>
        <v>184</v>
      </c>
      <c r="AN641" s="21">
        <f t="shared" si="267"/>
        <v>395</v>
      </c>
      <c r="AO641" s="21">
        <f t="shared" si="268"/>
        <v>694</v>
      </c>
      <c r="AP641" s="21">
        <f t="shared" si="269"/>
        <v>3.4</v>
      </c>
      <c r="AQ641" s="24">
        <f t="shared" si="276"/>
        <v>-0.42857142857142855</v>
      </c>
      <c r="AR641" s="24">
        <f t="shared" si="277"/>
        <v>1</v>
      </c>
      <c r="AS641" s="24">
        <f t="shared" si="278"/>
        <v>1</v>
      </c>
      <c r="AT641" s="24">
        <f t="shared" si="279"/>
        <v>-0.33333333333333331</v>
      </c>
      <c r="AU641">
        <v>16</v>
      </c>
      <c r="AV641">
        <v>14</v>
      </c>
      <c r="AW641">
        <v>85</v>
      </c>
      <c r="AX641">
        <v>35</v>
      </c>
      <c r="AY641">
        <v>45</v>
      </c>
      <c r="AZ641">
        <v>15</v>
      </c>
      <c r="BA641">
        <v>22.5</v>
      </c>
      <c r="BB641">
        <v>22.5</v>
      </c>
      <c r="BC641">
        <v>219.20897685</v>
      </c>
      <c r="BD641">
        <v>38.115369377999997</v>
      </c>
      <c r="BE641">
        <v>-38.785145329999999</v>
      </c>
      <c r="BF641">
        <v>-10.92782128</v>
      </c>
      <c r="BG641">
        <v>-14.29929997</v>
      </c>
      <c r="BH641">
        <v>-25.092717109999999</v>
      </c>
      <c r="BI641">
        <v>-43.245127170000004</v>
      </c>
      <c r="BJ641">
        <v>-10.702779339999999</v>
      </c>
      <c r="BK641">
        <v>3.5065187508000002</v>
      </c>
      <c r="BL641">
        <v>-11.18570738</v>
      </c>
      <c r="BM641">
        <v>-2.869774042</v>
      </c>
      <c r="BN641">
        <v>-22.697671830000001</v>
      </c>
      <c r="BO641">
        <v>-10.65752221</v>
      </c>
      <c r="BP641">
        <v>15.88926026</v>
      </c>
      <c r="BQ641">
        <v>8.2585727861000002</v>
      </c>
      <c r="BR641">
        <v>532.20480356999997</v>
      </c>
      <c r="BS641">
        <v>127.13166114000001</v>
      </c>
      <c r="BT641">
        <v>-88.45966387</v>
      </c>
      <c r="BU641">
        <v>-52.288987390000003</v>
      </c>
      <c r="BV641">
        <v>-31.646500320000001</v>
      </c>
      <c r="BW641">
        <v>-63.610889270000001</v>
      </c>
      <c r="BX641">
        <v>-87.514917130000001</v>
      </c>
      <c r="BY641">
        <v>-22.54663257</v>
      </c>
      <c r="BZ641">
        <v>-7.2111216789999997</v>
      </c>
      <c r="CA641">
        <v>-33.869207230000001</v>
      </c>
      <c r="CB641">
        <v>-11.69190723</v>
      </c>
      <c r="CC641">
        <v>-55.938632259999999</v>
      </c>
      <c r="CD641">
        <v>-36.213417499999998</v>
      </c>
      <c r="CE641">
        <v>34.903170000000003</v>
      </c>
      <c r="CF641">
        <v>23.674119285</v>
      </c>
      <c r="CG641">
        <v>1003.4350612</v>
      </c>
      <c r="CH641">
        <v>286.76192935</v>
      </c>
      <c r="CI641">
        <v>-176.52208909999999</v>
      </c>
      <c r="CJ641">
        <v>-104.6982004</v>
      </c>
      <c r="CK641">
        <v>-45.629572330000002</v>
      </c>
      <c r="CL641">
        <v>-130.6291928</v>
      </c>
      <c r="CM641">
        <v>-161.47859489999999</v>
      </c>
      <c r="CN641">
        <v>-43.883116899999997</v>
      </c>
      <c r="CO641">
        <v>-15.20800706</v>
      </c>
      <c r="CP641">
        <v>-51.22619761</v>
      </c>
      <c r="CQ641">
        <v>-45.694664279999998</v>
      </c>
      <c r="CR641">
        <v>-102.79902079999999</v>
      </c>
      <c r="CS641">
        <v>-73.689225870000001</v>
      </c>
      <c r="CT641">
        <v>57.821155615999999</v>
      </c>
      <c r="CU641">
        <v>21.533183403999999</v>
      </c>
      <c r="CV641">
        <v>1.283137628</v>
      </c>
      <c r="CW641">
        <v>-0.48739968500000003</v>
      </c>
      <c r="CX641">
        <v>1.6248156203999999</v>
      </c>
      <c r="CY641">
        <v>0.46112190330000002</v>
      </c>
      <c r="CZ641">
        <v>0.85325515870000002</v>
      </c>
      <c r="DA641">
        <v>0.148489438</v>
      </c>
      <c r="DB641">
        <v>1.5975345134000001</v>
      </c>
      <c r="DC641">
        <v>0.4468170628</v>
      </c>
      <c r="DD641">
        <v>-0.349321504</v>
      </c>
      <c r="DE641">
        <v>0.59191981069999999</v>
      </c>
      <c r="DF641">
        <v>0.35055094399999998</v>
      </c>
      <c r="DG641">
        <v>-0.29460463799999997</v>
      </c>
      <c r="DH641">
        <v>1.2904922732999999</v>
      </c>
      <c r="DI641">
        <v>-0.674567213</v>
      </c>
      <c r="DJ641">
        <v>1.1416869113999999</v>
      </c>
    </row>
    <row r="642" spans="19:114" x14ac:dyDescent="0.15">
      <c r="S642" s="11" t="s">
        <v>47</v>
      </c>
      <c r="T642" s="11" t="s">
        <v>100</v>
      </c>
      <c r="U642" s="11">
        <v>10</v>
      </c>
      <c r="V642" s="11">
        <v>30</v>
      </c>
      <c r="W642" s="9">
        <v>0.15286</v>
      </c>
      <c r="X642" s="9">
        <v>0.50749599999999995</v>
      </c>
      <c r="Y642" s="9">
        <f t="shared" si="258"/>
        <v>1.2209517514942323</v>
      </c>
      <c r="Z642" s="9">
        <f t="shared" si="259"/>
        <v>42</v>
      </c>
      <c r="AA642" s="8">
        <f t="shared" si="260"/>
        <v>60</v>
      </c>
      <c r="AB642" s="8" t="b">
        <f t="shared" ref="AB642:AB695" si="280">AND(AC642="YES",AD642="YES",T642=$B$2)</f>
        <v>0</v>
      </c>
      <c r="AC642" s="25" t="str">
        <f t="shared" si="271"/>
        <v>NO</v>
      </c>
      <c r="AD642" s="21" t="str">
        <f t="shared" si="261"/>
        <v>YES</v>
      </c>
      <c r="AE642" s="8" t="str">
        <f t="shared" si="262"/>
        <v>MEDIUM</v>
      </c>
      <c r="AF642" s="8">
        <f t="shared" si="263"/>
        <v>3</v>
      </c>
      <c r="AG642" s="8">
        <f t="shared" si="264"/>
        <v>4</v>
      </c>
      <c r="AH642" s="8">
        <f t="shared" si="265"/>
        <v>3</v>
      </c>
      <c r="AI642" s="25">
        <f t="shared" si="272"/>
        <v>164</v>
      </c>
      <c r="AJ642" s="25">
        <f t="shared" si="273"/>
        <v>346</v>
      </c>
      <c r="AK642" s="25">
        <f t="shared" si="274"/>
        <v>603</v>
      </c>
      <c r="AL642" s="25">
        <f t="shared" si="275"/>
        <v>4.6999999999999993</v>
      </c>
      <c r="AM642" s="21">
        <f t="shared" si="266"/>
        <v>164</v>
      </c>
      <c r="AN642" s="21">
        <f t="shared" si="267"/>
        <v>346</v>
      </c>
      <c r="AO642" s="21">
        <f t="shared" si="268"/>
        <v>603</v>
      </c>
      <c r="AP642" s="21">
        <f t="shared" si="269"/>
        <v>4.6999999999999993</v>
      </c>
      <c r="AQ642" s="24">
        <f t="shared" si="276"/>
        <v>-0.42857142857142855</v>
      </c>
      <c r="AR642" s="24">
        <f t="shared" si="277"/>
        <v>1</v>
      </c>
      <c r="AS642" s="24">
        <f t="shared" si="278"/>
        <v>1</v>
      </c>
      <c r="AT642" s="24">
        <f t="shared" si="279"/>
        <v>0.33333333333333331</v>
      </c>
      <c r="AU642">
        <v>16</v>
      </c>
      <c r="AV642">
        <v>14</v>
      </c>
      <c r="AW642">
        <v>85</v>
      </c>
      <c r="AX642">
        <v>35</v>
      </c>
      <c r="AY642">
        <v>45</v>
      </c>
      <c r="AZ642">
        <v>15</v>
      </c>
      <c r="BA642">
        <v>22.5</v>
      </c>
      <c r="BB642">
        <v>22.5</v>
      </c>
      <c r="BC642">
        <v>219.20897685</v>
      </c>
      <c r="BD642">
        <v>38.115369377999997</v>
      </c>
      <c r="BE642">
        <v>-38.785145329999999</v>
      </c>
      <c r="BF642">
        <v>-10.92782128</v>
      </c>
      <c r="BG642">
        <v>-14.29929997</v>
      </c>
      <c r="BH642">
        <v>-25.092717109999999</v>
      </c>
      <c r="BI642">
        <v>-43.245127170000004</v>
      </c>
      <c r="BJ642">
        <v>-10.702779339999999</v>
      </c>
      <c r="BK642">
        <v>3.5065187508000002</v>
      </c>
      <c r="BL642">
        <v>-11.18570738</v>
      </c>
      <c r="BM642">
        <v>-2.869774042</v>
      </c>
      <c r="BN642">
        <v>-22.697671830000001</v>
      </c>
      <c r="BO642">
        <v>-10.65752221</v>
      </c>
      <c r="BP642">
        <v>15.88926026</v>
      </c>
      <c r="BQ642">
        <v>8.2585727861000002</v>
      </c>
      <c r="BR642">
        <v>532.20480356999997</v>
      </c>
      <c r="BS642">
        <v>127.13166114000001</v>
      </c>
      <c r="BT642">
        <v>-88.45966387</v>
      </c>
      <c r="BU642">
        <v>-52.288987390000003</v>
      </c>
      <c r="BV642">
        <v>-31.646500320000001</v>
      </c>
      <c r="BW642">
        <v>-63.610889270000001</v>
      </c>
      <c r="BX642">
        <v>-87.514917130000001</v>
      </c>
      <c r="BY642">
        <v>-22.54663257</v>
      </c>
      <c r="BZ642">
        <v>-7.2111216789999997</v>
      </c>
      <c r="CA642">
        <v>-33.869207230000001</v>
      </c>
      <c r="CB642">
        <v>-11.69190723</v>
      </c>
      <c r="CC642">
        <v>-55.938632259999999</v>
      </c>
      <c r="CD642">
        <v>-36.213417499999998</v>
      </c>
      <c r="CE642">
        <v>34.903170000000003</v>
      </c>
      <c r="CF642">
        <v>23.674119285</v>
      </c>
      <c r="CG642">
        <v>1003.4350612</v>
      </c>
      <c r="CH642">
        <v>286.76192935</v>
      </c>
      <c r="CI642">
        <v>-176.52208909999999</v>
      </c>
      <c r="CJ642">
        <v>-104.6982004</v>
      </c>
      <c r="CK642">
        <v>-45.629572330000002</v>
      </c>
      <c r="CL642">
        <v>-130.6291928</v>
      </c>
      <c r="CM642">
        <v>-161.47859489999999</v>
      </c>
      <c r="CN642">
        <v>-43.883116899999997</v>
      </c>
      <c r="CO642">
        <v>-15.20800706</v>
      </c>
      <c r="CP642">
        <v>-51.22619761</v>
      </c>
      <c r="CQ642">
        <v>-45.694664279999998</v>
      </c>
      <c r="CR642">
        <v>-102.79902079999999</v>
      </c>
      <c r="CS642">
        <v>-73.689225870000001</v>
      </c>
      <c r="CT642">
        <v>57.821155615999999</v>
      </c>
      <c r="CU642">
        <v>21.533183403999999</v>
      </c>
      <c r="CV642">
        <v>1.283137628</v>
      </c>
      <c r="CW642">
        <v>-0.48739968500000003</v>
      </c>
      <c r="CX642">
        <v>1.6248156203999999</v>
      </c>
      <c r="CY642">
        <v>0.46112190330000002</v>
      </c>
      <c r="CZ642">
        <v>0.85325515870000002</v>
      </c>
      <c r="DA642">
        <v>0.148489438</v>
      </c>
      <c r="DB642">
        <v>1.5975345134000001</v>
      </c>
      <c r="DC642">
        <v>0.4468170628</v>
      </c>
      <c r="DD642">
        <v>-0.349321504</v>
      </c>
      <c r="DE642">
        <v>0.59191981069999999</v>
      </c>
      <c r="DF642">
        <v>0.35055094399999998</v>
      </c>
      <c r="DG642">
        <v>-0.29460463799999997</v>
      </c>
      <c r="DH642">
        <v>1.2904922732999999</v>
      </c>
      <c r="DI642">
        <v>-0.674567213</v>
      </c>
      <c r="DJ642">
        <v>1.1416869113999999</v>
      </c>
    </row>
    <row r="643" spans="19:114" x14ac:dyDescent="0.15">
      <c r="S643" s="11" t="s">
        <v>47</v>
      </c>
      <c r="T643" s="11" t="s">
        <v>100</v>
      </c>
      <c r="U643" s="11">
        <v>10</v>
      </c>
      <c r="V643" s="11">
        <v>45</v>
      </c>
      <c r="W643" s="9">
        <v>0.15286</v>
      </c>
      <c r="X643" s="9">
        <v>0.50749599999999995</v>
      </c>
      <c r="Y643" s="9">
        <f t="shared" ref="Y643:Y695" si="281">W643*AA643^X643</f>
        <v>1.2209517514942323</v>
      </c>
      <c r="Z643" s="9">
        <f t="shared" ref="Z643:Z695" si="282">ROUNDUP($E$3/Y643,0)</f>
        <v>42</v>
      </c>
      <c r="AA643" s="8">
        <f t="shared" ref="AA643:AA706" si="283">$E$10</f>
        <v>60</v>
      </c>
      <c r="AB643" s="8" t="b">
        <f t="shared" si="280"/>
        <v>0</v>
      </c>
      <c r="AC643" s="25" t="str">
        <f t="shared" si="271"/>
        <v>NO</v>
      </c>
      <c r="AD643" s="21" t="str">
        <f t="shared" ref="AD643:AD706" si="284">IF(AND(Z643&lt;$B$14,Z643&gt;$B$13),"YES","NO")</f>
        <v>YES</v>
      </c>
      <c r="AE643" s="8" t="str">
        <f t="shared" ref="AE643:AE706" si="285">CHOOSE(MIN(AG643:AH643),"VERY FINE","FINE","MEDIUM","COARSE","VERY COARSE","EXT. COARSE","ULT. COARSE")</f>
        <v>MEDIUM</v>
      </c>
      <c r="AF643" s="8">
        <f t="shared" ref="AF643:AF706" si="286">IF(AE643="ULT. COARSE",7,IF(AE643="EXT. COARSE",6,IF(AE643="VERY COARSE",5,IF(AE643="COARSE",4,IF(AE643="MEDIUM",3,IF(AE643="FINE",2,IF(AE643="VERY FINE",1)))))))</f>
        <v>3</v>
      </c>
      <c r="AG643" s="8">
        <f t="shared" ref="AG643:AG706" si="287">IF(AI643&gt;=$M$4,7,IF(AI643&gt;=$L$4,6,IF(AI643&gt;=$K$4,5,IF(AI643&gt;=$J$4,4,IF(AI643&gt;=$I$4,3,IF(AI643&gt;=$H$4,2,IF(AI643&gt;=0,1)))))))</f>
        <v>3</v>
      </c>
      <c r="AH643" s="8">
        <f t="shared" ref="AH643:AH706" si="288">IF(AJ643&gt;=$M$5,7,IF(AJ643&gt;=$L$5,6,IF(AJ643&gt;=$K$5,5,IF(AJ643&gt;=$J$5,4,IF(AJ643&gt;=$I$5,3,IF(AJ643&gt;=$H$5,2,IF(AJ643&gt;=0,1)))))))</f>
        <v>3</v>
      </c>
      <c r="AI643" s="25">
        <f t="shared" si="272"/>
        <v>152</v>
      </c>
      <c r="AJ643" s="25">
        <f t="shared" si="273"/>
        <v>318</v>
      </c>
      <c r="AK643" s="25">
        <f t="shared" si="274"/>
        <v>532</v>
      </c>
      <c r="AL643" s="25">
        <f t="shared" si="275"/>
        <v>7</v>
      </c>
      <c r="AM643" s="21">
        <f t="shared" ref="AM643:AM706" si="289">ROUNDUP(BC643+$AQ643*BD643+$AR643*BE643+BF643*$AS643+BG643*$AT643+BH643*$AQ643*$AR643+BI643*$AQ643*$AS643+BJ643*$AR643*$AS643+BK643*$AQ643*$AT643+BL643*$AR643*$AT643+BM643*$AS643*$AT643+BN643*$AQ643*$AQ643+BO643*$AR643*$AR643+BP643*$AS643*$AS643+BQ643*$AT643*$AT643,0)</f>
        <v>152</v>
      </c>
      <c r="AN643" s="21">
        <f t="shared" ref="AN643:AN706" si="290">ROUNDUP(BR643+$AQ643*BS643+$AR643*BT643+BU643*$AS643+BV643*$AT643+BW643*$AQ643*$AR643+BX643*$AQ643*$AS643+BY643*$AR643*$AS643+BZ643*$AQ643*$AT643+CA643*$AS643*$AT643+CB643*$AS643*$AT643+CC643*$AQ643*$AQ643+CD643*$AR643*$AR643+CE643*$AS643*$AS643+CF643*$AT643*$AT643,0)</f>
        <v>318</v>
      </c>
      <c r="AO643" s="21">
        <f t="shared" ref="AO643:AO706" si="291">ROUNDUP(CG643+$AQ643*CH643+$AR643*CI643+CJ643*$AS643+CK643*$AT643+CL643*$AQ643*$AR643+CM643*$AQ643*$AS643+CN643*$AR643*$AS643+CO643*$AQ643*$AT643+CP643*$AR643*$AT643+CQ643*$AS643*$AT643+CR643*$AQ643*$AQ643+CS643*$AR643*$AR643+CT643*$AS643*$AS643+CU643*$AT643*$AT643,0)</f>
        <v>532</v>
      </c>
      <c r="AP643" s="21">
        <f t="shared" ref="AP643:AP706" si="292">ROUNDUP(CV643+$AQ643*CW643+$AR643*CX643+CY643*$AS643+CZ643*$AT643+DA643*$AQ643*$AR643+DB643*$AQ643*$AS643+DC643*$AR643*$AS643+DD643*$AQ643*$AT643+DE643*$AR643*$AT643+DF643*$AS643*$AT643+DG643*$AQ643*$AQ643+DH643*$AR643*$AR643+DI643*$AS643*$AS643+DJ643*$AT643*$AT643,1)</f>
        <v>7</v>
      </c>
      <c r="AQ643" s="24">
        <f t="shared" si="276"/>
        <v>-0.42857142857142855</v>
      </c>
      <c r="AR643" s="24">
        <f t="shared" si="277"/>
        <v>1</v>
      </c>
      <c r="AS643" s="24">
        <f t="shared" si="278"/>
        <v>1</v>
      </c>
      <c r="AT643" s="24">
        <f t="shared" si="279"/>
        <v>1</v>
      </c>
      <c r="AU643">
        <v>16</v>
      </c>
      <c r="AV643">
        <v>14</v>
      </c>
      <c r="AW643">
        <v>85</v>
      </c>
      <c r="AX643">
        <v>35</v>
      </c>
      <c r="AY643">
        <v>45</v>
      </c>
      <c r="AZ643">
        <v>15</v>
      </c>
      <c r="BA643">
        <v>22.5</v>
      </c>
      <c r="BB643">
        <v>22.5</v>
      </c>
      <c r="BC643">
        <v>219.20897685</v>
      </c>
      <c r="BD643">
        <v>38.115369377999997</v>
      </c>
      <c r="BE643">
        <v>-38.785145329999999</v>
      </c>
      <c r="BF643">
        <v>-10.92782128</v>
      </c>
      <c r="BG643">
        <v>-14.29929997</v>
      </c>
      <c r="BH643">
        <v>-25.092717109999999</v>
      </c>
      <c r="BI643">
        <v>-43.245127170000004</v>
      </c>
      <c r="BJ643">
        <v>-10.702779339999999</v>
      </c>
      <c r="BK643">
        <v>3.5065187508000002</v>
      </c>
      <c r="BL643">
        <v>-11.18570738</v>
      </c>
      <c r="BM643">
        <v>-2.869774042</v>
      </c>
      <c r="BN643">
        <v>-22.697671830000001</v>
      </c>
      <c r="BO643">
        <v>-10.65752221</v>
      </c>
      <c r="BP643">
        <v>15.88926026</v>
      </c>
      <c r="BQ643">
        <v>8.2585727861000002</v>
      </c>
      <c r="BR643">
        <v>532.20480356999997</v>
      </c>
      <c r="BS643">
        <v>127.13166114000001</v>
      </c>
      <c r="BT643">
        <v>-88.45966387</v>
      </c>
      <c r="BU643">
        <v>-52.288987390000003</v>
      </c>
      <c r="BV643">
        <v>-31.646500320000001</v>
      </c>
      <c r="BW643">
        <v>-63.610889270000001</v>
      </c>
      <c r="BX643">
        <v>-87.514917130000001</v>
      </c>
      <c r="BY643">
        <v>-22.54663257</v>
      </c>
      <c r="BZ643">
        <v>-7.2111216789999997</v>
      </c>
      <c r="CA643">
        <v>-33.869207230000001</v>
      </c>
      <c r="CB643">
        <v>-11.69190723</v>
      </c>
      <c r="CC643">
        <v>-55.938632259999999</v>
      </c>
      <c r="CD643">
        <v>-36.213417499999998</v>
      </c>
      <c r="CE643">
        <v>34.903170000000003</v>
      </c>
      <c r="CF643">
        <v>23.674119285</v>
      </c>
      <c r="CG643">
        <v>1003.4350612</v>
      </c>
      <c r="CH643">
        <v>286.76192935</v>
      </c>
      <c r="CI643">
        <v>-176.52208909999999</v>
      </c>
      <c r="CJ643">
        <v>-104.6982004</v>
      </c>
      <c r="CK643">
        <v>-45.629572330000002</v>
      </c>
      <c r="CL643">
        <v>-130.6291928</v>
      </c>
      <c r="CM643">
        <v>-161.47859489999999</v>
      </c>
      <c r="CN643">
        <v>-43.883116899999997</v>
      </c>
      <c r="CO643">
        <v>-15.20800706</v>
      </c>
      <c r="CP643">
        <v>-51.22619761</v>
      </c>
      <c r="CQ643">
        <v>-45.694664279999998</v>
      </c>
      <c r="CR643">
        <v>-102.79902079999999</v>
      </c>
      <c r="CS643">
        <v>-73.689225870000001</v>
      </c>
      <c r="CT643">
        <v>57.821155615999999</v>
      </c>
      <c r="CU643">
        <v>21.533183403999999</v>
      </c>
      <c r="CV643">
        <v>1.283137628</v>
      </c>
      <c r="CW643">
        <v>-0.48739968500000003</v>
      </c>
      <c r="CX643">
        <v>1.6248156203999999</v>
      </c>
      <c r="CY643">
        <v>0.46112190330000002</v>
      </c>
      <c r="CZ643">
        <v>0.85325515870000002</v>
      </c>
      <c r="DA643">
        <v>0.148489438</v>
      </c>
      <c r="DB643">
        <v>1.5975345134000001</v>
      </c>
      <c r="DC643">
        <v>0.4468170628</v>
      </c>
      <c r="DD643">
        <v>-0.349321504</v>
      </c>
      <c r="DE643">
        <v>0.59191981069999999</v>
      </c>
      <c r="DF643">
        <v>0.35055094399999998</v>
      </c>
      <c r="DG643">
        <v>-0.29460463799999997</v>
      </c>
      <c r="DH643">
        <v>1.2904922732999999</v>
      </c>
      <c r="DI643">
        <v>-0.674567213</v>
      </c>
      <c r="DJ643">
        <v>1.1416869113999999</v>
      </c>
    </row>
    <row r="644" spans="19:114" x14ac:dyDescent="0.15">
      <c r="S644" s="11" t="s">
        <v>47</v>
      </c>
      <c r="T644" s="11" t="s">
        <v>100</v>
      </c>
      <c r="U644" s="11">
        <v>12</v>
      </c>
      <c r="V644" s="11">
        <v>0</v>
      </c>
      <c r="W644" s="9">
        <v>0.17675399999999999</v>
      </c>
      <c r="X644" s="9">
        <v>0.51710999999999996</v>
      </c>
      <c r="Y644" s="9">
        <f t="shared" si="281"/>
        <v>1.4684834079338647</v>
      </c>
      <c r="Z644" s="9">
        <f t="shared" si="282"/>
        <v>35</v>
      </c>
      <c r="AA644" s="8">
        <f t="shared" si="283"/>
        <v>60</v>
      </c>
      <c r="AB644" s="8" t="b">
        <f t="shared" si="280"/>
        <v>0</v>
      </c>
      <c r="AC644" s="25" t="str">
        <f t="shared" si="271"/>
        <v>NO</v>
      </c>
      <c r="AD644" s="21" t="str">
        <f t="shared" si="284"/>
        <v>YES</v>
      </c>
      <c r="AE644" s="8" t="str">
        <f t="shared" si="285"/>
        <v>VERY COARSE</v>
      </c>
      <c r="AF644" s="8">
        <f t="shared" si="286"/>
        <v>5</v>
      </c>
      <c r="AG644" s="8">
        <f t="shared" si="287"/>
        <v>5</v>
      </c>
      <c r="AH644" s="8">
        <f t="shared" si="288"/>
        <v>5</v>
      </c>
      <c r="AI644" s="25">
        <f t="shared" si="272"/>
        <v>209</v>
      </c>
      <c r="AJ644" s="25">
        <f t="shared" si="273"/>
        <v>469</v>
      </c>
      <c r="AK644" s="25">
        <f t="shared" si="274"/>
        <v>816</v>
      </c>
      <c r="AL644" s="25">
        <f t="shared" si="275"/>
        <v>3.3000000000000003</v>
      </c>
      <c r="AM644" s="21">
        <f t="shared" si="289"/>
        <v>209</v>
      </c>
      <c r="AN644" s="21">
        <f t="shared" si="290"/>
        <v>469</v>
      </c>
      <c r="AO644" s="21">
        <f t="shared" si="291"/>
        <v>816</v>
      </c>
      <c r="AP644" s="21">
        <f t="shared" si="292"/>
        <v>3.3000000000000003</v>
      </c>
      <c r="AQ644" s="24">
        <f t="shared" si="276"/>
        <v>-0.2857142857142857</v>
      </c>
      <c r="AR644" s="24">
        <f t="shared" si="277"/>
        <v>1</v>
      </c>
      <c r="AS644" s="24">
        <f t="shared" si="278"/>
        <v>1</v>
      </c>
      <c r="AT644" s="24">
        <f t="shared" si="279"/>
        <v>-1</v>
      </c>
      <c r="AU644">
        <v>16</v>
      </c>
      <c r="AV644">
        <v>14</v>
      </c>
      <c r="AW644">
        <v>85</v>
      </c>
      <c r="AX644">
        <v>35</v>
      </c>
      <c r="AY644">
        <v>45</v>
      </c>
      <c r="AZ644">
        <v>15</v>
      </c>
      <c r="BA644">
        <v>22.5</v>
      </c>
      <c r="BB644">
        <v>22.5</v>
      </c>
      <c r="BC644">
        <v>219.20897685</v>
      </c>
      <c r="BD644">
        <v>38.115369377999997</v>
      </c>
      <c r="BE644">
        <v>-38.785145329999999</v>
      </c>
      <c r="BF644">
        <v>-10.92782128</v>
      </c>
      <c r="BG644">
        <v>-14.29929997</v>
      </c>
      <c r="BH644">
        <v>-25.092717109999999</v>
      </c>
      <c r="BI644">
        <v>-43.245127170000004</v>
      </c>
      <c r="BJ644">
        <v>-10.702779339999999</v>
      </c>
      <c r="BK644">
        <v>3.5065187508000002</v>
      </c>
      <c r="BL644">
        <v>-11.18570738</v>
      </c>
      <c r="BM644">
        <v>-2.869774042</v>
      </c>
      <c r="BN644">
        <v>-22.697671830000001</v>
      </c>
      <c r="BO644">
        <v>-10.65752221</v>
      </c>
      <c r="BP644">
        <v>15.88926026</v>
      </c>
      <c r="BQ644">
        <v>8.2585727861000002</v>
      </c>
      <c r="BR644">
        <v>532.20480356999997</v>
      </c>
      <c r="BS644">
        <v>127.13166114000001</v>
      </c>
      <c r="BT644">
        <v>-88.45966387</v>
      </c>
      <c r="BU644">
        <v>-52.288987390000003</v>
      </c>
      <c r="BV644">
        <v>-31.646500320000001</v>
      </c>
      <c r="BW644">
        <v>-63.610889270000001</v>
      </c>
      <c r="BX644">
        <v>-87.514917130000001</v>
      </c>
      <c r="BY644">
        <v>-22.54663257</v>
      </c>
      <c r="BZ644">
        <v>-7.2111216789999997</v>
      </c>
      <c r="CA644">
        <v>-33.869207230000001</v>
      </c>
      <c r="CB644">
        <v>-11.69190723</v>
      </c>
      <c r="CC644">
        <v>-55.938632259999999</v>
      </c>
      <c r="CD644">
        <v>-36.213417499999998</v>
      </c>
      <c r="CE644">
        <v>34.903170000000003</v>
      </c>
      <c r="CF644">
        <v>23.674119285</v>
      </c>
      <c r="CG644">
        <v>1003.4350612</v>
      </c>
      <c r="CH644">
        <v>286.76192935</v>
      </c>
      <c r="CI644">
        <v>-176.52208909999999</v>
      </c>
      <c r="CJ644">
        <v>-104.6982004</v>
      </c>
      <c r="CK644">
        <v>-45.629572330000002</v>
      </c>
      <c r="CL644">
        <v>-130.6291928</v>
      </c>
      <c r="CM644">
        <v>-161.47859489999999</v>
      </c>
      <c r="CN644">
        <v>-43.883116899999997</v>
      </c>
      <c r="CO644">
        <v>-15.20800706</v>
      </c>
      <c r="CP644">
        <v>-51.22619761</v>
      </c>
      <c r="CQ644">
        <v>-45.694664279999998</v>
      </c>
      <c r="CR644">
        <v>-102.79902079999999</v>
      </c>
      <c r="CS644">
        <v>-73.689225870000001</v>
      </c>
      <c r="CT644">
        <v>57.821155615999999</v>
      </c>
      <c r="CU644">
        <v>21.533183403999999</v>
      </c>
      <c r="CV644">
        <v>1.283137628</v>
      </c>
      <c r="CW644">
        <v>-0.48739968500000003</v>
      </c>
      <c r="CX644">
        <v>1.6248156203999999</v>
      </c>
      <c r="CY644">
        <v>0.46112190330000002</v>
      </c>
      <c r="CZ644">
        <v>0.85325515870000002</v>
      </c>
      <c r="DA644">
        <v>0.148489438</v>
      </c>
      <c r="DB644">
        <v>1.5975345134000001</v>
      </c>
      <c r="DC644">
        <v>0.4468170628</v>
      </c>
      <c r="DD644">
        <v>-0.349321504</v>
      </c>
      <c r="DE644">
        <v>0.59191981069999999</v>
      </c>
      <c r="DF644">
        <v>0.35055094399999998</v>
      </c>
      <c r="DG644">
        <v>-0.29460463799999997</v>
      </c>
      <c r="DH644">
        <v>1.2904922732999999</v>
      </c>
      <c r="DI644">
        <v>-0.674567213</v>
      </c>
      <c r="DJ644">
        <v>1.1416869113999999</v>
      </c>
    </row>
    <row r="645" spans="19:114" x14ac:dyDescent="0.15">
      <c r="S645" s="11" t="s">
        <v>47</v>
      </c>
      <c r="T645" s="11" t="s">
        <v>100</v>
      </c>
      <c r="U645" s="11">
        <v>12</v>
      </c>
      <c r="V645" s="11">
        <v>15</v>
      </c>
      <c r="W645" s="9">
        <v>0.17675399999999999</v>
      </c>
      <c r="X645" s="9">
        <v>0.51710999999999996</v>
      </c>
      <c r="Y645" s="9">
        <f t="shared" si="281"/>
        <v>1.4684834079338647</v>
      </c>
      <c r="Z645" s="9">
        <f t="shared" si="282"/>
        <v>35</v>
      </c>
      <c r="AA645" s="8">
        <f t="shared" si="283"/>
        <v>60</v>
      </c>
      <c r="AB645" s="8" t="b">
        <f t="shared" si="280"/>
        <v>0</v>
      </c>
      <c r="AC645" s="25" t="str">
        <f t="shared" si="271"/>
        <v>YES</v>
      </c>
      <c r="AD645" s="21" t="str">
        <f t="shared" si="284"/>
        <v>YES</v>
      </c>
      <c r="AE645" s="8" t="str">
        <f t="shared" si="285"/>
        <v>COARSE</v>
      </c>
      <c r="AF645" s="8">
        <f t="shared" si="286"/>
        <v>4</v>
      </c>
      <c r="AG645" s="8">
        <f t="shared" si="287"/>
        <v>4</v>
      </c>
      <c r="AH645" s="8">
        <f t="shared" si="288"/>
        <v>4</v>
      </c>
      <c r="AI645" s="25">
        <f t="shared" si="272"/>
        <v>182</v>
      </c>
      <c r="AJ645" s="25">
        <f t="shared" si="273"/>
        <v>398</v>
      </c>
      <c r="AK645" s="25">
        <f t="shared" si="274"/>
        <v>705</v>
      </c>
      <c r="AL645" s="25">
        <f t="shared" si="275"/>
        <v>3.6</v>
      </c>
      <c r="AM645" s="21">
        <f t="shared" si="289"/>
        <v>182</v>
      </c>
      <c r="AN645" s="21">
        <f t="shared" si="290"/>
        <v>398</v>
      </c>
      <c r="AO645" s="21">
        <f t="shared" si="291"/>
        <v>705</v>
      </c>
      <c r="AP645" s="21">
        <f t="shared" si="292"/>
        <v>3.6</v>
      </c>
      <c r="AQ645" s="24">
        <f t="shared" si="276"/>
        <v>-0.2857142857142857</v>
      </c>
      <c r="AR645" s="24">
        <f t="shared" si="277"/>
        <v>1</v>
      </c>
      <c r="AS645" s="24">
        <f t="shared" si="278"/>
        <v>1</v>
      </c>
      <c r="AT645" s="24">
        <f t="shared" si="279"/>
        <v>-0.33333333333333331</v>
      </c>
      <c r="AU645">
        <v>16</v>
      </c>
      <c r="AV645">
        <v>14</v>
      </c>
      <c r="AW645">
        <v>85</v>
      </c>
      <c r="AX645">
        <v>35</v>
      </c>
      <c r="AY645">
        <v>45</v>
      </c>
      <c r="AZ645">
        <v>15</v>
      </c>
      <c r="BA645">
        <v>22.5</v>
      </c>
      <c r="BB645">
        <v>22.5</v>
      </c>
      <c r="BC645">
        <v>219.20897685</v>
      </c>
      <c r="BD645">
        <v>38.115369377999997</v>
      </c>
      <c r="BE645">
        <v>-38.785145329999999</v>
      </c>
      <c r="BF645">
        <v>-10.92782128</v>
      </c>
      <c r="BG645">
        <v>-14.29929997</v>
      </c>
      <c r="BH645">
        <v>-25.092717109999999</v>
      </c>
      <c r="BI645">
        <v>-43.245127170000004</v>
      </c>
      <c r="BJ645">
        <v>-10.702779339999999</v>
      </c>
      <c r="BK645">
        <v>3.5065187508000002</v>
      </c>
      <c r="BL645">
        <v>-11.18570738</v>
      </c>
      <c r="BM645">
        <v>-2.869774042</v>
      </c>
      <c r="BN645">
        <v>-22.697671830000001</v>
      </c>
      <c r="BO645">
        <v>-10.65752221</v>
      </c>
      <c r="BP645">
        <v>15.88926026</v>
      </c>
      <c r="BQ645">
        <v>8.2585727861000002</v>
      </c>
      <c r="BR645">
        <v>532.20480356999997</v>
      </c>
      <c r="BS645">
        <v>127.13166114000001</v>
      </c>
      <c r="BT645">
        <v>-88.45966387</v>
      </c>
      <c r="BU645">
        <v>-52.288987390000003</v>
      </c>
      <c r="BV645">
        <v>-31.646500320000001</v>
      </c>
      <c r="BW645">
        <v>-63.610889270000001</v>
      </c>
      <c r="BX645">
        <v>-87.514917130000001</v>
      </c>
      <c r="BY645">
        <v>-22.54663257</v>
      </c>
      <c r="BZ645">
        <v>-7.2111216789999997</v>
      </c>
      <c r="CA645">
        <v>-33.869207230000001</v>
      </c>
      <c r="CB645">
        <v>-11.69190723</v>
      </c>
      <c r="CC645">
        <v>-55.938632259999999</v>
      </c>
      <c r="CD645">
        <v>-36.213417499999998</v>
      </c>
      <c r="CE645">
        <v>34.903170000000003</v>
      </c>
      <c r="CF645">
        <v>23.674119285</v>
      </c>
      <c r="CG645">
        <v>1003.4350612</v>
      </c>
      <c r="CH645">
        <v>286.76192935</v>
      </c>
      <c r="CI645">
        <v>-176.52208909999999</v>
      </c>
      <c r="CJ645">
        <v>-104.6982004</v>
      </c>
      <c r="CK645">
        <v>-45.629572330000002</v>
      </c>
      <c r="CL645">
        <v>-130.6291928</v>
      </c>
      <c r="CM645">
        <v>-161.47859489999999</v>
      </c>
      <c r="CN645">
        <v>-43.883116899999997</v>
      </c>
      <c r="CO645">
        <v>-15.20800706</v>
      </c>
      <c r="CP645">
        <v>-51.22619761</v>
      </c>
      <c r="CQ645">
        <v>-45.694664279999998</v>
      </c>
      <c r="CR645">
        <v>-102.79902079999999</v>
      </c>
      <c r="CS645">
        <v>-73.689225870000001</v>
      </c>
      <c r="CT645">
        <v>57.821155615999999</v>
      </c>
      <c r="CU645">
        <v>21.533183403999999</v>
      </c>
      <c r="CV645">
        <v>1.283137628</v>
      </c>
      <c r="CW645">
        <v>-0.48739968500000003</v>
      </c>
      <c r="CX645">
        <v>1.6248156203999999</v>
      </c>
      <c r="CY645">
        <v>0.46112190330000002</v>
      </c>
      <c r="CZ645">
        <v>0.85325515870000002</v>
      </c>
      <c r="DA645">
        <v>0.148489438</v>
      </c>
      <c r="DB645">
        <v>1.5975345134000001</v>
      </c>
      <c r="DC645">
        <v>0.4468170628</v>
      </c>
      <c r="DD645">
        <v>-0.349321504</v>
      </c>
      <c r="DE645">
        <v>0.59191981069999999</v>
      </c>
      <c r="DF645">
        <v>0.35055094399999998</v>
      </c>
      <c r="DG645">
        <v>-0.29460463799999997</v>
      </c>
      <c r="DH645">
        <v>1.2904922732999999</v>
      </c>
      <c r="DI645">
        <v>-0.674567213</v>
      </c>
      <c r="DJ645">
        <v>1.1416869113999999</v>
      </c>
    </row>
    <row r="646" spans="19:114" x14ac:dyDescent="0.15">
      <c r="S646" s="11" t="s">
        <v>47</v>
      </c>
      <c r="T646" s="11" t="s">
        <v>100</v>
      </c>
      <c r="U646" s="11">
        <v>12</v>
      </c>
      <c r="V646" s="11">
        <v>30</v>
      </c>
      <c r="W646" s="9">
        <v>0.17675399999999999</v>
      </c>
      <c r="X646" s="9">
        <v>0.51710999999999996</v>
      </c>
      <c r="Y646" s="9">
        <f t="shared" si="281"/>
        <v>1.4684834079338647</v>
      </c>
      <c r="Z646" s="9">
        <f t="shared" si="282"/>
        <v>35</v>
      </c>
      <c r="AA646" s="8">
        <f t="shared" si="283"/>
        <v>60</v>
      </c>
      <c r="AB646" s="8" t="b">
        <f t="shared" si="280"/>
        <v>0</v>
      </c>
      <c r="AC646" s="25" t="str">
        <f t="shared" si="271"/>
        <v>NO</v>
      </c>
      <c r="AD646" s="21" t="str">
        <f t="shared" si="284"/>
        <v>YES</v>
      </c>
      <c r="AE646" s="8" t="str">
        <f t="shared" si="285"/>
        <v>MEDIUM</v>
      </c>
      <c r="AF646" s="8">
        <f t="shared" si="286"/>
        <v>3</v>
      </c>
      <c r="AG646" s="8">
        <f t="shared" si="287"/>
        <v>4</v>
      </c>
      <c r="AH646" s="8">
        <f t="shared" si="288"/>
        <v>3</v>
      </c>
      <c r="AI646" s="25">
        <f t="shared" si="272"/>
        <v>162</v>
      </c>
      <c r="AJ646" s="25">
        <f t="shared" si="273"/>
        <v>348</v>
      </c>
      <c r="AK646" s="25">
        <f t="shared" si="274"/>
        <v>612</v>
      </c>
      <c r="AL646" s="25">
        <f t="shared" si="275"/>
        <v>4.8999999999999995</v>
      </c>
      <c r="AM646" s="21">
        <f t="shared" si="289"/>
        <v>162</v>
      </c>
      <c r="AN646" s="21">
        <f t="shared" si="290"/>
        <v>348</v>
      </c>
      <c r="AO646" s="21">
        <f t="shared" si="291"/>
        <v>612</v>
      </c>
      <c r="AP646" s="21">
        <f t="shared" si="292"/>
        <v>4.8999999999999995</v>
      </c>
      <c r="AQ646" s="24">
        <f t="shared" si="276"/>
        <v>-0.2857142857142857</v>
      </c>
      <c r="AR646" s="24">
        <f t="shared" si="277"/>
        <v>1</v>
      </c>
      <c r="AS646" s="24">
        <f t="shared" si="278"/>
        <v>1</v>
      </c>
      <c r="AT646" s="24">
        <f t="shared" si="279"/>
        <v>0.33333333333333331</v>
      </c>
      <c r="AU646">
        <v>16</v>
      </c>
      <c r="AV646">
        <v>14</v>
      </c>
      <c r="AW646">
        <v>85</v>
      </c>
      <c r="AX646">
        <v>35</v>
      </c>
      <c r="AY646">
        <v>45</v>
      </c>
      <c r="AZ646">
        <v>15</v>
      </c>
      <c r="BA646">
        <v>22.5</v>
      </c>
      <c r="BB646">
        <v>22.5</v>
      </c>
      <c r="BC646">
        <v>219.20897685</v>
      </c>
      <c r="BD646">
        <v>38.115369377999997</v>
      </c>
      <c r="BE646">
        <v>-38.785145329999999</v>
      </c>
      <c r="BF646">
        <v>-10.92782128</v>
      </c>
      <c r="BG646">
        <v>-14.29929997</v>
      </c>
      <c r="BH646">
        <v>-25.092717109999999</v>
      </c>
      <c r="BI646">
        <v>-43.245127170000004</v>
      </c>
      <c r="BJ646">
        <v>-10.702779339999999</v>
      </c>
      <c r="BK646">
        <v>3.5065187508000002</v>
      </c>
      <c r="BL646">
        <v>-11.18570738</v>
      </c>
      <c r="BM646">
        <v>-2.869774042</v>
      </c>
      <c r="BN646">
        <v>-22.697671830000001</v>
      </c>
      <c r="BO646">
        <v>-10.65752221</v>
      </c>
      <c r="BP646">
        <v>15.88926026</v>
      </c>
      <c r="BQ646">
        <v>8.2585727861000002</v>
      </c>
      <c r="BR646">
        <v>532.20480356999997</v>
      </c>
      <c r="BS646">
        <v>127.13166114000001</v>
      </c>
      <c r="BT646">
        <v>-88.45966387</v>
      </c>
      <c r="BU646">
        <v>-52.288987390000003</v>
      </c>
      <c r="BV646">
        <v>-31.646500320000001</v>
      </c>
      <c r="BW646">
        <v>-63.610889270000001</v>
      </c>
      <c r="BX646">
        <v>-87.514917130000001</v>
      </c>
      <c r="BY646">
        <v>-22.54663257</v>
      </c>
      <c r="BZ646">
        <v>-7.2111216789999997</v>
      </c>
      <c r="CA646">
        <v>-33.869207230000001</v>
      </c>
      <c r="CB646">
        <v>-11.69190723</v>
      </c>
      <c r="CC646">
        <v>-55.938632259999999</v>
      </c>
      <c r="CD646">
        <v>-36.213417499999998</v>
      </c>
      <c r="CE646">
        <v>34.903170000000003</v>
      </c>
      <c r="CF646">
        <v>23.674119285</v>
      </c>
      <c r="CG646">
        <v>1003.4350612</v>
      </c>
      <c r="CH646">
        <v>286.76192935</v>
      </c>
      <c r="CI646">
        <v>-176.52208909999999</v>
      </c>
      <c r="CJ646">
        <v>-104.6982004</v>
      </c>
      <c r="CK646">
        <v>-45.629572330000002</v>
      </c>
      <c r="CL646">
        <v>-130.6291928</v>
      </c>
      <c r="CM646">
        <v>-161.47859489999999</v>
      </c>
      <c r="CN646">
        <v>-43.883116899999997</v>
      </c>
      <c r="CO646">
        <v>-15.20800706</v>
      </c>
      <c r="CP646">
        <v>-51.22619761</v>
      </c>
      <c r="CQ646">
        <v>-45.694664279999998</v>
      </c>
      <c r="CR646">
        <v>-102.79902079999999</v>
      </c>
      <c r="CS646">
        <v>-73.689225870000001</v>
      </c>
      <c r="CT646">
        <v>57.821155615999999</v>
      </c>
      <c r="CU646">
        <v>21.533183403999999</v>
      </c>
      <c r="CV646">
        <v>1.283137628</v>
      </c>
      <c r="CW646">
        <v>-0.48739968500000003</v>
      </c>
      <c r="CX646">
        <v>1.6248156203999999</v>
      </c>
      <c r="CY646">
        <v>0.46112190330000002</v>
      </c>
      <c r="CZ646">
        <v>0.85325515870000002</v>
      </c>
      <c r="DA646">
        <v>0.148489438</v>
      </c>
      <c r="DB646">
        <v>1.5975345134000001</v>
      </c>
      <c r="DC646">
        <v>0.4468170628</v>
      </c>
      <c r="DD646">
        <v>-0.349321504</v>
      </c>
      <c r="DE646">
        <v>0.59191981069999999</v>
      </c>
      <c r="DF646">
        <v>0.35055094399999998</v>
      </c>
      <c r="DG646">
        <v>-0.29460463799999997</v>
      </c>
      <c r="DH646">
        <v>1.2904922732999999</v>
      </c>
      <c r="DI646">
        <v>-0.674567213</v>
      </c>
      <c r="DJ646">
        <v>1.1416869113999999</v>
      </c>
    </row>
    <row r="647" spans="19:114" x14ac:dyDescent="0.15">
      <c r="S647" s="11" t="s">
        <v>47</v>
      </c>
      <c r="T647" s="11" t="s">
        <v>100</v>
      </c>
      <c r="U647" s="11">
        <v>12</v>
      </c>
      <c r="V647" s="11">
        <v>45</v>
      </c>
      <c r="W647" s="9">
        <v>0.17675399999999999</v>
      </c>
      <c r="X647" s="9">
        <v>0.51710999999999996</v>
      </c>
      <c r="Y647" s="9">
        <f t="shared" si="281"/>
        <v>1.4684834079338647</v>
      </c>
      <c r="Z647" s="9">
        <f t="shared" si="282"/>
        <v>35</v>
      </c>
      <c r="AA647" s="8">
        <f t="shared" si="283"/>
        <v>60</v>
      </c>
      <c r="AB647" s="8" t="b">
        <f t="shared" si="280"/>
        <v>0</v>
      </c>
      <c r="AC647" s="25" t="str">
        <f t="shared" si="271"/>
        <v>NO</v>
      </c>
      <c r="AD647" s="21" t="str">
        <f t="shared" si="284"/>
        <v>YES</v>
      </c>
      <c r="AE647" s="8" t="str">
        <f t="shared" si="285"/>
        <v>MEDIUM</v>
      </c>
      <c r="AF647" s="8">
        <f t="shared" si="286"/>
        <v>3</v>
      </c>
      <c r="AG647" s="8">
        <f t="shared" si="287"/>
        <v>3</v>
      </c>
      <c r="AH647" s="8">
        <f t="shared" si="288"/>
        <v>3</v>
      </c>
      <c r="AI647" s="25">
        <f t="shared" si="272"/>
        <v>150</v>
      </c>
      <c r="AJ647" s="25">
        <f t="shared" si="273"/>
        <v>319</v>
      </c>
      <c r="AK647" s="25">
        <f t="shared" si="274"/>
        <v>539</v>
      </c>
      <c r="AL647" s="25">
        <f t="shared" si="275"/>
        <v>7.1</v>
      </c>
      <c r="AM647" s="21">
        <f t="shared" si="289"/>
        <v>150</v>
      </c>
      <c r="AN647" s="21">
        <f t="shared" si="290"/>
        <v>319</v>
      </c>
      <c r="AO647" s="21">
        <f t="shared" si="291"/>
        <v>539</v>
      </c>
      <c r="AP647" s="21">
        <f t="shared" si="292"/>
        <v>7.1</v>
      </c>
      <c r="AQ647" s="24">
        <f t="shared" si="276"/>
        <v>-0.2857142857142857</v>
      </c>
      <c r="AR647" s="24">
        <f t="shared" si="277"/>
        <v>1</v>
      </c>
      <c r="AS647" s="24">
        <f t="shared" si="278"/>
        <v>1</v>
      </c>
      <c r="AT647" s="24">
        <f t="shared" si="279"/>
        <v>1</v>
      </c>
      <c r="AU647">
        <v>16</v>
      </c>
      <c r="AV647">
        <v>14</v>
      </c>
      <c r="AW647">
        <v>85</v>
      </c>
      <c r="AX647">
        <v>35</v>
      </c>
      <c r="AY647">
        <v>45</v>
      </c>
      <c r="AZ647">
        <v>15</v>
      </c>
      <c r="BA647">
        <v>22.5</v>
      </c>
      <c r="BB647">
        <v>22.5</v>
      </c>
      <c r="BC647">
        <v>219.20897685</v>
      </c>
      <c r="BD647">
        <v>38.115369377999997</v>
      </c>
      <c r="BE647">
        <v>-38.785145329999999</v>
      </c>
      <c r="BF647">
        <v>-10.92782128</v>
      </c>
      <c r="BG647">
        <v>-14.29929997</v>
      </c>
      <c r="BH647">
        <v>-25.092717109999999</v>
      </c>
      <c r="BI647">
        <v>-43.245127170000004</v>
      </c>
      <c r="BJ647">
        <v>-10.702779339999999</v>
      </c>
      <c r="BK647">
        <v>3.5065187508000002</v>
      </c>
      <c r="BL647">
        <v>-11.18570738</v>
      </c>
      <c r="BM647">
        <v>-2.869774042</v>
      </c>
      <c r="BN647">
        <v>-22.697671830000001</v>
      </c>
      <c r="BO647">
        <v>-10.65752221</v>
      </c>
      <c r="BP647">
        <v>15.88926026</v>
      </c>
      <c r="BQ647">
        <v>8.2585727861000002</v>
      </c>
      <c r="BR647">
        <v>532.20480356999997</v>
      </c>
      <c r="BS647">
        <v>127.13166114000001</v>
      </c>
      <c r="BT647">
        <v>-88.45966387</v>
      </c>
      <c r="BU647">
        <v>-52.288987390000003</v>
      </c>
      <c r="BV647">
        <v>-31.646500320000001</v>
      </c>
      <c r="BW647">
        <v>-63.610889270000001</v>
      </c>
      <c r="BX647">
        <v>-87.514917130000001</v>
      </c>
      <c r="BY647">
        <v>-22.54663257</v>
      </c>
      <c r="BZ647">
        <v>-7.2111216789999997</v>
      </c>
      <c r="CA647">
        <v>-33.869207230000001</v>
      </c>
      <c r="CB647">
        <v>-11.69190723</v>
      </c>
      <c r="CC647">
        <v>-55.938632259999999</v>
      </c>
      <c r="CD647">
        <v>-36.213417499999998</v>
      </c>
      <c r="CE647">
        <v>34.903170000000003</v>
      </c>
      <c r="CF647">
        <v>23.674119285</v>
      </c>
      <c r="CG647">
        <v>1003.4350612</v>
      </c>
      <c r="CH647">
        <v>286.76192935</v>
      </c>
      <c r="CI647">
        <v>-176.52208909999999</v>
      </c>
      <c r="CJ647">
        <v>-104.6982004</v>
      </c>
      <c r="CK647">
        <v>-45.629572330000002</v>
      </c>
      <c r="CL647">
        <v>-130.6291928</v>
      </c>
      <c r="CM647">
        <v>-161.47859489999999</v>
      </c>
      <c r="CN647">
        <v>-43.883116899999997</v>
      </c>
      <c r="CO647">
        <v>-15.20800706</v>
      </c>
      <c r="CP647">
        <v>-51.22619761</v>
      </c>
      <c r="CQ647">
        <v>-45.694664279999998</v>
      </c>
      <c r="CR647">
        <v>-102.79902079999999</v>
      </c>
      <c r="CS647">
        <v>-73.689225870000001</v>
      </c>
      <c r="CT647">
        <v>57.821155615999999</v>
      </c>
      <c r="CU647">
        <v>21.533183403999999</v>
      </c>
      <c r="CV647">
        <v>1.283137628</v>
      </c>
      <c r="CW647">
        <v>-0.48739968500000003</v>
      </c>
      <c r="CX647">
        <v>1.6248156203999999</v>
      </c>
      <c r="CY647">
        <v>0.46112190330000002</v>
      </c>
      <c r="CZ647">
        <v>0.85325515870000002</v>
      </c>
      <c r="DA647">
        <v>0.148489438</v>
      </c>
      <c r="DB647">
        <v>1.5975345134000001</v>
      </c>
      <c r="DC647">
        <v>0.4468170628</v>
      </c>
      <c r="DD647">
        <v>-0.349321504</v>
      </c>
      <c r="DE647">
        <v>0.59191981069999999</v>
      </c>
      <c r="DF647">
        <v>0.35055094399999998</v>
      </c>
      <c r="DG647">
        <v>-0.29460463799999997</v>
      </c>
      <c r="DH647">
        <v>1.2904922732999999</v>
      </c>
      <c r="DI647">
        <v>-0.674567213</v>
      </c>
      <c r="DJ647">
        <v>1.1416869113999999</v>
      </c>
    </row>
    <row r="648" spans="19:114" x14ac:dyDescent="0.15">
      <c r="S648" s="11" t="s">
        <v>47</v>
      </c>
      <c r="T648" s="11" t="s">
        <v>100</v>
      </c>
      <c r="U648" s="11">
        <v>15</v>
      </c>
      <c r="V648" s="11">
        <v>0</v>
      </c>
      <c r="W648" s="9">
        <v>0.22733999999999999</v>
      </c>
      <c r="X648" s="9">
        <v>0.50942699999999996</v>
      </c>
      <c r="Y648" s="9">
        <f t="shared" si="281"/>
        <v>1.8302655810411805</v>
      </c>
      <c r="Z648" s="9">
        <f t="shared" si="282"/>
        <v>28</v>
      </c>
      <c r="AA648" s="8">
        <f t="shared" si="283"/>
        <v>60</v>
      </c>
      <c r="AB648" s="8" t="b">
        <f t="shared" si="280"/>
        <v>0</v>
      </c>
      <c r="AC648" s="25" t="str">
        <f t="shared" si="271"/>
        <v>NO</v>
      </c>
      <c r="AD648" s="21" t="str">
        <f t="shared" si="284"/>
        <v>YES</v>
      </c>
      <c r="AE648" s="8" t="str">
        <f t="shared" si="285"/>
        <v>VERY COARSE</v>
      </c>
      <c r="AF648" s="8">
        <f t="shared" si="286"/>
        <v>5</v>
      </c>
      <c r="AG648" s="8">
        <f t="shared" si="287"/>
        <v>5</v>
      </c>
      <c r="AH648" s="8">
        <f t="shared" si="288"/>
        <v>5</v>
      </c>
      <c r="AI648" s="25">
        <f t="shared" si="272"/>
        <v>203</v>
      </c>
      <c r="AJ648" s="25">
        <f t="shared" si="273"/>
        <v>470</v>
      </c>
      <c r="AK648" s="25">
        <f t="shared" si="274"/>
        <v>826</v>
      </c>
      <c r="AL648" s="25">
        <f t="shared" si="275"/>
        <v>3.7</v>
      </c>
      <c r="AM648" s="21">
        <f t="shared" si="289"/>
        <v>203</v>
      </c>
      <c r="AN648" s="21">
        <f t="shared" si="290"/>
        <v>470</v>
      </c>
      <c r="AO648" s="21">
        <f t="shared" si="291"/>
        <v>826</v>
      </c>
      <c r="AP648" s="21">
        <f t="shared" si="292"/>
        <v>3.7</v>
      </c>
      <c r="AQ648" s="24">
        <f t="shared" si="276"/>
        <v>-7.1428571428571425E-2</v>
      </c>
      <c r="AR648" s="24">
        <f t="shared" si="277"/>
        <v>1</v>
      </c>
      <c r="AS648" s="24">
        <f t="shared" si="278"/>
        <v>1</v>
      </c>
      <c r="AT648" s="24">
        <f t="shared" si="279"/>
        <v>-1</v>
      </c>
      <c r="AU648">
        <v>16</v>
      </c>
      <c r="AV648">
        <v>14</v>
      </c>
      <c r="AW648">
        <v>85</v>
      </c>
      <c r="AX648">
        <v>35</v>
      </c>
      <c r="AY648">
        <v>45</v>
      </c>
      <c r="AZ648">
        <v>15</v>
      </c>
      <c r="BA648">
        <v>22.5</v>
      </c>
      <c r="BB648">
        <v>22.5</v>
      </c>
      <c r="BC648">
        <v>219.20897685</v>
      </c>
      <c r="BD648">
        <v>38.115369377999997</v>
      </c>
      <c r="BE648">
        <v>-38.785145329999999</v>
      </c>
      <c r="BF648">
        <v>-10.92782128</v>
      </c>
      <c r="BG648">
        <v>-14.29929997</v>
      </c>
      <c r="BH648">
        <v>-25.092717109999999</v>
      </c>
      <c r="BI648">
        <v>-43.245127170000004</v>
      </c>
      <c r="BJ648">
        <v>-10.702779339999999</v>
      </c>
      <c r="BK648">
        <v>3.5065187508000002</v>
      </c>
      <c r="BL648">
        <v>-11.18570738</v>
      </c>
      <c r="BM648">
        <v>-2.869774042</v>
      </c>
      <c r="BN648">
        <v>-22.697671830000001</v>
      </c>
      <c r="BO648">
        <v>-10.65752221</v>
      </c>
      <c r="BP648">
        <v>15.88926026</v>
      </c>
      <c r="BQ648">
        <v>8.2585727861000002</v>
      </c>
      <c r="BR648">
        <v>532.20480356999997</v>
      </c>
      <c r="BS648">
        <v>127.13166114000001</v>
      </c>
      <c r="BT648">
        <v>-88.45966387</v>
      </c>
      <c r="BU648">
        <v>-52.288987390000003</v>
      </c>
      <c r="BV648">
        <v>-31.646500320000001</v>
      </c>
      <c r="BW648">
        <v>-63.610889270000001</v>
      </c>
      <c r="BX648">
        <v>-87.514917130000001</v>
      </c>
      <c r="BY648">
        <v>-22.54663257</v>
      </c>
      <c r="BZ648">
        <v>-7.2111216789999997</v>
      </c>
      <c r="CA648">
        <v>-33.869207230000001</v>
      </c>
      <c r="CB648">
        <v>-11.69190723</v>
      </c>
      <c r="CC648">
        <v>-55.938632259999999</v>
      </c>
      <c r="CD648">
        <v>-36.213417499999998</v>
      </c>
      <c r="CE648">
        <v>34.903170000000003</v>
      </c>
      <c r="CF648">
        <v>23.674119285</v>
      </c>
      <c r="CG648">
        <v>1003.4350612</v>
      </c>
      <c r="CH648">
        <v>286.76192935</v>
      </c>
      <c r="CI648">
        <v>-176.52208909999999</v>
      </c>
      <c r="CJ648">
        <v>-104.6982004</v>
      </c>
      <c r="CK648">
        <v>-45.629572330000002</v>
      </c>
      <c r="CL648">
        <v>-130.6291928</v>
      </c>
      <c r="CM648">
        <v>-161.47859489999999</v>
      </c>
      <c r="CN648">
        <v>-43.883116899999997</v>
      </c>
      <c r="CO648">
        <v>-15.20800706</v>
      </c>
      <c r="CP648">
        <v>-51.22619761</v>
      </c>
      <c r="CQ648">
        <v>-45.694664279999998</v>
      </c>
      <c r="CR648">
        <v>-102.79902079999999</v>
      </c>
      <c r="CS648">
        <v>-73.689225870000001</v>
      </c>
      <c r="CT648">
        <v>57.821155615999999</v>
      </c>
      <c r="CU648">
        <v>21.533183403999999</v>
      </c>
      <c r="CV648">
        <v>1.283137628</v>
      </c>
      <c r="CW648">
        <v>-0.48739968500000003</v>
      </c>
      <c r="CX648">
        <v>1.6248156203999999</v>
      </c>
      <c r="CY648">
        <v>0.46112190330000002</v>
      </c>
      <c r="CZ648">
        <v>0.85325515870000002</v>
      </c>
      <c r="DA648">
        <v>0.148489438</v>
      </c>
      <c r="DB648">
        <v>1.5975345134000001</v>
      </c>
      <c r="DC648">
        <v>0.4468170628</v>
      </c>
      <c r="DD648">
        <v>-0.349321504</v>
      </c>
      <c r="DE648">
        <v>0.59191981069999999</v>
      </c>
      <c r="DF648">
        <v>0.35055094399999998</v>
      </c>
      <c r="DG648">
        <v>-0.29460463799999997</v>
      </c>
      <c r="DH648">
        <v>1.2904922732999999</v>
      </c>
      <c r="DI648">
        <v>-0.674567213</v>
      </c>
      <c r="DJ648">
        <v>1.1416869113999999</v>
      </c>
    </row>
    <row r="649" spans="19:114" x14ac:dyDescent="0.15">
      <c r="S649" s="11" t="s">
        <v>47</v>
      </c>
      <c r="T649" s="11" t="s">
        <v>100</v>
      </c>
      <c r="U649" s="11">
        <v>15</v>
      </c>
      <c r="V649" s="11">
        <v>15</v>
      </c>
      <c r="W649" s="9">
        <v>0.22733999999999999</v>
      </c>
      <c r="X649" s="9">
        <v>0.50942699999999996</v>
      </c>
      <c r="Y649" s="9">
        <f t="shared" si="281"/>
        <v>1.8302655810411805</v>
      </c>
      <c r="Z649" s="9">
        <f t="shared" si="282"/>
        <v>28</v>
      </c>
      <c r="AA649" s="8">
        <f t="shared" si="283"/>
        <v>60</v>
      </c>
      <c r="AB649" s="8" t="b">
        <f t="shared" si="280"/>
        <v>0</v>
      </c>
      <c r="AC649" s="25" t="str">
        <f t="shared" si="271"/>
        <v>YES</v>
      </c>
      <c r="AD649" s="21" t="str">
        <f t="shared" si="284"/>
        <v>YES</v>
      </c>
      <c r="AE649" s="8" t="str">
        <f t="shared" si="285"/>
        <v>COARSE</v>
      </c>
      <c r="AF649" s="8">
        <f t="shared" si="286"/>
        <v>4</v>
      </c>
      <c r="AG649" s="8">
        <f t="shared" si="287"/>
        <v>4</v>
      </c>
      <c r="AH649" s="8">
        <f t="shared" si="288"/>
        <v>4</v>
      </c>
      <c r="AI649" s="25">
        <f t="shared" si="272"/>
        <v>177</v>
      </c>
      <c r="AJ649" s="25">
        <f t="shared" si="273"/>
        <v>398</v>
      </c>
      <c r="AK649" s="25">
        <f t="shared" si="274"/>
        <v>712</v>
      </c>
      <c r="AL649" s="25">
        <f t="shared" si="275"/>
        <v>3.9</v>
      </c>
      <c r="AM649" s="21">
        <f t="shared" si="289"/>
        <v>177</v>
      </c>
      <c r="AN649" s="21">
        <f t="shared" si="290"/>
        <v>398</v>
      </c>
      <c r="AO649" s="21">
        <f t="shared" si="291"/>
        <v>712</v>
      </c>
      <c r="AP649" s="21">
        <f t="shared" si="292"/>
        <v>3.9</v>
      </c>
      <c r="AQ649" s="24">
        <f t="shared" si="276"/>
        <v>-7.1428571428571425E-2</v>
      </c>
      <c r="AR649" s="24">
        <f t="shared" si="277"/>
        <v>1</v>
      </c>
      <c r="AS649" s="24">
        <f t="shared" si="278"/>
        <v>1</v>
      </c>
      <c r="AT649" s="24">
        <f t="shared" si="279"/>
        <v>-0.33333333333333331</v>
      </c>
      <c r="AU649">
        <v>16</v>
      </c>
      <c r="AV649">
        <v>14</v>
      </c>
      <c r="AW649">
        <v>85</v>
      </c>
      <c r="AX649">
        <v>35</v>
      </c>
      <c r="AY649">
        <v>45</v>
      </c>
      <c r="AZ649">
        <v>15</v>
      </c>
      <c r="BA649">
        <v>22.5</v>
      </c>
      <c r="BB649">
        <v>22.5</v>
      </c>
      <c r="BC649">
        <v>219.20897685</v>
      </c>
      <c r="BD649">
        <v>38.115369377999997</v>
      </c>
      <c r="BE649">
        <v>-38.785145329999999</v>
      </c>
      <c r="BF649">
        <v>-10.92782128</v>
      </c>
      <c r="BG649">
        <v>-14.29929997</v>
      </c>
      <c r="BH649">
        <v>-25.092717109999999</v>
      </c>
      <c r="BI649">
        <v>-43.245127170000004</v>
      </c>
      <c r="BJ649">
        <v>-10.702779339999999</v>
      </c>
      <c r="BK649">
        <v>3.5065187508000002</v>
      </c>
      <c r="BL649">
        <v>-11.18570738</v>
      </c>
      <c r="BM649">
        <v>-2.869774042</v>
      </c>
      <c r="BN649">
        <v>-22.697671830000001</v>
      </c>
      <c r="BO649">
        <v>-10.65752221</v>
      </c>
      <c r="BP649">
        <v>15.88926026</v>
      </c>
      <c r="BQ649">
        <v>8.2585727861000002</v>
      </c>
      <c r="BR649">
        <v>532.20480356999997</v>
      </c>
      <c r="BS649">
        <v>127.13166114000001</v>
      </c>
      <c r="BT649">
        <v>-88.45966387</v>
      </c>
      <c r="BU649">
        <v>-52.288987390000003</v>
      </c>
      <c r="BV649">
        <v>-31.646500320000001</v>
      </c>
      <c r="BW649">
        <v>-63.610889270000001</v>
      </c>
      <c r="BX649">
        <v>-87.514917130000001</v>
      </c>
      <c r="BY649">
        <v>-22.54663257</v>
      </c>
      <c r="BZ649">
        <v>-7.2111216789999997</v>
      </c>
      <c r="CA649">
        <v>-33.869207230000001</v>
      </c>
      <c r="CB649">
        <v>-11.69190723</v>
      </c>
      <c r="CC649">
        <v>-55.938632259999999</v>
      </c>
      <c r="CD649">
        <v>-36.213417499999998</v>
      </c>
      <c r="CE649">
        <v>34.903170000000003</v>
      </c>
      <c r="CF649">
        <v>23.674119285</v>
      </c>
      <c r="CG649">
        <v>1003.4350612</v>
      </c>
      <c r="CH649">
        <v>286.76192935</v>
      </c>
      <c r="CI649">
        <v>-176.52208909999999</v>
      </c>
      <c r="CJ649">
        <v>-104.6982004</v>
      </c>
      <c r="CK649">
        <v>-45.629572330000002</v>
      </c>
      <c r="CL649">
        <v>-130.6291928</v>
      </c>
      <c r="CM649">
        <v>-161.47859489999999</v>
      </c>
      <c r="CN649">
        <v>-43.883116899999997</v>
      </c>
      <c r="CO649">
        <v>-15.20800706</v>
      </c>
      <c r="CP649">
        <v>-51.22619761</v>
      </c>
      <c r="CQ649">
        <v>-45.694664279999998</v>
      </c>
      <c r="CR649">
        <v>-102.79902079999999</v>
      </c>
      <c r="CS649">
        <v>-73.689225870000001</v>
      </c>
      <c r="CT649">
        <v>57.821155615999999</v>
      </c>
      <c r="CU649">
        <v>21.533183403999999</v>
      </c>
      <c r="CV649">
        <v>1.283137628</v>
      </c>
      <c r="CW649">
        <v>-0.48739968500000003</v>
      </c>
      <c r="CX649">
        <v>1.6248156203999999</v>
      </c>
      <c r="CY649">
        <v>0.46112190330000002</v>
      </c>
      <c r="CZ649">
        <v>0.85325515870000002</v>
      </c>
      <c r="DA649">
        <v>0.148489438</v>
      </c>
      <c r="DB649">
        <v>1.5975345134000001</v>
      </c>
      <c r="DC649">
        <v>0.4468170628</v>
      </c>
      <c r="DD649">
        <v>-0.349321504</v>
      </c>
      <c r="DE649">
        <v>0.59191981069999999</v>
      </c>
      <c r="DF649">
        <v>0.35055094399999998</v>
      </c>
      <c r="DG649">
        <v>-0.29460463799999997</v>
      </c>
      <c r="DH649">
        <v>1.2904922732999999</v>
      </c>
      <c r="DI649">
        <v>-0.674567213</v>
      </c>
      <c r="DJ649">
        <v>1.1416869113999999</v>
      </c>
    </row>
    <row r="650" spans="19:114" x14ac:dyDescent="0.15">
      <c r="S650" s="11" t="s">
        <v>47</v>
      </c>
      <c r="T650" s="11" t="s">
        <v>100</v>
      </c>
      <c r="U650" s="11">
        <v>15</v>
      </c>
      <c r="V650" s="11">
        <v>30</v>
      </c>
      <c r="W650" s="9">
        <v>0.22733999999999999</v>
      </c>
      <c r="X650" s="9">
        <v>0.50942699999999996</v>
      </c>
      <c r="Y650" s="9">
        <f t="shared" si="281"/>
        <v>1.8302655810411805</v>
      </c>
      <c r="Z650" s="9">
        <f t="shared" si="282"/>
        <v>28</v>
      </c>
      <c r="AA650" s="8">
        <f t="shared" si="283"/>
        <v>60</v>
      </c>
      <c r="AB650" s="8" t="b">
        <f t="shared" si="280"/>
        <v>0</v>
      </c>
      <c r="AC650" s="25" t="str">
        <f t="shared" si="271"/>
        <v>NO</v>
      </c>
      <c r="AD650" s="21" t="str">
        <f t="shared" si="284"/>
        <v>YES</v>
      </c>
      <c r="AE650" s="8" t="str">
        <f t="shared" si="285"/>
        <v>MEDIUM</v>
      </c>
      <c r="AF650" s="8">
        <f t="shared" si="286"/>
        <v>3</v>
      </c>
      <c r="AG650" s="8">
        <f t="shared" si="287"/>
        <v>3</v>
      </c>
      <c r="AH650" s="8">
        <f t="shared" si="288"/>
        <v>3</v>
      </c>
      <c r="AI650" s="25">
        <f t="shared" si="272"/>
        <v>158</v>
      </c>
      <c r="AJ650" s="25">
        <f t="shared" si="273"/>
        <v>347</v>
      </c>
      <c r="AK650" s="25">
        <f t="shared" si="274"/>
        <v>618</v>
      </c>
      <c r="AL650" s="25">
        <f t="shared" si="275"/>
        <v>5.0999999999999996</v>
      </c>
      <c r="AM650" s="21">
        <f t="shared" si="289"/>
        <v>158</v>
      </c>
      <c r="AN650" s="21">
        <f t="shared" si="290"/>
        <v>347</v>
      </c>
      <c r="AO650" s="21">
        <f t="shared" si="291"/>
        <v>618</v>
      </c>
      <c r="AP650" s="21">
        <f t="shared" si="292"/>
        <v>5.0999999999999996</v>
      </c>
      <c r="AQ650" s="24">
        <f t="shared" si="276"/>
        <v>-7.1428571428571425E-2</v>
      </c>
      <c r="AR650" s="24">
        <f t="shared" si="277"/>
        <v>1</v>
      </c>
      <c r="AS650" s="24">
        <f t="shared" si="278"/>
        <v>1</v>
      </c>
      <c r="AT650" s="24">
        <f t="shared" si="279"/>
        <v>0.33333333333333331</v>
      </c>
      <c r="AU650">
        <v>16</v>
      </c>
      <c r="AV650">
        <v>14</v>
      </c>
      <c r="AW650">
        <v>85</v>
      </c>
      <c r="AX650">
        <v>35</v>
      </c>
      <c r="AY650">
        <v>45</v>
      </c>
      <c r="AZ650">
        <v>15</v>
      </c>
      <c r="BA650">
        <v>22.5</v>
      </c>
      <c r="BB650">
        <v>22.5</v>
      </c>
      <c r="BC650">
        <v>219.20897685</v>
      </c>
      <c r="BD650">
        <v>38.115369377999997</v>
      </c>
      <c r="BE650">
        <v>-38.785145329999999</v>
      </c>
      <c r="BF650">
        <v>-10.92782128</v>
      </c>
      <c r="BG650">
        <v>-14.29929997</v>
      </c>
      <c r="BH650">
        <v>-25.092717109999999</v>
      </c>
      <c r="BI650">
        <v>-43.245127170000004</v>
      </c>
      <c r="BJ650">
        <v>-10.702779339999999</v>
      </c>
      <c r="BK650">
        <v>3.5065187508000002</v>
      </c>
      <c r="BL650">
        <v>-11.18570738</v>
      </c>
      <c r="BM650">
        <v>-2.869774042</v>
      </c>
      <c r="BN650">
        <v>-22.697671830000001</v>
      </c>
      <c r="BO650">
        <v>-10.65752221</v>
      </c>
      <c r="BP650">
        <v>15.88926026</v>
      </c>
      <c r="BQ650">
        <v>8.2585727861000002</v>
      </c>
      <c r="BR650">
        <v>532.20480356999997</v>
      </c>
      <c r="BS650">
        <v>127.13166114000001</v>
      </c>
      <c r="BT650">
        <v>-88.45966387</v>
      </c>
      <c r="BU650">
        <v>-52.288987390000003</v>
      </c>
      <c r="BV650">
        <v>-31.646500320000001</v>
      </c>
      <c r="BW650">
        <v>-63.610889270000001</v>
      </c>
      <c r="BX650">
        <v>-87.514917130000001</v>
      </c>
      <c r="BY650">
        <v>-22.54663257</v>
      </c>
      <c r="BZ650">
        <v>-7.2111216789999997</v>
      </c>
      <c r="CA650">
        <v>-33.869207230000001</v>
      </c>
      <c r="CB650">
        <v>-11.69190723</v>
      </c>
      <c r="CC650">
        <v>-55.938632259999999</v>
      </c>
      <c r="CD650">
        <v>-36.213417499999998</v>
      </c>
      <c r="CE650">
        <v>34.903170000000003</v>
      </c>
      <c r="CF650">
        <v>23.674119285</v>
      </c>
      <c r="CG650">
        <v>1003.4350612</v>
      </c>
      <c r="CH650">
        <v>286.76192935</v>
      </c>
      <c r="CI650">
        <v>-176.52208909999999</v>
      </c>
      <c r="CJ650">
        <v>-104.6982004</v>
      </c>
      <c r="CK650">
        <v>-45.629572330000002</v>
      </c>
      <c r="CL650">
        <v>-130.6291928</v>
      </c>
      <c r="CM650">
        <v>-161.47859489999999</v>
      </c>
      <c r="CN650">
        <v>-43.883116899999997</v>
      </c>
      <c r="CO650">
        <v>-15.20800706</v>
      </c>
      <c r="CP650">
        <v>-51.22619761</v>
      </c>
      <c r="CQ650">
        <v>-45.694664279999998</v>
      </c>
      <c r="CR650">
        <v>-102.79902079999999</v>
      </c>
      <c r="CS650">
        <v>-73.689225870000001</v>
      </c>
      <c r="CT650">
        <v>57.821155615999999</v>
      </c>
      <c r="CU650">
        <v>21.533183403999999</v>
      </c>
      <c r="CV650">
        <v>1.283137628</v>
      </c>
      <c r="CW650">
        <v>-0.48739968500000003</v>
      </c>
      <c r="CX650">
        <v>1.6248156203999999</v>
      </c>
      <c r="CY650">
        <v>0.46112190330000002</v>
      </c>
      <c r="CZ650">
        <v>0.85325515870000002</v>
      </c>
      <c r="DA650">
        <v>0.148489438</v>
      </c>
      <c r="DB650">
        <v>1.5975345134000001</v>
      </c>
      <c r="DC650">
        <v>0.4468170628</v>
      </c>
      <c r="DD650">
        <v>-0.349321504</v>
      </c>
      <c r="DE650">
        <v>0.59191981069999999</v>
      </c>
      <c r="DF650">
        <v>0.35055094399999998</v>
      </c>
      <c r="DG650">
        <v>-0.29460463799999997</v>
      </c>
      <c r="DH650">
        <v>1.2904922732999999</v>
      </c>
      <c r="DI650">
        <v>-0.674567213</v>
      </c>
      <c r="DJ650">
        <v>1.1416869113999999</v>
      </c>
    </row>
    <row r="651" spans="19:114" x14ac:dyDescent="0.15">
      <c r="S651" s="11" t="s">
        <v>47</v>
      </c>
      <c r="T651" s="11" t="s">
        <v>100</v>
      </c>
      <c r="U651" s="11">
        <v>15</v>
      </c>
      <c r="V651" s="11">
        <v>45</v>
      </c>
      <c r="W651" s="9">
        <v>0.22733999999999999</v>
      </c>
      <c r="X651" s="9">
        <v>0.50942699999999996</v>
      </c>
      <c r="Y651" s="9">
        <f t="shared" si="281"/>
        <v>1.8302655810411805</v>
      </c>
      <c r="Z651" s="9">
        <f t="shared" si="282"/>
        <v>28</v>
      </c>
      <c r="AA651" s="8">
        <f t="shared" si="283"/>
        <v>60</v>
      </c>
      <c r="AB651" s="8" t="b">
        <f t="shared" si="280"/>
        <v>0</v>
      </c>
      <c r="AC651" s="25" t="str">
        <f t="shared" si="271"/>
        <v>NO</v>
      </c>
      <c r="AD651" s="21" t="str">
        <f t="shared" si="284"/>
        <v>YES</v>
      </c>
      <c r="AE651" s="8" t="str">
        <f t="shared" si="285"/>
        <v>MEDIUM</v>
      </c>
      <c r="AF651" s="8">
        <f t="shared" si="286"/>
        <v>3</v>
      </c>
      <c r="AG651" s="8">
        <f t="shared" si="287"/>
        <v>3</v>
      </c>
      <c r="AH651" s="8">
        <f t="shared" si="288"/>
        <v>3</v>
      </c>
      <c r="AI651" s="25">
        <f t="shared" si="272"/>
        <v>146</v>
      </c>
      <c r="AJ651" s="25">
        <f t="shared" si="273"/>
        <v>317</v>
      </c>
      <c r="AK651" s="25">
        <f t="shared" si="274"/>
        <v>543</v>
      </c>
      <c r="AL651" s="25">
        <f t="shared" si="275"/>
        <v>7.3999999999999995</v>
      </c>
      <c r="AM651" s="21">
        <f t="shared" si="289"/>
        <v>146</v>
      </c>
      <c r="AN651" s="21">
        <f t="shared" si="290"/>
        <v>317</v>
      </c>
      <c r="AO651" s="21">
        <f t="shared" si="291"/>
        <v>543</v>
      </c>
      <c r="AP651" s="21">
        <f t="shared" si="292"/>
        <v>7.3999999999999995</v>
      </c>
      <c r="AQ651" s="24">
        <f t="shared" si="276"/>
        <v>-7.1428571428571425E-2</v>
      </c>
      <c r="AR651" s="24">
        <f t="shared" si="277"/>
        <v>1</v>
      </c>
      <c r="AS651" s="24">
        <f t="shared" si="278"/>
        <v>1</v>
      </c>
      <c r="AT651" s="24">
        <f t="shared" si="279"/>
        <v>1</v>
      </c>
      <c r="AU651">
        <v>16</v>
      </c>
      <c r="AV651">
        <v>14</v>
      </c>
      <c r="AW651">
        <v>85</v>
      </c>
      <c r="AX651">
        <v>35</v>
      </c>
      <c r="AY651">
        <v>45</v>
      </c>
      <c r="AZ651">
        <v>15</v>
      </c>
      <c r="BA651">
        <v>22.5</v>
      </c>
      <c r="BB651">
        <v>22.5</v>
      </c>
      <c r="BC651">
        <v>219.20897685</v>
      </c>
      <c r="BD651">
        <v>38.115369377999997</v>
      </c>
      <c r="BE651">
        <v>-38.785145329999999</v>
      </c>
      <c r="BF651">
        <v>-10.92782128</v>
      </c>
      <c r="BG651">
        <v>-14.29929997</v>
      </c>
      <c r="BH651">
        <v>-25.092717109999999</v>
      </c>
      <c r="BI651">
        <v>-43.245127170000004</v>
      </c>
      <c r="BJ651">
        <v>-10.702779339999999</v>
      </c>
      <c r="BK651">
        <v>3.5065187508000002</v>
      </c>
      <c r="BL651">
        <v>-11.18570738</v>
      </c>
      <c r="BM651">
        <v>-2.869774042</v>
      </c>
      <c r="BN651">
        <v>-22.697671830000001</v>
      </c>
      <c r="BO651">
        <v>-10.65752221</v>
      </c>
      <c r="BP651">
        <v>15.88926026</v>
      </c>
      <c r="BQ651">
        <v>8.2585727861000002</v>
      </c>
      <c r="BR651">
        <v>532.20480356999997</v>
      </c>
      <c r="BS651">
        <v>127.13166114000001</v>
      </c>
      <c r="BT651">
        <v>-88.45966387</v>
      </c>
      <c r="BU651">
        <v>-52.288987390000003</v>
      </c>
      <c r="BV651">
        <v>-31.646500320000001</v>
      </c>
      <c r="BW651">
        <v>-63.610889270000001</v>
      </c>
      <c r="BX651">
        <v>-87.514917130000001</v>
      </c>
      <c r="BY651">
        <v>-22.54663257</v>
      </c>
      <c r="BZ651">
        <v>-7.2111216789999997</v>
      </c>
      <c r="CA651">
        <v>-33.869207230000001</v>
      </c>
      <c r="CB651">
        <v>-11.69190723</v>
      </c>
      <c r="CC651">
        <v>-55.938632259999999</v>
      </c>
      <c r="CD651">
        <v>-36.213417499999998</v>
      </c>
      <c r="CE651">
        <v>34.903170000000003</v>
      </c>
      <c r="CF651">
        <v>23.674119285</v>
      </c>
      <c r="CG651">
        <v>1003.4350612</v>
      </c>
      <c r="CH651">
        <v>286.76192935</v>
      </c>
      <c r="CI651">
        <v>-176.52208909999999</v>
      </c>
      <c r="CJ651">
        <v>-104.6982004</v>
      </c>
      <c r="CK651">
        <v>-45.629572330000002</v>
      </c>
      <c r="CL651">
        <v>-130.6291928</v>
      </c>
      <c r="CM651">
        <v>-161.47859489999999</v>
      </c>
      <c r="CN651">
        <v>-43.883116899999997</v>
      </c>
      <c r="CO651">
        <v>-15.20800706</v>
      </c>
      <c r="CP651">
        <v>-51.22619761</v>
      </c>
      <c r="CQ651">
        <v>-45.694664279999998</v>
      </c>
      <c r="CR651">
        <v>-102.79902079999999</v>
      </c>
      <c r="CS651">
        <v>-73.689225870000001</v>
      </c>
      <c r="CT651">
        <v>57.821155615999999</v>
      </c>
      <c r="CU651">
        <v>21.533183403999999</v>
      </c>
      <c r="CV651">
        <v>1.283137628</v>
      </c>
      <c r="CW651">
        <v>-0.48739968500000003</v>
      </c>
      <c r="CX651">
        <v>1.6248156203999999</v>
      </c>
      <c r="CY651">
        <v>0.46112190330000002</v>
      </c>
      <c r="CZ651">
        <v>0.85325515870000002</v>
      </c>
      <c r="DA651">
        <v>0.148489438</v>
      </c>
      <c r="DB651">
        <v>1.5975345134000001</v>
      </c>
      <c r="DC651">
        <v>0.4468170628</v>
      </c>
      <c r="DD651">
        <v>-0.349321504</v>
      </c>
      <c r="DE651">
        <v>0.59191981069999999</v>
      </c>
      <c r="DF651">
        <v>0.35055094399999998</v>
      </c>
      <c r="DG651">
        <v>-0.29460463799999997</v>
      </c>
      <c r="DH651">
        <v>1.2904922732999999</v>
      </c>
      <c r="DI651">
        <v>-0.674567213</v>
      </c>
      <c r="DJ651">
        <v>1.1416869113999999</v>
      </c>
    </row>
    <row r="652" spans="19:114" x14ac:dyDescent="0.15">
      <c r="S652" s="11" t="s">
        <v>47</v>
      </c>
      <c r="T652" s="11" t="s">
        <v>100</v>
      </c>
      <c r="U652" s="11">
        <v>20</v>
      </c>
      <c r="V652" s="11">
        <v>0</v>
      </c>
      <c r="W652" s="9">
        <v>0.29049000000000003</v>
      </c>
      <c r="X652" s="9">
        <v>0.51908500000000002</v>
      </c>
      <c r="Y652" s="9">
        <f t="shared" si="281"/>
        <v>2.4330040304845846</v>
      </c>
      <c r="Z652" s="9">
        <f t="shared" si="282"/>
        <v>21</v>
      </c>
      <c r="AA652" s="8">
        <f t="shared" si="283"/>
        <v>60</v>
      </c>
      <c r="AB652" s="8" t="b">
        <f t="shared" si="280"/>
        <v>0</v>
      </c>
      <c r="AC652" s="25" t="str">
        <f t="shared" si="271"/>
        <v>YES</v>
      </c>
      <c r="AD652" s="21" t="str">
        <f t="shared" si="284"/>
        <v>YES</v>
      </c>
      <c r="AE652" s="8" t="str">
        <f t="shared" si="285"/>
        <v>COARSE</v>
      </c>
      <c r="AF652" s="8">
        <f t="shared" si="286"/>
        <v>4</v>
      </c>
      <c r="AG652" s="8">
        <f t="shared" si="287"/>
        <v>4</v>
      </c>
      <c r="AH652" s="8">
        <f t="shared" si="288"/>
        <v>5</v>
      </c>
      <c r="AI652" s="25">
        <f t="shared" si="272"/>
        <v>190</v>
      </c>
      <c r="AJ652" s="25">
        <f t="shared" si="273"/>
        <v>460</v>
      </c>
      <c r="AK652" s="25">
        <f t="shared" si="274"/>
        <v>821</v>
      </c>
      <c r="AL652" s="25">
        <f t="shared" si="275"/>
        <v>4.3</v>
      </c>
      <c r="AM652" s="21">
        <f t="shared" si="289"/>
        <v>190</v>
      </c>
      <c r="AN652" s="21">
        <f t="shared" si="290"/>
        <v>460</v>
      </c>
      <c r="AO652" s="21">
        <f t="shared" si="291"/>
        <v>821</v>
      </c>
      <c r="AP652" s="21">
        <f t="shared" si="292"/>
        <v>4.3</v>
      </c>
      <c r="AQ652" s="24">
        <f t="shared" si="276"/>
        <v>0.2857142857142857</v>
      </c>
      <c r="AR652" s="24">
        <f t="shared" si="277"/>
        <v>1</v>
      </c>
      <c r="AS652" s="24">
        <f t="shared" si="278"/>
        <v>1</v>
      </c>
      <c r="AT652" s="24">
        <f t="shared" si="279"/>
        <v>-1</v>
      </c>
      <c r="AU652">
        <v>16</v>
      </c>
      <c r="AV652">
        <v>14</v>
      </c>
      <c r="AW652">
        <v>85</v>
      </c>
      <c r="AX652">
        <v>35</v>
      </c>
      <c r="AY652">
        <v>45</v>
      </c>
      <c r="AZ652">
        <v>15</v>
      </c>
      <c r="BA652">
        <v>22.5</v>
      </c>
      <c r="BB652">
        <v>22.5</v>
      </c>
      <c r="BC652">
        <v>219.20897685</v>
      </c>
      <c r="BD652">
        <v>38.115369377999997</v>
      </c>
      <c r="BE652">
        <v>-38.785145329999999</v>
      </c>
      <c r="BF652">
        <v>-10.92782128</v>
      </c>
      <c r="BG652">
        <v>-14.29929997</v>
      </c>
      <c r="BH652">
        <v>-25.092717109999999</v>
      </c>
      <c r="BI652">
        <v>-43.245127170000004</v>
      </c>
      <c r="BJ652">
        <v>-10.702779339999999</v>
      </c>
      <c r="BK652">
        <v>3.5065187508000002</v>
      </c>
      <c r="BL652">
        <v>-11.18570738</v>
      </c>
      <c r="BM652">
        <v>-2.869774042</v>
      </c>
      <c r="BN652">
        <v>-22.697671830000001</v>
      </c>
      <c r="BO652">
        <v>-10.65752221</v>
      </c>
      <c r="BP652">
        <v>15.88926026</v>
      </c>
      <c r="BQ652">
        <v>8.2585727861000002</v>
      </c>
      <c r="BR652">
        <v>532.20480356999997</v>
      </c>
      <c r="BS652">
        <v>127.13166114000001</v>
      </c>
      <c r="BT652">
        <v>-88.45966387</v>
      </c>
      <c r="BU652">
        <v>-52.288987390000003</v>
      </c>
      <c r="BV652">
        <v>-31.646500320000001</v>
      </c>
      <c r="BW652">
        <v>-63.610889270000001</v>
      </c>
      <c r="BX652">
        <v>-87.514917130000001</v>
      </c>
      <c r="BY652">
        <v>-22.54663257</v>
      </c>
      <c r="BZ652">
        <v>-7.2111216789999997</v>
      </c>
      <c r="CA652">
        <v>-33.869207230000001</v>
      </c>
      <c r="CB652">
        <v>-11.69190723</v>
      </c>
      <c r="CC652">
        <v>-55.938632259999999</v>
      </c>
      <c r="CD652">
        <v>-36.213417499999998</v>
      </c>
      <c r="CE652">
        <v>34.903170000000003</v>
      </c>
      <c r="CF652">
        <v>23.674119285</v>
      </c>
      <c r="CG652">
        <v>1003.4350612</v>
      </c>
      <c r="CH652">
        <v>286.76192935</v>
      </c>
      <c r="CI652">
        <v>-176.52208909999999</v>
      </c>
      <c r="CJ652">
        <v>-104.6982004</v>
      </c>
      <c r="CK652">
        <v>-45.629572330000002</v>
      </c>
      <c r="CL652">
        <v>-130.6291928</v>
      </c>
      <c r="CM652">
        <v>-161.47859489999999</v>
      </c>
      <c r="CN652">
        <v>-43.883116899999997</v>
      </c>
      <c r="CO652">
        <v>-15.20800706</v>
      </c>
      <c r="CP652">
        <v>-51.22619761</v>
      </c>
      <c r="CQ652">
        <v>-45.694664279999998</v>
      </c>
      <c r="CR652">
        <v>-102.79902079999999</v>
      </c>
      <c r="CS652">
        <v>-73.689225870000001</v>
      </c>
      <c r="CT652">
        <v>57.821155615999999</v>
      </c>
      <c r="CU652">
        <v>21.533183403999999</v>
      </c>
      <c r="CV652">
        <v>1.283137628</v>
      </c>
      <c r="CW652">
        <v>-0.48739968500000003</v>
      </c>
      <c r="CX652">
        <v>1.6248156203999999</v>
      </c>
      <c r="CY652">
        <v>0.46112190330000002</v>
      </c>
      <c r="CZ652">
        <v>0.85325515870000002</v>
      </c>
      <c r="DA652">
        <v>0.148489438</v>
      </c>
      <c r="DB652">
        <v>1.5975345134000001</v>
      </c>
      <c r="DC652">
        <v>0.4468170628</v>
      </c>
      <c r="DD652">
        <v>-0.349321504</v>
      </c>
      <c r="DE652">
        <v>0.59191981069999999</v>
      </c>
      <c r="DF652">
        <v>0.35055094399999998</v>
      </c>
      <c r="DG652">
        <v>-0.29460463799999997</v>
      </c>
      <c r="DH652">
        <v>1.2904922732999999</v>
      </c>
      <c r="DI652">
        <v>-0.674567213</v>
      </c>
      <c r="DJ652">
        <v>1.1416869113999999</v>
      </c>
    </row>
    <row r="653" spans="19:114" x14ac:dyDescent="0.15">
      <c r="S653" s="11" t="s">
        <v>47</v>
      </c>
      <c r="T653" s="11" t="s">
        <v>100</v>
      </c>
      <c r="U653" s="11">
        <v>20</v>
      </c>
      <c r="V653" s="11">
        <v>15</v>
      </c>
      <c r="W653" s="9">
        <v>0.29049000000000003</v>
      </c>
      <c r="X653" s="9">
        <v>0.51908500000000002</v>
      </c>
      <c r="Y653" s="9">
        <f t="shared" si="281"/>
        <v>2.4330040304845846</v>
      </c>
      <c r="Z653" s="9">
        <f t="shared" si="282"/>
        <v>21</v>
      </c>
      <c r="AA653" s="8">
        <f t="shared" si="283"/>
        <v>60</v>
      </c>
      <c r="AB653" s="8" t="b">
        <f t="shared" si="280"/>
        <v>0</v>
      </c>
      <c r="AC653" s="25" t="str">
        <f t="shared" si="271"/>
        <v>YES</v>
      </c>
      <c r="AD653" s="21" t="str">
        <f t="shared" si="284"/>
        <v>YES</v>
      </c>
      <c r="AE653" s="8" t="str">
        <f t="shared" si="285"/>
        <v>COARSE</v>
      </c>
      <c r="AF653" s="8">
        <f t="shared" si="286"/>
        <v>4</v>
      </c>
      <c r="AG653" s="8">
        <f t="shared" si="287"/>
        <v>4</v>
      </c>
      <c r="AH653" s="8">
        <f t="shared" si="288"/>
        <v>4</v>
      </c>
      <c r="AI653" s="25">
        <f t="shared" si="272"/>
        <v>164</v>
      </c>
      <c r="AJ653" s="25">
        <f t="shared" si="273"/>
        <v>386</v>
      </c>
      <c r="AK653" s="25">
        <f t="shared" si="274"/>
        <v>704</v>
      </c>
      <c r="AL653" s="25">
        <f t="shared" si="275"/>
        <v>4.3999999999999995</v>
      </c>
      <c r="AM653" s="21">
        <f t="shared" si="289"/>
        <v>164</v>
      </c>
      <c r="AN653" s="21">
        <f t="shared" si="290"/>
        <v>386</v>
      </c>
      <c r="AO653" s="21">
        <f t="shared" si="291"/>
        <v>704</v>
      </c>
      <c r="AP653" s="21">
        <f t="shared" si="292"/>
        <v>4.3999999999999995</v>
      </c>
      <c r="AQ653" s="24">
        <f t="shared" si="276"/>
        <v>0.2857142857142857</v>
      </c>
      <c r="AR653" s="24">
        <f t="shared" si="277"/>
        <v>1</v>
      </c>
      <c r="AS653" s="24">
        <f t="shared" si="278"/>
        <v>1</v>
      </c>
      <c r="AT653" s="24">
        <f t="shared" si="279"/>
        <v>-0.33333333333333331</v>
      </c>
      <c r="AU653">
        <v>16</v>
      </c>
      <c r="AV653">
        <v>14</v>
      </c>
      <c r="AW653">
        <v>85</v>
      </c>
      <c r="AX653">
        <v>35</v>
      </c>
      <c r="AY653">
        <v>45</v>
      </c>
      <c r="AZ653">
        <v>15</v>
      </c>
      <c r="BA653">
        <v>22.5</v>
      </c>
      <c r="BB653">
        <v>22.5</v>
      </c>
      <c r="BC653">
        <v>219.20897685</v>
      </c>
      <c r="BD653">
        <v>38.115369377999997</v>
      </c>
      <c r="BE653">
        <v>-38.785145329999999</v>
      </c>
      <c r="BF653">
        <v>-10.92782128</v>
      </c>
      <c r="BG653">
        <v>-14.29929997</v>
      </c>
      <c r="BH653">
        <v>-25.092717109999999</v>
      </c>
      <c r="BI653">
        <v>-43.245127170000004</v>
      </c>
      <c r="BJ653">
        <v>-10.702779339999999</v>
      </c>
      <c r="BK653">
        <v>3.5065187508000002</v>
      </c>
      <c r="BL653">
        <v>-11.18570738</v>
      </c>
      <c r="BM653">
        <v>-2.869774042</v>
      </c>
      <c r="BN653">
        <v>-22.697671830000001</v>
      </c>
      <c r="BO653">
        <v>-10.65752221</v>
      </c>
      <c r="BP653">
        <v>15.88926026</v>
      </c>
      <c r="BQ653">
        <v>8.2585727861000002</v>
      </c>
      <c r="BR653">
        <v>532.20480356999997</v>
      </c>
      <c r="BS653">
        <v>127.13166114000001</v>
      </c>
      <c r="BT653">
        <v>-88.45966387</v>
      </c>
      <c r="BU653">
        <v>-52.288987390000003</v>
      </c>
      <c r="BV653">
        <v>-31.646500320000001</v>
      </c>
      <c r="BW653">
        <v>-63.610889270000001</v>
      </c>
      <c r="BX653">
        <v>-87.514917130000001</v>
      </c>
      <c r="BY653">
        <v>-22.54663257</v>
      </c>
      <c r="BZ653">
        <v>-7.2111216789999997</v>
      </c>
      <c r="CA653">
        <v>-33.869207230000001</v>
      </c>
      <c r="CB653">
        <v>-11.69190723</v>
      </c>
      <c r="CC653">
        <v>-55.938632259999999</v>
      </c>
      <c r="CD653">
        <v>-36.213417499999998</v>
      </c>
      <c r="CE653">
        <v>34.903170000000003</v>
      </c>
      <c r="CF653">
        <v>23.674119285</v>
      </c>
      <c r="CG653">
        <v>1003.4350612</v>
      </c>
      <c r="CH653">
        <v>286.76192935</v>
      </c>
      <c r="CI653">
        <v>-176.52208909999999</v>
      </c>
      <c r="CJ653">
        <v>-104.6982004</v>
      </c>
      <c r="CK653">
        <v>-45.629572330000002</v>
      </c>
      <c r="CL653">
        <v>-130.6291928</v>
      </c>
      <c r="CM653">
        <v>-161.47859489999999</v>
      </c>
      <c r="CN653">
        <v>-43.883116899999997</v>
      </c>
      <c r="CO653">
        <v>-15.20800706</v>
      </c>
      <c r="CP653">
        <v>-51.22619761</v>
      </c>
      <c r="CQ653">
        <v>-45.694664279999998</v>
      </c>
      <c r="CR653">
        <v>-102.79902079999999</v>
      </c>
      <c r="CS653">
        <v>-73.689225870000001</v>
      </c>
      <c r="CT653">
        <v>57.821155615999999</v>
      </c>
      <c r="CU653">
        <v>21.533183403999999</v>
      </c>
      <c r="CV653">
        <v>1.283137628</v>
      </c>
      <c r="CW653">
        <v>-0.48739968500000003</v>
      </c>
      <c r="CX653">
        <v>1.6248156203999999</v>
      </c>
      <c r="CY653">
        <v>0.46112190330000002</v>
      </c>
      <c r="CZ653">
        <v>0.85325515870000002</v>
      </c>
      <c r="DA653">
        <v>0.148489438</v>
      </c>
      <c r="DB653">
        <v>1.5975345134000001</v>
      </c>
      <c r="DC653">
        <v>0.4468170628</v>
      </c>
      <c r="DD653">
        <v>-0.349321504</v>
      </c>
      <c r="DE653">
        <v>0.59191981069999999</v>
      </c>
      <c r="DF653">
        <v>0.35055094399999998</v>
      </c>
      <c r="DG653">
        <v>-0.29460463799999997</v>
      </c>
      <c r="DH653">
        <v>1.2904922732999999</v>
      </c>
      <c r="DI653">
        <v>-0.674567213</v>
      </c>
      <c r="DJ653">
        <v>1.1416869113999999</v>
      </c>
    </row>
    <row r="654" spans="19:114" x14ac:dyDescent="0.15">
      <c r="S654" s="11" t="s">
        <v>47</v>
      </c>
      <c r="T654" s="11" t="s">
        <v>100</v>
      </c>
      <c r="U654" s="11">
        <v>20</v>
      </c>
      <c r="V654" s="11">
        <v>30</v>
      </c>
      <c r="W654" s="9">
        <v>0.29049000000000003</v>
      </c>
      <c r="X654" s="9">
        <v>0.51908500000000002</v>
      </c>
      <c r="Y654" s="9">
        <f t="shared" si="281"/>
        <v>2.4330040304845846</v>
      </c>
      <c r="Z654" s="9">
        <f t="shared" si="282"/>
        <v>21</v>
      </c>
      <c r="AA654" s="8">
        <f t="shared" si="283"/>
        <v>60</v>
      </c>
      <c r="AB654" s="8" t="b">
        <f t="shared" si="280"/>
        <v>0</v>
      </c>
      <c r="AC654" s="25" t="str">
        <f t="shared" si="271"/>
        <v>NO</v>
      </c>
      <c r="AD654" s="21" t="str">
        <f t="shared" si="284"/>
        <v>YES</v>
      </c>
      <c r="AE654" s="8" t="str">
        <f t="shared" si="285"/>
        <v>MEDIUM</v>
      </c>
      <c r="AF654" s="8">
        <f t="shared" si="286"/>
        <v>3</v>
      </c>
      <c r="AG654" s="8">
        <f t="shared" si="287"/>
        <v>3</v>
      </c>
      <c r="AH654" s="8">
        <f t="shared" si="288"/>
        <v>3</v>
      </c>
      <c r="AI654" s="25">
        <f t="shared" si="272"/>
        <v>146</v>
      </c>
      <c r="AJ654" s="25">
        <f t="shared" si="273"/>
        <v>333</v>
      </c>
      <c r="AK654" s="25">
        <f t="shared" si="274"/>
        <v>606</v>
      </c>
      <c r="AL654" s="25">
        <f t="shared" si="275"/>
        <v>5.5</v>
      </c>
      <c r="AM654" s="21">
        <f t="shared" si="289"/>
        <v>146</v>
      </c>
      <c r="AN654" s="21">
        <f t="shared" si="290"/>
        <v>333</v>
      </c>
      <c r="AO654" s="21">
        <f t="shared" si="291"/>
        <v>606</v>
      </c>
      <c r="AP654" s="21">
        <f t="shared" si="292"/>
        <v>5.5</v>
      </c>
      <c r="AQ654" s="24">
        <f t="shared" si="276"/>
        <v>0.2857142857142857</v>
      </c>
      <c r="AR654" s="24">
        <f t="shared" si="277"/>
        <v>1</v>
      </c>
      <c r="AS654" s="24">
        <f t="shared" si="278"/>
        <v>1</v>
      </c>
      <c r="AT654" s="24">
        <f t="shared" si="279"/>
        <v>0.33333333333333331</v>
      </c>
      <c r="AU654">
        <v>16</v>
      </c>
      <c r="AV654">
        <v>14</v>
      </c>
      <c r="AW654">
        <v>85</v>
      </c>
      <c r="AX654">
        <v>35</v>
      </c>
      <c r="AY654">
        <v>45</v>
      </c>
      <c r="AZ654">
        <v>15</v>
      </c>
      <c r="BA654">
        <v>22.5</v>
      </c>
      <c r="BB654">
        <v>22.5</v>
      </c>
      <c r="BC654">
        <v>219.20897685</v>
      </c>
      <c r="BD654">
        <v>38.115369377999997</v>
      </c>
      <c r="BE654">
        <v>-38.785145329999999</v>
      </c>
      <c r="BF654">
        <v>-10.92782128</v>
      </c>
      <c r="BG654">
        <v>-14.29929997</v>
      </c>
      <c r="BH654">
        <v>-25.092717109999999</v>
      </c>
      <c r="BI654">
        <v>-43.245127170000004</v>
      </c>
      <c r="BJ654">
        <v>-10.702779339999999</v>
      </c>
      <c r="BK654">
        <v>3.5065187508000002</v>
      </c>
      <c r="BL654">
        <v>-11.18570738</v>
      </c>
      <c r="BM654">
        <v>-2.869774042</v>
      </c>
      <c r="BN654">
        <v>-22.697671830000001</v>
      </c>
      <c r="BO654">
        <v>-10.65752221</v>
      </c>
      <c r="BP654">
        <v>15.88926026</v>
      </c>
      <c r="BQ654">
        <v>8.2585727861000002</v>
      </c>
      <c r="BR654">
        <v>532.20480356999997</v>
      </c>
      <c r="BS654">
        <v>127.13166114000001</v>
      </c>
      <c r="BT654">
        <v>-88.45966387</v>
      </c>
      <c r="BU654">
        <v>-52.288987390000003</v>
      </c>
      <c r="BV654">
        <v>-31.646500320000001</v>
      </c>
      <c r="BW654">
        <v>-63.610889270000001</v>
      </c>
      <c r="BX654">
        <v>-87.514917130000001</v>
      </c>
      <c r="BY654">
        <v>-22.54663257</v>
      </c>
      <c r="BZ654">
        <v>-7.2111216789999997</v>
      </c>
      <c r="CA654">
        <v>-33.869207230000001</v>
      </c>
      <c r="CB654">
        <v>-11.69190723</v>
      </c>
      <c r="CC654">
        <v>-55.938632259999999</v>
      </c>
      <c r="CD654">
        <v>-36.213417499999998</v>
      </c>
      <c r="CE654">
        <v>34.903170000000003</v>
      </c>
      <c r="CF654">
        <v>23.674119285</v>
      </c>
      <c r="CG654">
        <v>1003.4350612</v>
      </c>
      <c r="CH654">
        <v>286.76192935</v>
      </c>
      <c r="CI654">
        <v>-176.52208909999999</v>
      </c>
      <c r="CJ654">
        <v>-104.6982004</v>
      </c>
      <c r="CK654">
        <v>-45.629572330000002</v>
      </c>
      <c r="CL654">
        <v>-130.6291928</v>
      </c>
      <c r="CM654">
        <v>-161.47859489999999</v>
      </c>
      <c r="CN654">
        <v>-43.883116899999997</v>
      </c>
      <c r="CO654">
        <v>-15.20800706</v>
      </c>
      <c r="CP654">
        <v>-51.22619761</v>
      </c>
      <c r="CQ654">
        <v>-45.694664279999998</v>
      </c>
      <c r="CR654">
        <v>-102.79902079999999</v>
      </c>
      <c r="CS654">
        <v>-73.689225870000001</v>
      </c>
      <c r="CT654">
        <v>57.821155615999999</v>
      </c>
      <c r="CU654">
        <v>21.533183403999999</v>
      </c>
      <c r="CV654">
        <v>1.283137628</v>
      </c>
      <c r="CW654">
        <v>-0.48739968500000003</v>
      </c>
      <c r="CX654">
        <v>1.6248156203999999</v>
      </c>
      <c r="CY654">
        <v>0.46112190330000002</v>
      </c>
      <c r="CZ654">
        <v>0.85325515870000002</v>
      </c>
      <c r="DA654">
        <v>0.148489438</v>
      </c>
      <c r="DB654">
        <v>1.5975345134000001</v>
      </c>
      <c r="DC654">
        <v>0.4468170628</v>
      </c>
      <c r="DD654">
        <v>-0.349321504</v>
      </c>
      <c r="DE654">
        <v>0.59191981069999999</v>
      </c>
      <c r="DF654">
        <v>0.35055094399999998</v>
      </c>
      <c r="DG654">
        <v>-0.29460463799999997</v>
      </c>
      <c r="DH654">
        <v>1.2904922732999999</v>
      </c>
      <c r="DI654">
        <v>-0.674567213</v>
      </c>
      <c r="DJ654">
        <v>1.1416869113999999</v>
      </c>
    </row>
    <row r="655" spans="19:114" x14ac:dyDescent="0.15">
      <c r="S655" s="11" t="s">
        <v>47</v>
      </c>
      <c r="T655" s="11" t="s">
        <v>100</v>
      </c>
      <c r="U655" s="11">
        <v>20</v>
      </c>
      <c r="V655" s="11">
        <v>45</v>
      </c>
      <c r="W655" s="9">
        <v>0.29049000000000003</v>
      </c>
      <c r="X655" s="9">
        <v>0.51908500000000002</v>
      </c>
      <c r="Y655" s="9">
        <f t="shared" si="281"/>
        <v>2.4330040304845846</v>
      </c>
      <c r="Z655" s="9">
        <f t="shared" si="282"/>
        <v>21</v>
      </c>
      <c r="AA655" s="8">
        <f t="shared" si="283"/>
        <v>60</v>
      </c>
      <c r="AB655" s="8" t="b">
        <f t="shared" si="280"/>
        <v>0</v>
      </c>
      <c r="AC655" s="25" t="str">
        <f t="shared" si="271"/>
        <v>NO</v>
      </c>
      <c r="AD655" s="21" t="str">
        <f t="shared" si="284"/>
        <v>YES</v>
      </c>
      <c r="AE655" s="8" t="str">
        <f t="shared" si="285"/>
        <v>MEDIUM</v>
      </c>
      <c r="AF655" s="8">
        <f t="shared" si="286"/>
        <v>3</v>
      </c>
      <c r="AG655" s="8">
        <f t="shared" si="287"/>
        <v>3</v>
      </c>
      <c r="AH655" s="8">
        <f t="shared" si="288"/>
        <v>3</v>
      </c>
      <c r="AI655" s="25">
        <f t="shared" si="272"/>
        <v>135</v>
      </c>
      <c r="AJ655" s="25">
        <f t="shared" si="273"/>
        <v>301</v>
      </c>
      <c r="AK655" s="25">
        <f t="shared" si="274"/>
        <v>528</v>
      </c>
      <c r="AL655" s="25">
        <f t="shared" si="275"/>
        <v>7.6999999999999993</v>
      </c>
      <c r="AM655" s="21">
        <f t="shared" si="289"/>
        <v>135</v>
      </c>
      <c r="AN655" s="21">
        <f t="shared" si="290"/>
        <v>301</v>
      </c>
      <c r="AO655" s="21">
        <f t="shared" si="291"/>
        <v>528</v>
      </c>
      <c r="AP655" s="21">
        <f t="shared" si="292"/>
        <v>7.6999999999999993</v>
      </c>
      <c r="AQ655" s="24">
        <f t="shared" si="276"/>
        <v>0.2857142857142857</v>
      </c>
      <c r="AR655" s="24">
        <f t="shared" si="277"/>
        <v>1</v>
      </c>
      <c r="AS655" s="24">
        <f t="shared" si="278"/>
        <v>1</v>
      </c>
      <c r="AT655" s="24">
        <f t="shared" si="279"/>
        <v>1</v>
      </c>
      <c r="AU655">
        <v>16</v>
      </c>
      <c r="AV655">
        <v>14</v>
      </c>
      <c r="AW655">
        <v>85</v>
      </c>
      <c r="AX655">
        <v>35</v>
      </c>
      <c r="AY655">
        <v>45</v>
      </c>
      <c r="AZ655">
        <v>15</v>
      </c>
      <c r="BA655">
        <v>22.5</v>
      </c>
      <c r="BB655">
        <v>22.5</v>
      </c>
      <c r="BC655">
        <v>219.20897685</v>
      </c>
      <c r="BD655">
        <v>38.115369377999997</v>
      </c>
      <c r="BE655">
        <v>-38.785145329999999</v>
      </c>
      <c r="BF655">
        <v>-10.92782128</v>
      </c>
      <c r="BG655">
        <v>-14.29929997</v>
      </c>
      <c r="BH655">
        <v>-25.092717109999999</v>
      </c>
      <c r="BI655">
        <v>-43.245127170000004</v>
      </c>
      <c r="BJ655">
        <v>-10.702779339999999</v>
      </c>
      <c r="BK655">
        <v>3.5065187508000002</v>
      </c>
      <c r="BL655">
        <v>-11.18570738</v>
      </c>
      <c r="BM655">
        <v>-2.869774042</v>
      </c>
      <c r="BN655">
        <v>-22.697671830000001</v>
      </c>
      <c r="BO655">
        <v>-10.65752221</v>
      </c>
      <c r="BP655">
        <v>15.88926026</v>
      </c>
      <c r="BQ655">
        <v>8.2585727861000002</v>
      </c>
      <c r="BR655">
        <v>532.20480356999997</v>
      </c>
      <c r="BS655">
        <v>127.13166114000001</v>
      </c>
      <c r="BT655">
        <v>-88.45966387</v>
      </c>
      <c r="BU655">
        <v>-52.288987390000003</v>
      </c>
      <c r="BV655">
        <v>-31.646500320000001</v>
      </c>
      <c r="BW655">
        <v>-63.610889270000001</v>
      </c>
      <c r="BX655">
        <v>-87.514917130000001</v>
      </c>
      <c r="BY655">
        <v>-22.54663257</v>
      </c>
      <c r="BZ655">
        <v>-7.2111216789999997</v>
      </c>
      <c r="CA655">
        <v>-33.869207230000001</v>
      </c>
      <c r="CB655">
        <v>-11.69190723</v>
      </c>
      <c r="CC655">
        <v>-55.938632259999999</v>
      </c>
      <c r="CD655">
        <v>-36.213417499999998</v>
      </c>
      <c r="CE655">
        <v>34.903170000000003</v>
      </c>
      <c r="CF655">
        <v>23.674119285</v>
      </c>
      <c r="CG655">
        <v>1003.4350612</v>
      </c>
      <c r="CH655">
        <v>286.76192935</v>
      </c>
      <c r="CI655">
        <v>-176.52208909999999</v>
      </c>
      <c r="CJ655">
        <v>-104.6982004</v>
      </c>
      <c r="CK655">
        <v>-45.629572330000002</v>
      </c>
      <c r="CL655">
        <v>-130.6291928</v>
      </c>
      <c r="CM655">
        <v>-161.47859489999999</v>
      </c>
      <c r="CN655">
        <v>-43.883116899999997</v>
      </c>
      <c r="CO655">
        <v>-15.20800706</v>
      </c>
      <c r="CP655">
        <v>-51.22619761</v>
      </c>
      <c r="CQ655">
        <v>-45.694664279999998</v>
      </c>
      <c r="CR655">
        <v>-102.79902079999999</v>
      </c>
      <c r="CS655">
        <v>-73.689225870000001</v>
      </c>
      <c r="CT655">
        <v>57.821155615999999</v>
      </c>
      <c r="CU655">
        <v>21.533183403999999</v>
      </c>
      <c r="CV655">
        <v>1.283137628</v>
      </c>
      <c r="CW655">
        <v>-0.48739968500000003</v>
      </c>
      <c r="CX655">
        <v>1.6248156203999999</v>
      </c>
      <c r="CY655">
        <v>0.46112190330000002</v>
      </c>
      <c r="CZ655">
        <v>0.85325515870000002</v>
      </c>
      <c r="DA655">
        <v>0.148489438</v>
      </c>
      <c r="DB655">
        <v>1.5975345134000001</v>
      </c>
      <c r="DC655">
        <v>0.4468170628</v>
      </c>
      <c r="DD655">
        <v>-0.349321504</v>
      </c>
      <c r="DE655">
        <v>0.59191981069999999</v>
      </c>
      <c r="DF655">
        <v>0.35055094399999998</v>
      </c>
      <c r="DG655">
        <v>-0.29460463799999997</v>
      </c>
      <c r="DH655">
        <v>1.2904922732999999</v>
      </c>
      <c r="DI655">
        <v>-0.674567213</v>
      </c>
      <c r="DJ655">
        <v>1.1416869113999999</v>
      </c>
    </row>
    <row r="656" spans="19:114" x14ac:dyDescent="0.15">
      <c r="S656" s="11" t="s">
        <v>47</v>
      </c>
      <c r="T656" s="11" t="s">
        <v>100</v>
      </c>
      <c r="U656" s="11">
        <v>30</v>
      </c>
      <c r="V656" s="11">
        <v>0</v>
      </c>
      <c r="W656" s="9">
        <v>0.49563000000000001</v>
      </c>
      <c r="X656" s="9">
        <v>0.48860300000000001</v>
      </c>
      <c r="Y656" s="9">
        <f t="shared" si="281"/>
        <v>3.6641025602834776</v>
      </c>
      <c r="Z656" s="9">
        <f t="shared" si="282"/>
        <v>14</v>
      </c>
      <c r="AA656" s="8">
        <f t="shared" si="283"/>
        <v>60</v>
      </c>
      <c r="AB656" s="8" t="b">
        <f t="shared" si="280"/>
        <v>0</v>
      </c>
      <c r="AC656" s="25" t="str">
        <f t="shared" si="271"/>
        <v>NO</v>
      </c>
      <c r="AD656" s="21" t="str">
        <f t="shared" si="284"/>
        <v>NO</v>
      </c>
      <c r="AE656" s="8" t="str">
        <f t="shared" si="285"/>
        <v>MEDIUM</v>
      </c>
      <c r="AF656" s="8">
        <f t="shared" si="286"/>
        <v>3</v>
      </c>
      <c r="AG656" s="8">
        <f t="shared" si="287"/>
        <v>3</v>
      </c>
      <c r="AH656" s="8">
        <f t="shared" si="288"/>
        <v>4</v>
      </c>
      <c r="AI656" s="25">
        <f t="shared" si="272"/>
        <v>145</v>
      </c>
      <c r="AJ656" s="25">
        <f t="shared" si="273"/>
        <v>396</v>
      </c>
      <c r="AK656" s="25">
        <f t="shared" si="274"/>
        <v>734</v>
      </c>
      <c r="AL656" s="25">
        <f t="shared" si="275"/>
        <v>5.0999999999999996</v>
      </c>
      <c r="AM656" s="21">
        <f t="shared" si="289"/>
        <v>145</v>
      </c>
      <c r="AN656" s="21">
        <f t="shared" si="290"/>
        <v>396</v>
      </c>
      <c r="AO656" s="21">
        <f t="shared" si="291"/>
        <v>734</v>
      </c>
      <c r="AP656" s="21">
        <f t="shared" si="292"/>
        <v>5.0999999999999996</v>
      </c>
      <c r="AQ656" s="24">
        <f t="shared" si="276"/>
        <v>1</v>
      </c>
      <c r="AR656" s="24">
        <f t="shared" si="277"/>
        <v>1</v>
      </c>
      <c r="AS656" s="24">
        <f t="shared" si="278"/>
        <v>1</v>
      </c>
      <c r="AT656" s="24">
        <f t="shared" si="279"/>
        <v>-1</v>
      </c>
      <c r="AU656">
        <v>16</v>
      </c>
      <c r="AV656">
        <v>14</v>
      </c>
      <c r="AW656">
        <v>85</v>
      </c>
      <c r="AX656">
        <v>35</v>
      </c>
      <c r="AY656">
        <v>45</v>
      </c>
      <c r="AZ656">
        <v>15</v>
      </c>
      <c r="BA656">
        <v>22.5</v>
      </c>
      <c r="BB656">
        <v>22.5</v>
      </c>
      <c r="BC656">
        <v>219.20897685</v>
      </c>
      <c r="BD656">
        <v>38.115369377999997</v>
      </c>
      <c r="BE656">
        <v>-38.785145329999999</v>
      </c>
      <c r="BF656">
        <v>-10.92782128</v>
      </c>
      <c r="BG656">
        <v>-14.29929997</v>
      </c>
      <c r="BH656">
        <v>-25.092717109999999</v>
      </c>
      <c r="BI656">
        <v>-43.245127170000004</v>
      </c>
      <c r="BJ656">
        <v>-10.702779339999999</v>
      </c>
      <c r="BK656">
        <v>3.5065187508000002</v>
      </c>
      <c r="BL656">
        <v>-11.18570738</v>
      </c>
      <c r="BM656">
        <v>-2.869774042</v>
      </c>
      <c r="BN656">
        <v>-22.697671830000001</v>
      </c>
      <c r="BO656">
        <v>-10.65752221</v>
      </c>
      <c r="BP656">
        <v>15.88926026</v>
      </c>
      <c r="BQ656">
        <v>8.2585727861000002</v>
      </c>
      <c r="BR656">
        <v>532.20480356999997</v>
      </c>
      <c r="BS656">
        <v>127.13166114000001</v>
      </c>
      <c r="BT656">
        <v>-88.45966387</v>
      </c>
      <c r="BU656">
        <v>-52.288987390000003</v>
      </c>
      <c r="BV656">
        <v>-31.646500320000001</v>
      </c>
      <c r="BW656">
        <v>-63.610889270000001</v>
      </c>
      <c r="BX656">
        <v>-87.514917130000001</v>
      </c>
      <c r="BY656">
        <v>-22.54663257</v>
      </c>
      <c r="BZ656">
        <v>-7.2111216789999997</v>
      </c>
      <c r="CA656">
        <v>-33.869207230000001</v>
      </c>
      <c r="CB656">
        <v>-11.69190723</v>
      </c>
      <c r="CC656">
        <v>-55.938632259999999</v>
      </c>
      <c r="CD656">
        <v>-36.213417499999998</v>
      </c>
      <c r="CE656">
        <v>34.903170000000003</v>
      </c>
      <c r="CF656">
        <v>23.674119285</v>
      </c>
      <c r="CG656">
        <v>1003.4350612</v>
      </c>
      <c r="CH656">
        <v>286.76192935</v>
      </c>
      <c r="CI656">
        <v>-176.52208909999999</v>
      </c>
      <c r="CJ656">
        <v>-104.6982004</v>
      </c>
      <c r="CK656">
        <v>-45.629572330000002</v>
      </c>
      <c r="CL656">
        <v>-130.6291928</v>
      </c>
      <c r="CM656">
        <v>-161.47859489999999</v>
      </c>
      <c r="CN656">
        <v>-43.883116899999997</v>
      </c>
      <c r="CO656">
        <v>-15.20800706</v>
      </c>
      <c r="CP656">
        <v>-51.22619761</v>
      </c>
      <c r="CQ656">
        <v>-45.694664279999998</v>
      </c>
      <c r="CR656">
        <v>-102.79902079999999</v>
      </c>
      <c r="CS656">
        <v>-73.689225870000001</v>
      </c>
      <c r="CT656">
        <v>57.821155615999999</v>
      </c>
      <c r="CU656">
        <v>21.533183403999999</v>
      </c>
      <c r="CV656">
        <v>1.283137628</v>
      </c>
      <c r="CW656">
        <v>-0.48739968500000003</v>
      </c>
      <c r="CX656">
        <v>1.6248156203999999</v>
      </c>
      <c r="CY656">
        <v>0.46112190330000002</v>
      </c>
      <c r="CZ656">
        <v>0.85325515870000002</v>
      </c>
      <c r="DA656">
        <v>0.148489438</v>
      </c>
      <c r="DB656">
        <v>1.5975345134000001</v>
      </c>
      <c r="DC656">
        <v>0.4468170628</v>
      </c>
      <c r="DD656">
        <v>-0.349321504</v>
      </c>
      <c r="DE656">
        <v>0.59191981069999999</v>
      </c>
      <c r="DF656">
        <v>0.35055094399999998</v>
      </c>
      <c r="DG656">
        <v>-0.29460463799999997</v>
      </c>
      <c r="DH656">
        <v>1.2904922732999999</v>
      </c>
      <c r="DI656">
        <v>-0.674567213</v>
      </c>
      <c r="DJ656">
        <v>1.1416869113999999</v>
      </c>
    </row>
    <row r="657" spans="17:114" x14ac:dyDescent="0.15">
      <c r="S657" s="11" t="s">
        <v>47</v>
      </c>
      <c r="T657" s="11" t="s">
        <v>100</v>
      </c>
      <c r="U657" s="11">
        <v>30</v>
      </c>
      <c r="V657" s="11">
        <v>15</v>
      </c>
      <c r="W657" s="9">
        <v>0.49563000000000001</v>
      </c>
      <c r="X657" s="9">
        <v>0.48860300000000001</v>
      </c>
      <c r="Y657" s="9">
        <f t="shared" si="281"/>
        <v>3.6641025602834776</v>
      </c>
      <c r="Z657" s="9">
        <f t="shared" si="282"/>
        <v>14</v>
      </c>
      <c r="AA657" s="8">
        <f t="shared" si="283"/>
        <v>60</v>
      </c>
      <c r="AB657" s="8" t="b">
        <f t="shared" si="280"/>
        <v>0</v>
      </c>
      <c r="AC657" s="25" t="str">
        <f t="shared" si="271"/>
        <v>NO</v>
      </c>
      <c r="AD657" s="21" t="str">
        <f t="shared" si="284"/>
        <v>NO</v>
      </c>
      <c r="AE657" s="8" t="str">
        <f t="shared" si="285"/>
        <v>MEDIUM</v>
      </c>
      <c r="AF657" s="8">
        <f t="shared" si="286"/>
        <v>3</v>
      </c>
      <c r="AG657" s="8">
        <f t="shared" si="287"/>
        <v>3</v>
      </c>
      <c r="AH657" s="8">
        <f t="shared" si="288"/>
        <v>3</v>
      </c>
      <c r="AI657" s="25">
        <f t="shared" si="272"/>
        <v>121</v>
      </c>
      <c r="AJ657" s="25">
        <f t="shared" si="273"/>
        <v>319</v>
      </c>
      <c r="AK657" s="25">
        <f t="shared" si="274"/>
        <v>610</v>
      </c>
      <c r="AL657" s="25">
        <f t="shared" si="275"/>
        <v>5.0999999999999996</v>
      </c>
      <c r="AM657" s="21">
        <f t="shared" si="289"/>
        <v>121</v>
      </c>
      <c r="AN657" s="21">
        <f t="shared" si="290"/>
        <v>319</v>
      </c>
      <c r="AO657" s="21">
        <f t="shared" si="291"/>
        <v>610</v>
      </c>
      <c r="AP657" s="21">
        <f t="shared" si="292"/>
        <v>5.0999999999999996</v>
      </c>
      <c r="AQ657" s="24">
        <f t="shared" si="276"/>
        <v>1</v>
      </c>
      <c r="AR657" s="24">
        <f t="shared" si="277"/>
        <v>1</v>
      </c>
      <c r="AS657" s="24">
        <f t="shared" si="278"/>
        <v>1</v>
      </c>
      <c r="AT657" s="24">
        <f t="shared" si="279"/>
        <v>-0.33333333333333331</v>
      </c>
      <c r="AU657">
        <v>16</v>
      </c>
      <c r="AV657">
        <v>14</v>
      </c>
      <c r="AW657">
        <v>85</v>
      </c>
      <c r="AX657">
        <v>35</v>
      </c>
      <c r="AY657">
        <v>45</v>
      </c>
      <c r="AZ657">
        <v>15</v>
      </c>
      <c r="BA657">
        <v>22.5</v>
      </c>
      <c r="BB657">
        <v>22.5</v>
      </c>
      <c r="BC657">
        <v>219.20897685</v>
      </c>
      <c r="BD657">
        <v>38.115369377999997</v>
      </c>
      <c r="BE657">
        <v>-38.785145329999999</v>
      </c>
      <c r="BF657">
        <v>-10.92782128</v>
      </c>
      <c r="BG657">
        <v>-14.29929997</v>
      </c>
      <c r="BH657">
        <v>-25.092717109999999</v>
      </c>
      <c r="BI657">
        <v>-43.245127170000004</v>
      </c>
      <c r="BJ657">
        <v>-10.702779339999999</v>
      </c>
      <c r="BK657">
        <v>3.5065187508000002</v>
      </c>
      <c r="BL657">
        <v>-11.18570738</v>
      </c>
      <c r="BM657">
        <v>-2.869774042</v>
      </c>
      <c r="BN657">
        <v>-22.697671830000001</v>
      </c>
      <c r="BO657">
        <v>-10.65752221</v>
      </c>
      <c r="BP657">
        <v>15.88926026</v>
      </c>
      <c r="BQ657">
        <v>8.2585727861000002</v>
      </c>
      <c r="BR657">
        <v>532.20480356999997</v>
      </c>
      <c r="BS657">
        <v>127.13166114000001</v>
      </c>
      <c r="BT657">
        <v>-88.45966387</v>
      </c>
      <c r="BU657">
        <v>-52.288987390000003</v>
      </c>
      <c r="BV657">
        <v>-31.646500320000001</v>
      </c>
      <c r="BW657">
        <v>-63.610889270000001</v>
      </c>
      <c r="BX657">
        <v>-87.514917130000001</v>
      </c>
      <c r="BY657">
        <v>-22.54663257</v>
      </c>
      <c r="BZ657">
        <v>-7.2111216789999997</v>
      </c>
      <c r="CA657">
        <v>-33.869207230000001</v>
      </c>
      <c r="CB657">
        <v>-11.69190723</v>
      </c>
      <c r="CC657">
        <v>-55.938632259999999</v>
      </c>
      <c r="CD657">
        <v>-36.213417499999998</v>
      </c>
      <c r="CE657">
        <v>34.903170000000003</v>
      </c>
      <c r="CF657">
        <v>23.674119285</v>
      </c>
      <c r="CG657">
        <v>1003.4350612</v>
      </c>
      <c r="CH657">
        <v>286.76192935</v>
      </c>
      <c r="CI657">
        <v>-176.52208909999999</v>
      </c>
      <c r="CJ657">
        <v>-104.6982004</v>
      </c>
      <c r="CK657">
        <v>-45.629572330000002</v>
      </c>
      <c r="CL657">
        <v>-130.6291928</v>
      </c>
      <c r="CM657">
        <v>-161.47859489999999</v>
      </c>
      <c r="CN657">
        <v>-43.883116899999997</v>
      </c>
      <c r="CO657">
        <v>-15.20800706</v>
      </c>
      <c r="CP657">
        <v>-51.22619761</v>
      </c>
      <c r="CQ657">
        <v>-45.694664279999998</v>
      </c>
      <c r="CR657">
        <v>-102.79902079999999</v>
      </c>
      <c r="CS657">
        <v>-73.689225870000001</v>
      </c>
      <c r="CT657">
        <v>57.821155615999999</v>
      </c>
      <c r="CU657">
        <v>21.533183403999999</v>
      </c>
      <c r="CV657">
        <v>1.283137628</v>
      </c>
      <c r="CW657">
        <v>-0.48739968500000003</v>
      </c>
      <c r="CX657">
        <v>1.6248156203999999</v>
      </c>
      <c r="CY657">
        <v>0.46112190330000002</v>
      </c>
      <c r="CZ657">
        <v>0.85325515870000002</v>
      </c>
      <c r="DA657">
        <v>0.148489438</v>
      </c>
      <c r="DB657">
        <v>1.5975345134000001</v>
      </c>
      <c r="DC657">
        <v>0.4468170628</v>
      </c>
      <c r="DD657">
        <v>-0.349321504</v>
      </c>
      <c r="DE657">
        <v>0.59191981069999999</v>
      </c>
      <c r="DF657">
        <v>0.35055094399999998</v>
      </c>
      <c r="DG657">
        <v>-0.29460463799999997</v>
      </c>
      <c r="DH657">
        <v>1.2904922732999999</v>
      </c>
      <c r="DI657">
        <v>-0.674567213</v>
      </c>
      <c r="DJ657">
        <v>1.1416869113999999</v>
      </c>
    </row>
    <row r="658" spans="17:114" x14ac:dyDescent="0.15">
      <c r="S658" s="11" t="s">
        <v>47</v>
      </c>
      <c r="T658" s="11" t="s">
        <v>100</v>
      </c>
      <c r="U658" s="11">
        <v>30</v>
      </c>
      <c r="V658" s="11">
        <v>30</v>
      </c>
      <c r="W658" s="9">
        <v>0.49563000000000001</v>
      </c>
      <c r="X658" s="9">
        <v>0.48860300000000001</v>
      </c>
      <c r="Y658" s="9">
        <f t="shared" si="281"/>
        <v>3.6641025602834776</v>
      </c>
      <c r="Z658" s="9">
        <f t="shared" si="282"/>
        <v>14</v>
      </c>
      <c r="AA658" s="8">
        <f t="shared" si="283"/>
        <v>60</v>
      </c>
      <c r="AB658" s="8" t="b">
        <f t="shared" si="280"/>
        <v>0</v>
      </c>
      <c r="AC658" s="25" t="str">
        <f t="shared" si="271"/>
        <v>NO</v>
      </c>
      <c r="AD658" s="21" t="str">
        <f t="shared" si="284"/>
        <v>NO</v>
      </c>
      <c r="AE658" s="8" t="str">
        <f t="shared" si="285"/>
        <v>FINE</v>
      </c>
      <c r="AF658" s="8">
        <f t="shared" si="286"/>
        <v>2</v>
      </c>
      <c r="AG658" s="8">
        <f t="shared" si="287"/>
        <v>2</v>
      </c>
      <c r="AH658" s="8">
        <f t="shared" si="288"/>
        <v>3</v>
      </c>
      <c r="AI658" s="25">
        <f t="shared" si="272"/>
        <v>104</v>
      </c>
      <c r="AJ658" s="25">
        <f t="shared" si="273"/>
        <v>263</v>
      </c>
      <c r="AK658" s="25">
        <f t="shared" si="274"/>
        <v>505</v>
      </c>
      <c r="AL658" s="25">
        <f t="shared" si="275"/>
        <v>6.1</v>
      </c>
      <c r="AM658" s="21">
        <f t="shared" si="289"/>
        <v>104</v>
      </c>
      <c r="AN658" s="21">
        <f t="shared" si="290"/>
        <v>263</v>
      </c>
      <c r="AO658" s="21">
        <f t="shared" si="291"/>
        <v>505</v>
      </c>
      <c r="AP658" s="21">
        <f t="shared" si="292"/>
        <v>6.1</v>
      </c>
      <c r="AQ658" s="24">
        <f t="shared" si="276"/>
        <v>1</v>
      </c>
      <c r="AR658" s="24">
        <f t="shared" si="277"/>
        <v>1</v>
      </c>
      <c r="AS658" s="24">
        <f t="shared" si="278"/>
        <v>1</v>
      </c>
      <c r="AT658" s="24">
        <f t="shared" si="279"/>
        <v>0.33333333333333331</v>
      </c>
      <c r="AU658">
        <v>16</v>
      </c>
      <c r="AV658">
        <v>14</v>
      </c>
      <c r="AW658">
        <v>85</v>
      </c>
      <c r="AX658">
        <v>35</v>
      </c>
      <c r="AY658">
        <v>45</v>
      </c>
      <c r="AZ658">
        <v>15</v>
      </c>
      <c r="BA658">
        <v>22.5</v>
      </c>
      <c r="BB658">
        <v>22.5</v>
      </c>
      <c r="BC658">
        <v>219.20897685</v>
      </c>
      <c r="BD658">
        <v>38.115369377999997</v>
      </c>
      <c r="BE658">
        <v>-38.785145329999999</v>
      </c>
      <c r="BF658">
        <v>-10.92782128</v>
      </c>
      <c r="BG658">
        <v>-14.29929997</v>
      </c>
      <c r="BH658">
        <v>-25.092717109999999</v>
      </c>
      <c r="BI658">
        <v>-43.245127170000004</v>
      </c>
      <c r="BJ658">
        <v>-10.702779339999999</v>
      </c>
      <c r="BK658">
        <v>3.5065187508000002</v>
      </c>
      <c r="BL658">
        <v>-11.18570738</v>
      </c>
      <c r="BM658">
        <v>-2.869774042</v>
      </c>
      <c r="BN658">
        <v>-22.697671830000001</v>
      </c>
      <c r="BO658">
        <v>-10.65752221</v>
      </c>
      <c r="BP658">
        <v>15.88926026</v>
      </c>
      <c r="BQ658">
        <v>8.2585727861000002</v>
      </c>
      <c r="BR658">
        <v>532.20480356999997</v>
      </c>
      <c r="BS658">
        <v>127.13166114000001</v>
      </c>
      <c r="BT658">
        <v>-88.45966387</v>
      </c>
      <c r="BU658">
        <v>-52.288987390000003</v>
      </c>
      <c r="BV658">
        <v>-31.646500320000001</v>
      </c>
      <c r="BW658">
        <v>-63.610889270000001</v>
      </c>
      <c r="BX658">
        <v>-87.514917130000001</v>
      </c>
      <c r="BY658">
        <v>-22.54663257</v>
      </c>
      <c r="BZ658">
        <v>-7.2111216789999997</v>
      </c>
      <c r="CA658">
        <v>-33.869207230000001</v>
      </c>
      <c r="CB658">
        <v>-11.69190723</v>
      </c>
      <c r="CC658">
        <v>-55.938632259999999</v>
      </c>
      <c r="CD658">
        <v>-36.213417499999998</v>
      </c>
      <c r="CE658">
        <v>34.903170000000003</v>
      </c>
      <c r="CF658">
        <v>23.674119285</v>
      </c>
      <c r="CG658">
        <v>1003.4350612</v>
      </c>
      <c r="CH658">
        <v>286.76192935</v>
      </c>
      <c r="CI658">
        <v>-176.52208909999999</v>
      </c>
      <c r="CJ658">
        <v>-104.6982004</v>
      </c>
      <c r="CK658">
        <v>-45.629572330000002</v>
      </c>
      <c r="CL658">
        <v>-130.6291928</v>
      </c>
      <c r="CM658">
        <v>-161.47859489999999</v>
      </c>
      <c r="CN658">
        <v>-43.883116899999997</v>
      </c>
      <c r="CO658">
        <v>-15.20800706</v>
      </c>
      <c r="CP658">
        <v>-51.22619761</v>
      </c>
      <c r="CQ658">
        <v>-45.694664279999998</v>
      </c>
      <c r="CR658">
        <v>-102.79902079999999</v>
      </c>
      <c r="CS658">
        <v>-73.689225870000001</v>
      </c>
      <c r="CT658">
        <v>57.821155615999999</v>
      </c>
      <c r="CU658">
        <v>21.533183403999999</v>
      </c>
      <c r="CV658">
        <v>1.283137628</v>
      </c>
      <c r="CW658">
        <v>-0.48739968500000003</v>
      </c>
      <c r="CX658">
        <v>1.6248156203999999</v>
      </c>
      <c r="CY658">
        <v>0.46112190330000002</v>
      </c>
      <c r="CZ658">
        <v>0.85325515870000002</v>
      </c>
      <c r="DA658">
        <v>0.148489438</v>
      </c>
      <c r="DB658">
        <v>1.5975345134000001</v>
      </c>
      <c r="DC658">
        <v>0.4468170628</v>
      </c>
      <c r="DD658">
        <v>-0.349321504</v>
      </c>
      <c r="DE658">
        <v>0.59191981069999999</v>
      </c>
      <c r="DF658">
        <v>0.35055094399999998</v>
      </c>
      <c r="DG658">
        <v>-0.29460463799999997</v>
      </c>
      <c r="DH658">
        <v>1.2904922732999999</v>
      </c>
      <c r="DI658">
        <v>-0.674567213</v>
      </c>
      <c r="DJ658">
        <v>1.1416869113999999</v>
      </c>
    </row>
    <row r="659" spans="17:114" s="15" customFormat="1" x14ac:dyDescent="0.15">
      <c r="Q659" s="17"/>
      <c r="R659" s="17"/>
      <c r="S659" s="17" t="s">
        <v>47</v>
      </c>
      <c r="T659" s="11" t="s">
        <v>100</v>
      </c>
      <c r="U659" s="17">
        <v>30</v>
      </c>
      <c r="V659" s="17">
        <v>45</v>
      </c>
      <c r="W659" s="9">
        <v>0.49563000000000001</v>
      </c>
      <c r="X659" s="9">
        <v>0.48860300000000001</v>
      </c>
      <c r="Y659" s="9">
        <f t="shared" si="281"/>
        <v>3.6641025602834776</v>
      </c>
      <c r="Z659" s="9">
        <f t="shared" si="282"/>
        <v>14</v>
      </c>
      <c r="AA659" s="8">
        <f t="shared" si="283"/>
        <v>60</v>
      </c>
      <c r="AB659" s="8" t="b">
        <f t="shared" si="280"/>
        <v>0</v>
      </c>
      <c r="AC659" s="25" t="str">
        <f t="shared" si="271"/>
        <v>NO</v>
      </c>
      <c r="AD659" s="21" t="str">
        <f t="shared" si="284"/>
        <v>NO</v>
      </c>
      <c r="AE659" s="8" t="str">
        <f t="shared" si="285"/>
        <v>FINE</v>
      </c>
      <c r="AF659" s="8">
        <f t="shared" si="286"/>
        <v>2</v>
      </c>
      <c r="AG659" s="8">
        <f t="shared" si="287"/>
        <v>2</v>
      </c>
      <c r="AH659" s="8">
        <f t="shared" si="288"/>
        <v>2</v>
      </c>
      <c r="AI659" s="25">
        <f t="shared" si="272"/>
        <v>95</v>
      </c>
      <c r="AJ659" s="25">
        <f t="shared" si="273"/>
        <v>227</v>
      </c>
      <c r="AK659" s="25">
        <f t="shared" si="274"/>
        <v>419</v>
      </c>
      <c r="AL659" s="25">
        <f t="shared" si="275"/>
        <v>8</v>
      </c>
      <c r="AM659" s="21">
        <f t="shared" si="289"/>
        <v>95</v>
      </c>
      <c r="AN659" s="21">
        <f t="shared" si="290"/>
        <v>227</v>
      </c>
      <c r="AO659" s="21">
        <f t="shared" si="291"/>
        <v>419</v>
      </c>
      <c r="AP659" s="21">
        <f t="shared" si="292"/>
        <v>8</v>
      </c>
      <c r="AQ659" s="24">
        <f t="shared" si="276"/>
        <v>1</v>
      </c>
      <c r="AR659" s="24">
        <f t="shared" si="277"/>
        <v>1</v>
      </c>
      <c r="AS659" s="24">
        <f t="shared" si="278"/>
        <v>1</v>
      </c>
      <c r="AT659" s="24">
        <f t="shared" si="279"/>
        <v>1</v>
      </c>
      <c r="AU659">
        <v>16</v>
      </c>
      <c r="AV659">
        <v>14</v>
      </c>
      <c r="AW659">
        <v>85</v>
      </c>
      <c r="AX659">
        <v>35</v>
      </c>
      <c r="AY659">
        <v>45</v>
      </c>
      <c r="AZ659">
        <v>15</v>
      </c>
      <c r="BA659">
        <v>22.5</v>
      </c>
      <c r="BB659">
        <v>22.5</v>
      </c>
      <c r="BC659">
        <v>219.20897685</v>
      </c>
      <c r="BD659">
        <v>38.115369377999997</v>
      </c>
      <c r="BE659">
        <v>-38.785145329999999</v>
      </c>
      <c r="BF659">
        <v>-10.92782128</v>
      </c>
      <c r="BG659">
        <v>-14.29929997</v>
      </c>
      <c r="BH659">
        <v>-25.092717109999999</v>
      </c>
      <c r="BI659">
        <v>-43.245127170000004</v>
      </c>
      <c r="BJ659">
        <v>-10.702779339999999</v>
      </c>
      <c r="BK659">
        <v>3.5065187508000002</v>
      </c>
      <c r="BL659">
        <v>-11.18570738</v>
      </c>
      <c r="BM659">
        <v>-2.869774042</v>
      </c>
      <c r="BN659">
        <v>-22.697671830000001</v>
      </c>
      <c r="BO659">
        <v>-10.65752221</v>
      </c>
      <c r="BP659">
        <v>15.88926026</v>
      </c>
      <c r="BQ659">
        <v>8.2585727861000002</v>
      </c>
      <c r="BR659">
        <v>532.20480356999997</v>
      </c>
      <c r="BS659">
        <v>127.13166114000001</v>
      </c>
      <c r="BT659">
        <v>-88.45966387</v>
      </c>
      <c r="BU659">
        <v>-52.288987390000003</v>
      </c>
      <c r="BV659">
        <v>-31.646500320000001</v>
      </c>
      <c r="BW659">
        <v>-63.610889270000001</v>
      </c>
      <c r="BX659">
        <v>-87.514917130000001</v>
      </c>
      <c r="BY659">
        <v>-22.54663257</v>
      </c>
      <c r="BZ659">
        <v>-7.2111216789999997</v>
      </c>
      <c r="CA659">
        <v>-33.869207230000001</v>
      </c>
      <c r="CB659">
        <v>-11.69190723</v>
      </c>
      <c r="CC659">
        <v>-55.938632259999999</v>
      </c>
      <c r="CD659">
        <v>-36.213417499999998</v>
      </c>
      <c r="CE659">
        <v>34.903170000000003</v>
      </c>
      <c r="CF659">
        <v>23.674119285</v>
      </c>
      <c r="CG659">
        <v>1003.4350612</v>
      </c>
      <c r="CH659">
        <v>286.76192935</v>
      </c>
      <c r="CI659">
        <v>-176.52208909999999</v>
      </c>
      <c r="CJ659">
        <v>-104.6982004</v>
      </c>
      <c r="CK659">
        <v>-45.629572330000002</v>
      </c>
      <c r="CL659">
        <v>-130.6291928</v>
      </c>
      <c r="CM659">
        <v>-161.47859489999999</v>
      </c>
      <c r="CN659">
        <v>-43.883116899999997</v>
      </c>
      <c r="CO659">
        <v>-15.20800706</v>
      </c>
      <c r="CP659">
        <v>-51.22619761</v>
      </c>
      <c r="CQ659">
        <v>-45.694664279999998</v>
      </c>
      <c r="CR659">
        <v>-102.79902079999999</v>
      </c>
      <c r="CS659">
        <v>-73.689225870000001</v>
      </c>
      <c r="CT659">
        <v>57.821155615999999</v>
      </c>
      <c r="CU659">
        <v>21.533183403999999</v>
      </c>
      <c r="CV659">
        <v>1.283137628</v>
      </c>
      <c r="CW659">
        <v>-0.48739968500000003</v>
      </c>
      <c r="CX659">
        <v>1.6248156203999999</v>
      </c>
      <c r="CY659">
        <v>0.46112190330000002</v>
      </c>
      <c r="CZ659">
        <v>0.85325515870000002</v>
      </c>
      <c r="DA659">
        <v>0.148489438</v>
      </c>
      <c r="DB659">
        <v>1.5975345134000001</v>
      </c>
      <c r="DC659">
        <v>0.4468170628</v>
      </c>
      <c r="DD659">
        <v>-0.349321504</v>
      </c>
      <c r="DE659">
        <v>0.59191981069999999</v>
      </c>
      <c r="DF659">
        <v>0.35055094399999998</v>
      </c>
      <c r="DG659">
        <v>-0.29460463799999997</v>
      </c>
      <c r="DH659">
        <v>1.2904922732999999</v>
      </c>
      <c r="DI659">
        <v>-0.674567213</v>
      </c>
      <c r="DJ659">
        <v>1.1416869113999999</v>
      </c>
    </row>
    <row r="660" spans="17:114" x14ac:dyDescent="0.15">
      <c r="S660" s="11" t="s">
        <v>48</v>
      </c>
      <c r="T660" s="11" t="s">
        <v>100</v>
      </c>
      <c r="U660" s="11">
        <v>2</v>
      </c>
      <c r="V660" s="11">
        <v>0</v>
      </c>
      <c r="W660" s="9">
        <v>2.9048999999999998E-2</v>
      </c>
      <c r="X660" s="9">
        <v>0.51908500000000002</v>
      </c>
      <c r="Y660" s="9">
        <f t="shared" si="281"/>
        <v>0.24330040304845843</v>
      </c>
      <c r="Z660" s="9">
        <f t="shared" si="282"/>
        <v>210</v>
      </c>
      <c r="AA660" s="8">
        <f t="shared" si="283"/>
        <v>60</v>
      </c>
      <c r="AB660" s="8" t="b">
        <f t="shared" si="280"/>
        <v>0</v>
      </c>
      <c r="AC660" s="25" t="str">
        <f t="shared" si="271"/>
        <v>NO</v>
      </c>
      <c r="AD660" s="21" t="str">
        <f t="shared" si="284"/>
        <v>NO</v>
      </c>
      <c r="AE660" s="8" t="str">
        <f t="shared" si="285"/>
        <v>MEDIUM</v>
      </c>
      <c r="AF660" s="8">
        <f t="shared" si="286"/>
        <v>3</v>
      </c>
      <c r="AG660" s="8">
        <f t="shared" si="287"/>
        <v>3</v>
      </c>
      <c r="AH660" s="8">
        <f t="shared" si="288"/>
        <v>3</v>
      </c>
      <c r="AI660" s="25">
        <f t="shared" si="272"/>
        <v>147</v>
      </c>
      <c r="AJ660" s="25">
        <f t="shared" si="273"/>
        <v>336</v>
      </c>
      <c r="AK660" s="25">
        <f t="shared" si="274"/>
        <v>601</v>
      </c>
      <c r="AL660" s="25">
        <f t="shared" si="275"/>
        <v>5.6</v>
      </c>
      <c r="AM660" s="21">
        <f t="shared" si="289"/>
        <v>147</v>
      </c>
      <c r="AN660" s="21">
        <f t="shared" si="290"/>
        <v>336</v>
      </c>
      <c r="AO660" s="21">
        <f t="shared" si="291"/>
        <v>601</v>
      </c>
      <c r="AP660" s="21">
        <f t="shared" si="292"/>
        <v>5.6</v>
      </c>
      <c r="AQ660" s="24">
        <f t="shared" si="276"/>
        <v>-1</v>
      </c>
      <c r="AR660" s="24">
        <f t="shared" si="277"/>
        <v>1</v>
      </c>
      <c r="AS660" s="24">
        <f t="shared" si="278"/>
        <v>1</v>
      </c>
      <c r="AT660" s="24">
        <f t="shared" si="279"/>
        <v>-1</v>
      </c>
      <c r="AU660">
        <v>16</v>
      </c>
      <c r="AV660">
        <v>14</v>
      </c>
      <c r="AW660">
        <v>85</v>
      </c>
      <c r="AX660">
        <v>35</v>
      </c>
      <c r="AY660">
        <v>45</v>
      </c>
      <c r="AZ660">
        <v>15</v>
      </c>
      <c r="BA660">
        <v>22.5</v>
      </c>
      <c r="BB660">
        <v>22.5</v>
      </c>
      <c r="BC660">
        <v>189.07713974000001</v>
      </c>
      <c r="BD660">
        <v>30.132222042999999</v>
      </c>
      <c r="BE660">
        <v>-25.726811059999999</v>
      </c>
      <c r="BF660">
        <v>-22.6996027</v>
      </c>
      <c r="BG660">
        <v>-4.219383884</v>
      </c>
      <c r="BH660">
        <v>-20.843215659999998</v>
      </c>
      <c r="BI660">
        <v>-14.94350195</v>
      </c>
      <c r="BJ660">
        <v>4.2240993062000003</v>
      </c>
      <c r="BK660">
        <v>-6.4095804669999996</v>
      </c>
      <c r="BL660">
        <v>-14.51498683</v>
      </c>
      <c r="BM660">
        <v>4.7881798402999998</v>
      </c>
      <c r="BN660">
        <v>-12.59829678</v>
      </c>
      <c r="BO660">
        <v>-19.780609890000001</v>
      </c>
      <c r="BP660">
        <v>10.044568744999999</v>
      </c>
      <c r="BQ660">
        <v>11.011434073</v>
      </c>
      <c r="BR660">
        <v>447.38467909000002</v>
      </c>
      <c r="BS660">
        <v>98.949415908000006</v>
      </c>
      <c r="BT660">
        <v>-66.44140668</v>
      </c>
      <c r="BU660">
        <v>-67.670780399999998</v>
      </c>
      <c r="BV660">
        <v>-14.2351896</v>
      </c>
      <c r="BW660">
        <v>-48.918337600000001</v>
      </c>
      <c r="BX660">
        <v>-26.31136884</v>
      </c>
      <c r="BY660">
        <v>3.7547019461</v>
      </c>
      <c r="BZ660">
        <v>-6.4669379469999999</v>
      </c>
      <c r="CA660">
        <v>-49.278872560000003</v>
      </c>
      <c r="CB660">
        <v>-4.4705896000000002E-2</v>
      </c>
      <c r="CC660">
        <v>-26.041354680000001</v>
      </c>
      <c r="CD660">
        <v>-37.203204249999999</v>
      </c>
      <c r="CE660">
        <v>18.409133184000002</v>
      </c>
      <c r="CF660">
        <v>29.761152845000002</v>
      </c>
      <c r="CG660">
        <v>828.33614232000002</v>
      </c>
      <c r="CH660">
        <v>224.57058463999999</v>
      </c>
      <c r="CI660">
        <v>-134.48927610000001</v>
      </c>
      <c r="CJ660">
        <v>-124.00672590000001</v>
      </c>
      <c r="CK660">
        <v>-23.543482019999999</v>
      </c>
      <c r="CL660">
        <v>-96.039623230000004</v>
      </c>
      <c r="CM660">
        <v>-61.955824309999997</v>
      </c>
      <c r="CN660">
        <v>-1.9103314650000001</v>
      </c>
      <c r="CO660">
        <v>-5.3595256070000001</v>
      </c>
      <c r="CP660">
        <v>-98.252949169999994</v>
      </c>
      <c r="CQ660">
        <v>-19.852282509999998</v>
      </c>
      <c r="CR660">
        <v>-60.766494600000001</v>
      </c>
      <c r="CS660">
        <v>-59.400714450000002</v>
      </c>
      <c r="CT660">
        <v>33.300298927</v>
      </c>
      <c r="CU660">
        <v>49.528765188999998</v>
      </c>
      <c r="CV660">
        <v>1.6580247419</v>
      </c>
      <c r="CW660">
        <v>-1.95626323</v>
      </c>
      <c r="CX660">
        <v>1.6989490109000001</v>
      </c>
      <c r="CY660">
        <v>2.3616517658</v>
      </c>
      <c r="CZ660">
        <v>-0.201458479</v>
      </c>
      <c r="DA660">
        <v>0.70573919559999998</v>
      </c>
      <c r="DB660">
        <v>0.89365205920000002</v>
      </c>
      <c r="DC660">
        <v>-0.65015655299999997</v>
      </c>
      <c r="DD660">
        <v>0.87260044039999995</v>
      </c>
      <c r="DE660">
        <v>0.9769254342</v>
      </c>
      <c r="DF660">
        <v>0.1537032676</v>
      </c>
      <c r="DG660">
        <v>0.33447929030000001</v>
      </c>
      <c r="DH660">
        <v>1.3895120408999999</v>
      </c>
      <c r="DI660">
        <v>-1.3401188479999999</v>
      </c>
      <c r="DJ660">
        <v>-0.189297457</v>
      </c>
    </row>
    <row r="661" spans="17:114" x14ac:dyDescent="0.15">
      <c r="S661" s="11" t="s">
        <v>48</v>
      </c>
      <c r="T661" s="11" t="s">
        <v>100</v>
      </c>
      <c r="U661" s="11">
        <v>2</v>
      </c>
      <c r="V661" s="11">
        <v>15</v>
      </c>
      <c r="W661" s="9">
        <v>2.9048999999999998E-2</v>
      </c>
      <c r="X661" s="9">
        <v>0.51908500000000002</v>
      </c>
      <c r="Y661" s="9">
        <f t="shared" si="281"/>
        <v>0.24330040304845843</v>
      </c>
      <c r="Z661" s="9">
        <f t="shared" si="282"/>
        <v>210</v>
      </c>
      <c r="AA661" s="8">
        <f t="shared" si="283"/>
        <v>60</v>
      </c>
      <c r="AB661" s="8" t="b">
        <f t="shared" si="280"/>
        <v>0</v>
      </c>
      <c r="AC661" s="25" t="str">
        <f t="shared" si="271"/>
        <v>NO</v>
      </c>
      <c r="AD661" s="21" t="str">
        <f t="shared" si="284"/>
        <v>NO</v>
      </c>
      <c r="AE661" s="8" t="str">
        <f t="shared" si="285"/>
        <v>MEDIUM</v>
      </c>
      <c r="AF661" s="8">
        <f t="shared" si="286"/>
        <v>3</v>
      </c>
      <c r="AG661" s="8">
        <f t="shared" si="287"/>
        <v>3</v>
      </c>
      <c r="AH661" s="8">
        <f t="shared" si="288"/>
        <v>3</v>
      </c>
      <c r="AI661" s="25">
        <f t="shared" si="272"/>
        <v>132</v>
      </c>
      <c r="AJ661" s="25">
        <f t="shared" si="273"/>
        <v>271</v>
      </c>
      <c r="AK661" s="25">
        <f t="shared" si="274"/>
        <v>466</v>
      </c>
      <c r="AL661" s="25">
        <f t="shared" si="275"/>
        <v>5.8</v>
      </c>
      <c r="AM661" s="21">
        <f t="shared" si="289"/>
        <v>132</v>
      </c>
      <c r="AN661" s="21">
        <f t="shared" si="290"/>
        <v>271</v>
      </c>
      <c r="AO661" s="21">
        <f t="shared" si="291"/>
        <v>466</v>
      </c>
      <c r="AP661" s="21">
        <f t="shared" si="292"/>
        <v>5.8</v>
      </c>
      <c r="AQ661" s="24">
        <f t="shared" si="276"/>
        <v>-1</v>
      </c>
      <c r="AR661" s="24">
        <f t="shared" si="277"/>
        <v>1</v>
      </c>
      <c r="AS661" s="24">
        <f t="shared" si="278"/>
        <v>1</v>
      </c>
      <c r="AT661" s="24">
        <f t="shared" si="279"/>
        <v>-0.33333333333333331</v>
      </c>
      <c r="AU661">
        <v>16</v>
      </c>
      <c r="AV661">
        <v>14</v>
      </c>
      <c r="AW661">
        <v>85</v>
      </c>
      <c r="AX661">
        <v>35</v>
      </c>
      <c r="AY661">
        <v>45</v>
      </c>
      <c r="AZ661">
        <v>15</v>
      </c>
      <c r="BA661">
        <v>22.5</v>
      </c>
      <c r="BB661">
        <v>22.5</v>
      </c>
      <c r="BC661">
        <v>189.07713974000001</v>
      </c>
      <c r="BD661">
        <v>30.132222042999999</v>
      </c>
      <c r="BE661">
        <v>-25.726811059999999</v>
      </c>
      <c r="BF661">
        <v>-22.6996027</v>
      </c>
      <c r="BG661">
        <v>-4.219383884</v>
      </c>
      <c r="BH661">
        <v>-20.843215659999998</v>
      </c>
      <c r="BI661">
        <v>-14.94350195</v>
      </c>
      <c r="BJ661">
        <v>4.2240993062000003</v>
      </c>
      <c r="BK661">
        <v>-6.4095804669999996</v>
      </c>
      <c r="BL661">
        <v>-14.51498683</v>
      </c>
      <c r="BM661">
        <v>4.7881798402999998</v>
      </c>
      <c r="BN661">
        <v>-12.59829678</v>
      </c>
      <c r="BO661">
        <v>-19.780609890000001</v>
      </c>
      <c r="BP661">
        <v>10.044568744999999</v>
      </c>
      <c r="BQ661">
        <v>11.011434073</v>
      </c>
      <c r="BR661">
        <v>447.38467909000002</v>
      </c>
      <c r="BS661">
        <v>98.949415908000006</v>
      </c>
      <c r="BT661">
        <v>-66.44140668</v>
      </c>
      <c r="BU661">
        <v>-67.670780399999998</v>
      </c>
      <c r="BV661">
        <v>-14.2351896</v>
      </c>
      <c r="BW661">
        <v>-48.918337600000001</v>
      </c>
      <c r="BX661">
        <v>-26.31136884</v>
      </c>
      <c r="BY661">
        <v>3.7547019461</v>
      </c>
      <c r="BZ661">
        <v>-6.4669379469999999</v>
      </c>
      <c r="CA661">
        <v>-49.278872560000003</v>
      </c>
      <c r="CB661">
        <v>-4.4705896000000002E-2</v>
      </c>
      <c r="CC661">
        <v>-26.041354680000001</v>
      </c>
      <c r="CD661">
        <v>-37.203204249999999</v>
      </c>
      <c r="CE661">
        <v>18.409133184000002</v>
      </c>
      <c r="CF661">
        <v>29.761152845000002</v>
      </c>
      <c r="CG661">
        <v>828.33614232000002</v>
      </c>
      <c r="CH661">
        <v>224.57058463999999</v>
      </c>
      <c r="CI661">
        <v>-134.48927610000001</v>
      </c>
      <c r="CJ661">
        <v>-124.00672590000001</v>
      </c>
      <c r="CK661">
        <v>-23.543482019999999</v>
      </c>
      <c r="CL661">
        <v>-96.039623230000004</v>
      </c>
      <c r="CM661">
        <v>-61.955824309999997</v>
      </c>
      <c r="CN661">
        <v>-1.9103314650000001</v>
      </c>
      <c r="CO661">
        <v>-5.3595256070000001</v>
      </c>
      <c r="CP661">
        <v>-98.252949169999994</v>
      </c>
      <c r="CQ661">
        <v>-19.852282509999998</v>
      </c>
      <c r="CR661">
        <v>-60.766494600000001</v>
      </c>
      <c r="CS661">
        <v>-59.400714450000002</v>
      </c>
      <c r="CT661">
        <v>33.300298927</v>
      </c>
      <c r="CU661">
        <v>49.528765188999998</v>
      </c>
      <c r="CV661">
        <v>1.6580247419</v>
      </c>
      <c r="CW661">
        <v>-1.95626323</v>
      </c>
      <c r="CX661">
        <v>1.6989490109000001</v>
      </c>
      <c r="CY661">
        <v>2.3616517658</v>
      </c>
      <c r="CZ661">
        <v>-0.201458479</v>
      </c>
      <c r="DA661">
        <v>0.70573919559999998</v>
      </c>
      <c r="DB661">
        <v>0.89365205920000002</v>
      </c>
      <c r="DC661">
        <v>-0.65015655299999997</v>
      </c>
      <c r="DD661">
        <v>0.87260044039999995</v>
      </c>
      <c r="DE661">
        <v>0.9769254342</v>
      </c>
      <c r="DF661">
        <v>0.1537032676</v>
      </c>
      <c r="DG661">
        <v>0.33447929030000001</v>
      </c>
      <c r="DH661">
        <v>1.3895120408999999</v>
      </c>
      <c r="DI661">
        <v>-1.3401188479999999</v>
      </c>
      <c r="DJ661">
        <v>-0.189297457</v>
      </c>
    </row>
    <row r="662" spans="17:114" x14ac:dyDescent="0.15">
      <c r="S662" s="11" t="s">
        <v>48</v>
      </c>
      <c r="T662" s="11" t="s">
        <v>100</v>
      </c>
      <c r="U662" s="11">
        <v>2</v>
      </c>
      <c r="V662" s="11">
        <v>30</v>
      </c>
      <c r="W662" s="9">
        <v>2.9048999999999998E-2</v>
      </c>
      <c r="X662" s="9">
        <v>0.51908500000000002</v>
      </c>
      <c r="Y662" s="9">
        <f t="shared" si="281"/>
        <v>0.24330040304845843</v>
      </c>
      <c r="Z662" s="9">
        <f t="shared" si="282"/>
        <v>210</v>
      </c>
      <c r="AA662" s="8">
        <f t="shared" si="283"/>
        <v>60</v>
      </c>
      <c r="AB662" s="8" t="b">
        <f t="shared" si="280"/>
        <v>0</v>
      </c>
      <c r="AC662" s="25" t="str">
        <f t="shared" si="271"/>
        <v>NO</v>
      </c>
      <c r="AD662" s="21" t="str">
        <f t="shared" si="284"/>
        <v>NO</v>
      </c>
      <c r="AE662" s="8" t="str">
        <f t="shared" si="285"/>
        <v>FINE</v>
      </c>
      <c r="AF662" s="8">
        <f t="shared" si="286"/>
        <v>2</v>
      </c>
      <c r="AG662" s="8">
        <f t="shared" si="287"/>
        <v>3</v>
      </c>
      <c r="AH662" s="8">
        <f t="shared" si="288"/>
        <v>2</v>
      </c>
      <c r="AI662" s="25">
        <f t="shared" si="272"/>
        <v>127</v>
      </c>
      <c r="AJ662" s="25">
        <f t="shared" si="273"/>
        <v>233</v>
      </c>
      <c r="AK662" s="25">
        <f t="shared" si="274"/>
        <v>375</v>
      </c>
      <c r="AL662" s="25">
        <f t="shared" si="275"/>
        <v>5.8999999999999995</v>
      </c>
      <c r="AM662" s="21">
        <f t="shared" si="289"/>
        <v>127</v>
      </c>
      <c r="AN662" s="21">
        <f t="shared" si="290"/>
        <v>233</v>
      </c>
      <c r="AO662" s="21">
        <f t="shared" si="291"/>
        <v>375</v>
      </c>
      <c r="AP662" s="21">
        <f t="shared" si="292"/>
        <v>5.8999999999999995</v>
      </c>
      <c r="AQ662" s="24">
        <f t="shared" si="276"/>
        <v>-1</v>
      </c>
      <c r="AR662" s="24">
        <f t="shared" si="277"/>
        <v>1</v>
      </c>
      <c r="AS662" s="24">
        <f t="shared" si="278"/>
        <v>1</v>
      </c>
      <c r="AT662" s="24">
        <f t="shared" si="279"/>
        <v>0.33333333333333331</v>
      </c>
      <c r="AU662">
        <v>16</v>
      </c>
      <c r="AV662">
        <v>14</v>
      </c>
      <c r="AW662">
        <v>85</v>
      </c>
      <c r="AX662">
        <v>35</v>
      </c>
      <c r="AY662">
        <v>45</v>
      </c>
      <c r="AZ662">
        <v>15</v>
      </c>
      <c r="BA662">
        <v>22.5</v>
      </c>
      <c r="BB662">
        <v>22.5</v>
      </c>
      <c r="BC662">
        <v>189.07713974000001</v>
      </c>
      <c r="BD662">
        <v>30.132222042999999</v>
      </c>
      <c r="BE662">
        <v>-25.726811059999999</v>
      </c>
      <c r="BF662">
        <v>-22.6996027</v>
      </c>
      <c r="BG662">
        <v>-4.219383884</v>
      </c>
      <c r="BH662">
        <v>-20.843215659999998</v>
      </c>
      <c r="BI662">
        <v>-14.94350195</v>
      </c>
      <c r="BJ662">
        <v>4.2240993062000003</v>
      </c>
      <c r="BK662">
        <v>-6.4095804669999996</v>
      </c>
      <c r="BL662">
        <v>-14.51498683</v>
      </c>
      <c r="BM662">
        <v>4.7881798402999998</v>
      </c>
      <c r="BN662">
        <v>-12.59829678</v>
      </c>
      <c r="BO662">
        <v>-19.780609890000001</v>
      </c>
      <c r="BP662">
        <v>10.044568744999999</v>
      </c>
      <c r="BQ662">
        <v>11.011434073</v>
      </c>
      <c r="BR662">
        <v>447.38467909000002</v>
      </c>
      <c r="BS662">
        <v>98.949415908000006</v>
      </c>
      <c r="BT662">
        <v>-66.44140668</v>
      </c>
      <c r="BU662">
        <v>-67.670780399999998</v>
      </c>
      <c r="BV662">
        <v>-14.2351896</v>
      </c>
      <c r="BW662">
        <v>-48.918337600000001</v>
      </c>
      <c r="BX662">
        <v>-26.31136884</v>
      </c>
      <c r="BY662">
        <v>3.7547019461</v>
      </c>
      <c r="BZ662">
        <v>-6.4669379469999999</v>
      </c>
      <c r="CA662">
        <v>-49.278872560000003</v>
      </c>
      <c r="CB662">
        <v>-4.4705896000000002E-2</v>
      </c>
      <c r="CC662">
        <v>-26.041354680000001</v>
      </c>
      <c r="CD662">
        <v>-37.203204249999999</v>
      </c>
      <c r="CE662">
        <v>18.409133184000002</v>
      </c>
      <c r="CF662">
        <v>29.761152845000002</v>
      </c>
      <c r="CG662">
        <v>828.33614232000002</v>
      </c>
      <c r="CH662">
        <v>224.57058463999999</v>
      </c>
      <c r="CI662">
        <v>-134.48927610000001</v>
      </c>
      <c r="CJ662">
        <v>-124.00672590000001</v>
      </c>
      <c r="CK662">
        <v>-23.543482019999999</v>
      </c>
      <c r="CL662">
        <v>-96.039623230000004</v>
      </c>
      <c r="CM662">
        <v>-61.955824309999997</v>
      </c>
      <c r="CN662">
        <v>-1.9103314650000001</v>
      </c>
      <c r="CO662">
        <v>-5.3595256070000001</v>
      </c>
      <c r="CP662">
        <v>-98.252949169999994</v>
      </c>
      <c r="CQ662">
        <v>-19.852282509999998</v>
      </c>
      <c r="CR662">
        <v>-60.766494600000001</v>
      </c>
      <c r="CS662">
        <v>-59.400714450000002</v>
      </c>
      <c r="CT662">
        <v>33.300298927</v>
      </c>
      <c r="CU662">
        <v>49.528765188999998</v>
      </c>
      <c r="CV662">
        <v>1.6580247419</v>
      </c>
      <c r="CW662">
        <v>-1.95626323</v>
      </c>
      <c r="CX662">
        <v>1.6989490109000001</v>
      </c>
      <c r="CY662">
        <v>2.3616517658</v>
      </c>
      <c r="CZ662">
        <v>-0.201458479</v>
      </c>
      <c r="DA662">
        <v>0.70573919559999998</v>
      </c>
      <c r="DB662">
        <v>0.89365205920000002</v>
      </c>
      <c r="DC662">
        <v>-0.65015655299999997</v>
      </c>
      <c r="DD662">
        <v>0.87260044039999995</v>
      </c>
      <c r="DE662">
        <v>0.9769254342</v>
      </c>
      <c r="DF662">
        <v>0.1537032676</v>
      </c>
      <c r="DG662">
        <v>0.33447929030000001</v>
      </c>
      <c r="DH662">
        <v>1.3895120408999999</v>
      </c>
      <c r="DI662">
        <v>-1.3401188479999999</v>
      </c>
      <c r="DJ662">
        <v>-0.189297457</v>
      </c>
    </row>
    <row r="663" spans="17:114" x14ac:dyDescent="0.15">
      <c r="S663" s="11" t="s">
        <v>48</v>
      </c>
      <c r="T663" s="11" t="s">
        <v>100</v>
      </c>
      <c r="U663" s="11">
        <v>2</v>
      </c>
      <c r="V663" s="11">
        <v>45</v>
      </c>
      <c r="W663" s="9">
        <v>2.9048999999999998E-2</v>
      </c>
      <c r="X663" s="9">
        <v>0.51908500000000002</v>
      </c>
      <c r="Y663" s="9">
        <f t="shared" si="281"/>
        <v>0.24330040304845843</v>
      </c>
      <c r="Z663" s="9">
        <f t="shared" si="282"/>
        <v>210</v>
      </c>
      <c r="AA663" s="8">
        <f t="shared" si="283"/>
        <v>60</v>
      </c>
      <c r="AB663" s="8" t="b">
        <f t="shared" si="280"/>
        <v>0</v>
      </c>
      <c r="AC663" s="25" t="str">
        <f t="shared" si="271"/>
        <v>NO</v>
      </c>
      <c r="AD663" s="21" t="str">
        <f t="shared" si="284"/>
        <v>NO</v>
      </c>
      <c r="AE663" s="8" t="str">
        <f t="shared" si="285"/>
        <v>FINE</v>
      </c>
      <c r="AF663" s="8">
        <f t="shared" si="286"/>
        <v>2</v>
      </c>
      <c r="AG663" s="8">
        <f t="shared" si="287"/>
        <v>3</v>
      </c>
      <c r="AH663" s="8">
        <f t="shared" si="288"/>
        <v>2</v>
      </c>
      <c r="AI663" s="25">
        <f t="shared" si="272"/>
        <v>132</v>
      </c>
      <c r="AJ663" s="25">
        <f t="shared" si="273"/>
        <v>222</v>
      </c>
      <c r="AK663" s="25">
        <f t="shared" si="274"/>
        <v>328</v>
      </c>
      <c r="AL663" s="25">
        <f t="shared" si="275"/>
        <v>5.6999999999999993</v>
      </c>
      <c r="AM663" s="21">
        <f t="shared" si="289"/>
        <v>132</v>
      </c>
      <c r="AN663" s="21">
        <f t="shared" si="290"/>
        <v>222</v>
      </c>
      <c r="AO663" s="21">
        <f t="shared" si="291"/>
        <v>328</v>
      </c>
      <c r="AP663" s="21">
        <f t="shared" si="292"/>
        <v>5.6999999999999993</v>
      </c>
      <c r="AQ663" s="24">
        <f t="shared" si="276"/>
        <v>-1</v>
      </c>
      <c r="AR663" s="24">
        <f t="shared" si="277"/>
        <v>1</v>
      </c>
      <c r="AS663" s="24">
        <f t="shared" si="278"/>
        <v>1</v>
      </c>
      <c r="AT663" s="24">
        <f t="shared" si="279"/>
        <v>1</v>
      </c>
      <c r="AU663">
        <v>16</v>
      </c>
      <c r="AV663">
        <v>14</v>
      </c>
      <c r="AW663">
        <v>85</v>
      </c>
      <c r="AX663">
        <v>35</v>
      </c>
      <c r="AY663">
        <v>45</v>
      </c>
      <c r="AZ663">
        <v>15</v>
      </c>
      <c r="BA663">
        <v>22.5</v>
      </c>
      <c r="BB663">
        <v>22.5</v>
      </c>
      <c r="BC663">
        <v>189.07713974000001</v>
      </c>
      <c r="BD663">
        <v>30.132222042999999</v>
      </c>
      <c r="BE663">
        <v>-25.726811059999999</v>
      </c>
      <c r="BF663">
        <v>-22.6996027</v>
      </c>
      <c r="BG663">
        <v>-4.219383884</v>
      </c>
      <c r="BH663">
        <v>-20.843215659999998</v>
      </c>
      <c r="BI663">
        <v>-14.94350195</v>
      </c>
      <c r="BJ663">
        <v>4.2240993062000003</v>
      </c>
      <c r="BK663">
        <v>-6.4095804669999996</v>
      </c>
      <c r="BL663">
        <v>-14.51498683</v>
      </c>
      <c r="BM663">
        <v>4.7881798402999998</v>
      </c>
      <c r="BN663">
        <v>-12.59829678</v>
      </c>
      <c r="BO663">
        <v>-19.780609890000001</v>
      </c>
      <c r="BP663">
        <v>10.044568744999999</v>
      </c>
      <c r="BQ663">
        <v>11.011434073</v>
      </c>
      <c r="BR663">
        <v>447.38467909000002</v>
      </c>
      <c r="BS663">
        <v>98.949415908000006</v>
      </c>
      <c r="BT663">
        <v>-66.44140668</v>
      </c>
      <c r="BU663">
        <v>-67.670780399999998</v>
      </c>
      <c r="BV663">
        <v>-14.2351896</v>
      </c>
      <c r="BW663">
        <v>-48.918337600000001</v>
      </c>
      <c r="BX663">
        <v>-26.31136884</v>
      </c>
      <c r="BY663">
        <v>3.7547019461</v>
      </c>
      <c r="BZ663">
        <v>-6.4669379469999999</v>
      </c>
      <c r="CA663">
        <v>-49.278872560000003</v>
      </c>
      <c r="CB663">
        <v>-4.4705896000000002E-2</v>
      </c>
      <c r="CC663">
        <v>-26.041354680000001</v>
      </c>
      <c r="CD663">
        <v>-37.203204249999999</v>
      </c>
      <c r="CE663">
        <v>18.409133184000002</v>
      </c>
      <c r="CF663">
        <v>29.761152845000002</v>
      </c>
      <c r="CG663">
        <v>828.33614232000002</v>
      </c>
      <c r="CH663">
        <v>224.57058463999999</v>
      </c>
      <c r="CI663">
        <v>-134.48927610000001</v>
      </c>
      <c r="CJ663">
        <v>-124.00672590000001</v>
      </c>
      <c r="CK663">
        <v>-23.543482019999999</v>
      </c>
      <c r="CL663">
        <v>-96.039623230000004</v>
      </c>
      <c r="CM663">
        <v>-61.955824309999997</v>
      </c>
      <c r="CN663">
        <v>-1.9103314650000001</v>
      </c>
      <c r="CO663">
        <v>-5.3595256070000001</v>
      </c>
      <c r="CP663">
        <v>-98.252949169999994</v>
      </c>
      <c r="CQ663">
        <v>-19.852282509999998</v>
      </c>
      <c r="CR663">
        <v>-60.766494600000001</v>
      </c>
      <c r="CS663">
        <v>-59.400714450000002</v>
      </c>
      <c r="CT663">
        <v>33.300298927</v>
      </c>
      <c r="CU663">
        <v>49.528765188999998</v>
      </c>
      <c r="CV663">
        <v>1.6580247419</v>
      </c>
      <c r="CW663">
        <v>-1.95626323</v>
      </c>
      <c r="CX663">
        <v>1.6989490109000001</v>
      </c>
      <c r="CY663">
        <v>2.3616517658</v>
      </c>
      <c r="CZ663">
        <v>-0.201458479</v>
      </c>
      <c r="DA663">
        <v>0.70573919559999998</v>
      </c>
      <c r="DB663">
        <v>0.89365205920000002</v>
      </c>
      <c r="DC663">
        <v>-0.65015655299999997</v>
      </c>
      <c r="DD663">
        <v>0.87260044039999995</v>
      </c>
      <c r="DE663">
        <v>0.9769254342</v>
      </c>
      <c r="DF663">
        <v>0.1537032676</v>
      </c>
      <c r="DG663">
        <v>0.33447929030000001</v>
      </c>
      <c r="DH663">
        <v>1.3895120408999999</v>
      </c>
      <c r="DI663">
        <v>-1.3401188479999999</v>
      </c>
      <c r="DJ663">
        <v>-0.189297457</v>
      </c>
    </row>
    <row r="664" spans="17:114" x14ac:dyDescent="0.15">
      <c r="S664" s="11" t="s">
        <v>48</v>
      </c>
      <c r="T664" s="11" t="s">
        <v>100</v>
      </c>
      <c r="U664" s="11">
        <v>4</v>
      </c>
      <c r="V664" s="11">
        <v>0</v>
      </c>
      <c r="W664" s="9">
        <v>6.5175999999999998E-2</v>
      </c>
      <c r="X664" s="9">
        <v>0.49385899999999999</v>
      </c>
      <c r="Y664" s="9">
        <f t="shared" si="281"/>
        <v>0.49231571810926328</v>
      </c>
      <c r="Z664" s="9">
        <f t="shared" si="282"/>
        <v>104</v>
      </c>
      <c r="AA664" s="8">
        <f t="shared" si="283"/>
        <v>60</v>
      </c>
      <c r="AB664" s="8" t="b">
        <f t="shared" si="280"/>
        <v>0</v>
      </c>
      <c r="AC664" s="25" t="str">
        <f t="shared" si="271"/>
        <v>NO</v>
      </c>
      <c r="AD664" s="21" t="str">
        <f t="shared" si="284"/>
        <v>NO</v>
      </c>
      <c r="AE664" s="8" t="str">
        <f t="shared" si="285"/>
        <v>MEDIUM</v>
      </c>
      <c r="AF664" s="8">
        <f t="shared" si="286"/>
        <v>3</v>
      </c>
      <c r="AG664" s="8">
        <f t="shared" si="287"/>
        <v>3</v>
      </c>
      <c r="AH664" s="8">
        <f t="shared" si="288"/>
        <v>3</v>
      </c>
      <c r="AI664" s="25">
        <f t="shared" si="272"/>
        <v>151</v>
      </c>
      <c r="AJ664" s="25">
        <f t="shared" si="273"/>
        <v>347</v>
      </c>
      <c r="AK664" s="25">
        <f t="shared" si="274"/>
        <v>627</v>
      </c>
      <c r="AL664" s="25">
        <f t="shared" si="275"/>
        <v>5.3</v>
      </c>
      <c r="AM664" s="21">
        <f t="shared" si="289"/>
        <v>151</v>
      </c>
      <c r="AN664" s="21">
        <f t="shared" si="290"/>
        <v>347</v>
      </c>
      <c r="AO664" s="21">
        <f t="shared" si="291"/>
        <v>627</v>
      </c>
      <c r="AP664" s="21">
        <f t="shared" si="292"/>
        <v>5.3</v>
      </c>
      <c r="AQ664" s="24">
        <f t="shared" si="276"/>
        <v>-0.8571428571428571</v>
      </c>
      <c r="AR664" s="24">
        <f t="shared" si="277"/>
        <v>1</v>
      </c>
      <c r="AS664" s="24">
        <f t="shared" si="278"/>
        <v>1</v>
      </c>
      <c r="AT664" s="24">
        <f t="shared" si="279"/>
        <v>-1</v>
      </c>
      <c r="AU664">
        <v>16</v>
      </c>
      <c r="AV664">
        <v>14</v>
      </c>
      <c r="AW664">
        <v>85</v>
      </c>
      <c r="AX664">
        <v>35</v>
      </c>
      <c r="AY664">
        <v>45</v>
      </c>
      <c r="AZ664">
        <v>15</v>
      </c>
      <c r="BA664">
        <v>22.5</v>
      </c>
      <c r="BB664">
        <v>22.5</v>
      </c>
      <c r="BC664">
        <v>189.07713974000001</v>
      </c>
      <c r="BD664">
        <v>30.132222042999999</v>
      </c>
      <c r="BE664">
        <v>-25.726811059999999</v>
      </c>
      <c r="BF664">
        <v>-22.6996027</v>
      </c>
      <c r="BG664">
        <v>-4.219383884</v>
      </c>
      <c r="BH664">
        <v>-20.843215659999998</v>
      </c>
      <c r="BI664">
        <v>-14.94350195</v>
      </c>
      <c r="BJ664">
        <v>4.2240993062000003</v>
      </c>
      <c r="BK664">
        <v>-6.4095804669999996</v>
      </c>
      <c r="BL664">
        <v>-14.51498683</v>
      </c>
      <c r="BM664">
        <v>4.7881798402999998</v>
      </c>
      <c r="BN664">
        <v>-12.59829678</v>
      </c>
      <c r="BO664">
        <v>-19.780609890000001</v>
      </c>
      <c r="BP664">
        <v>10.044568744999999</v>
      </c>
      <c r="BQ664">
        <v>11.011434073</v>
      </c>
      <c r="BR664">
        <v>447.38467909000002</v>
      </c>
      <c r="BS664">
        <v>98.949415908000006</v>
      </c>
      <c r="BT664">
        <v>-66.44140668</v>
      </c>
      <c r="BU664">
        <v>-67.670780399999998</v>
      </c>
      <c r="BV664">
        <v>-14.2351896</v>
      </c>
      <c r="BW664">
        <v>-48.918337600000001</v>
      </c>
      <c r="BX664">
        <v>-26.31136884</v>
      </c>
      <c r="BY664">
        <v>3.7547019461</v>
      </c>
      <c r="BZ664">
        <v>-6.4669379469999999</v>
      </c>
      <c r="CA664">
        <v>-49.278872560000003</v>
      </c>
      <c r="CB664">
        <v>-4.4705896000000002E-2</v>
      </c>
      <c r="CC664">
        <v>-26.041354680000001</v>
      </c>
      <c r="CD664">
        <v>-37.203204249999999</v>
      </c>
      <c r="CE664">
        <v>18.409133184000002</v>
      </c>
      <c r="CF664">
        <v>29.761152845000002</v>
      </c>
      <c r="CG664">
        <v>828.33614232000002</v>
      </c>
      <c r="CH664">
        <v>224.57058463999999</v>
      </c>
      <c r="CI664">
        <v>-134.48927610000001</v>
      </c>
      <c r="CJ664">
        <v>-124.00672590000001</v>
      </c>
      <c r="CK664">
        <v>-23.543482019999999</v>
      </c>
      <c r="CL664">
        <v>-96.039623230000004</v>
      </c>
      <c r="CM664">
        <v>-61.955824309999997</v>
      </c>
      <c r="CN664">
        <v>-1.9103314650000001</v>
      </c>
      <c r="CO664">
        <v>-5.3595256070000001</v>
      </c>
      <c r="CP664">
        <v>-98.252949169999994</v>
      </c>
      <c r="CQ664">
        <v>-19.852282509999998</v>
      </c>
      <c r="CR664">
        <v>-60.766494600000001</v>
      </c>
      <c r="CS664">
        <v>-59.400714450000002</v>
      </c>
      <c r="CT664">
        <v>33.300298927</v>
      </c>
      <c r="CU664">
        <v>49.528765188999998</v>
      </c>
      <c r="CV664">
        <v>1.6580247419</v>
      </c>
      <c r="CW664">
        <v>-1.95626323</v>
      </c>
      <c r="CX664">
        <v>1.6989490109000001</v>
      </c>
      <c r="CY664">
        <v>2.3616517658</v>
      </c>
      <c r="CZ664">
        <v>-0.201458479</v>
      </c>
      <c r="DA664">
        <v>0.70573919559999998</v>
      </c>
      <c r="DB664">
        <v>0.89365205920000002</v>
      </c>
      <c r="DC664">
        <v>-0.65015655299999997</v>
      </c>
      <c r="DD664">
        <v>0.87260044039999995</v>
      </c>
      <c r="DE664">
        <v>0.9769254342</v>
      </c>
      <c r="DF664">
        <v>0.1537032676</v>
      </c>
      <c r="DG664">
        <v>0.33447929030000001</v>
      </c>
      <c r="DH664">
        <v>1.3895120408999999</v>
      </c>
      <c r="DI664">
        <v>-1.3401188479999999</v>
      </c>
      <c r="DJ664">
        <v>-0.189297457</v>
      </c>
    </row>
    <row r="665" spans="17:114" x14ac:dyDescent="0.15">
      <c r="S665" s="11" t="s">
        <v>48</v>
      </c>
      <c r="T665" s="11" t="s">
        <v>100</v>
      </c>
      <c r="U665" s="11">
        <v>4</v>
      </c>
      <c r="V665" s="11">
        <v>15</v>
      </c>
      <c r="W665" s="9">
        <v>6.5175999999999998E-2</v>
      </c>
      <c r="X665" s="9">
        <v>0.49385899999999999</v>
      </c>
      <c r="Y665" s="9">
        <f t="shared" si="281"/>
        <v>0.49231571810926328</v>
      </c>
      <c r="Z665" s="9">
        <f t="shared" si="282"/>
        <v>104</v>
      </c>
      <c r="AA665" s="8">
        <f t="shared" si="283"/>
        <v>60</v>
      </c>
      <c r="AB665" s="8" t="b">
        <f t="shared" si="280"/>
        <v>0</v>
      </c>
      <c r="AC665" s="25" t="str">
        <f t="shared" si="271"/>
        <v>NO</v>
      </c>
      <c r="AD665" s="21" t="str">
        <f t="shared" si="284"/>
        <v>NO</v>
      </c>
      <c r="AE665" s="8" t="str">
        <f t="shared" si="285"/>
        <v>MEDIUM</v>
      </c>
      <c r="AF665" s="8">
        <f t="shared" si="286"/>
        <v>3</v>
      </c>
      <c r="AG665" s="8">
        <f t="shared" si="287"/>
        <v>3</v>
      </c>
      <c r="AH665" s="8">
        <f t="shared" si="288"/>
        <v>3</v>
      </c>
      <c r="AI665" s="25">
        <f t="shared" si="272"/>
        <v>135</v>
      </c>
      <c r="AJ665" s="25">
        <f t="shared" si="273"/>
        <v>282</v>
      </c>
      <c r="AK665" s="25">
        <f t="shared" si="274"/>
        <v>492</v>
      </c>
      <c r="AL665" s="25">
        <f t="shared" si="275"/>
        <v>5.6</v>
      </c>
      <c r="AM665" s="21">
        <f t="shared" si="289"/>
        <v>135</v>
      </c>
      <c r="AN665" s="21">
        <f t="shared" si="290"/>
        <v>282</v>
      </c>
      <c r="AO665" s="21">
        <f t="shared" si="291"/>
        <v>492</v>
      </c>
      <c r="AP665" s="21">
        <f t="shared" si="292"/>
        <v>5.6</v>
      </c>
      <c r="AQ665" s="24">
        <f t="shared" si="276"/>
        <v>-0.8571428571428571</v>
      </c>
      <c r="AR665" s="24">
        <f t="shared" si="277"/>
        <v>1</v>
      </c>
      <c r="AS665" s="24">
        <f t="shared" si="278"/>
        <v>1</v>
      </c>
      <c r="AT665" s="24">
        <f t="shared" si="279"/>
        <v>-0.33333333333333331</v>
      </c>
      <c r="AU665">
        <v>16</v>
      </c>
      <c r="AV665">
        <v>14</v>
      </c>
      <c r="AW665">
        <v>85</v>
      </c>
      <c r="AX665">
        <v>35</v>
      </c>
      <c r="AY665">
        <v>45</v>
      </c>
      <c r="AZ665">
        <v>15</v>
      </c>
      <c r="BA665">
        <v>22.5</v>
      </c>
      <c r="BB665">
        <v>22.5</v>
      </c>
      <c r="BC665">
        <v>189.07713974000001</v>
      </c>
      <c r="BD665">
        <v>30.132222042999999</v>
      </c>
      <c r="BE665">
        <v>-25.726811059999999</v>
      </c>
      <c r="BF665">
        <v>-22.6996027</v>
      </c>
      <c r="BG665">
        <v>-4.219383884</v>
      </c>
      <c r="BH665">
        <v>-20.843215659999998</v>
      </c>
      <c r="BI665">
        <v>-14.94350195</v>
      </c>
      <c r="BJ665">
        <v>4.2240993062000003</v>
      </c>
      <c r="BK665">
        <v>-6.4095804669999996</v>
      </c>
      <c r="BL665">
        <v>-14.51498683</v>
      </c>
      <c r="BM665">
        <v>4.7881798402999998</v>
      </c>
      <c r="BN665">
        <v>-12.59829678</v>
      </c>
      <c r="BO665">
        <v>-19.780609890000001</v>
      </c>
      <c r="BP665">
        <v>10.044568744999999</v>
      </c>
      <c r="BQ665">
        <v>11.011434073</v>
      </c>
      <c r="BR665">
        <v>447.38467909000002</v>
      </c>
      <c r="BS665">
        <v>98.949415908000006</v>
      </c>
      <c r="BT665">
        <v>-66.44140668</v>
      </c>
      <c r="BU665">
        <v>-67.670780399999998</v>
      </c>
      <c r="BV665">
        <v>-14.2351896</v>
      </c>
      <c r="BW665">
        <v>-48.918337600000001</v>
      </c>
      <c r="BX665">
        <v>-26.31136884</v>
      </c>
      <c r="BY665">
        <v>3.7547019461</v>
      </c>
      <c r="BZ665">
        <v>-6.4669379469999999</v>
      </c>
      <c r="CA665">
        <v>-49.278872560000003</v>
      </c>
      <c r="CB665">
        <v>-4.4705896000000002E-2</v>
      </c>
      <c r="CC665">
        <v>-26.041354680000001</v>
      </c>
      <c r="CD665">
        <v>-37.203204249999999</v>
      </c>
      <c r="CE665">
        <v>18.409133184000002</v>
      </c>
      <c r="CF665">
        <v>29.761152845000002</v>
      </c>
      <c r="CG665">
        <v>828.33614232000002</v>
      </c>
      <c r="CH665">
        <v>224.57058463999999</v>
      </c>
      <c r="CI665">
        <v>-134.48927610000001</v>
      </c>
      <c r="CJ665">
        <v>-124.00672590000001</v>
      </c>
      <c r="CK665">
        <v>-23.543482019999999</v>
      </c>
      <c r="CL665">
        <v>-96.039623230000004</v>
      </c>
      <c r="CM665">
        <v>-61.955824309999997</v>
      </c>
      <c r="CN665">
        <v>-1.9103314650000001</v>
      </c>
      <c r="CO665">
        <v>-5.3595256070000001</v>
      </c>
      <c r="CP665">
        <v>-98.252949169999994</v>
      </c>
      <c r="CQ665">
        <v>-19.852282509999998</v>
      </c>
      <c r="CR665">
        <v>-60.766494600000001</v>
      </c>
      <c r="CS665">
        <v>-59.400714450000002</v>
      </c>
      <c r="CT665">
        <v>33.300298927</v>
      </c>
      <c r="CU665">
        <v>49.528765188999998</v>
      </c>
      <c r="CV665">
        <v>1.6580247419</v>
      </c>
      <c r="CW665">
        <v>-1.95626323</v>
      </c>
      <c r="CX665">
        <v>1.6989490109000001</v>
      </c>
      <c r="CY665">
        <v>2.3616517658</v>
      </c>
      <c r="CZ665">
        <v>-0.201458479</v>
      </c>
      <c r="DA665">
        <v>0.70573919559999998</v>
      </c>
      <c r="DB665">
        <v>0.89365205920000002</v>
      </c>
      <c r="DC665">
        <v>-0.65015655299999997</v>
      </c>
      <c r="DD665">
        <v>0.87260044039999995</v>
      </c>
      <c r="DE665">
        <v>0.9769254342</v>
      </c>
      <c r="DF665">
        <v>0.1537032676</v>
      </c>
      <c r="DG665">
        <v>0.33447929030000001</v>
      </c>
      <c r="DH665">
        <v>1.3895120408999999</v>
      </c>
      <c r="DI665">
        <v>-1.3401188479999999</v>
      </c>
      <c r="DJ665">
        <v>-0.189297457</v>
      </c>
    </row>
    <row r="666" spans="17:114" x14ac:dyDescent="0.15">
      <c r="S666" s="11" t="s">
        <v>48</v>
      </c>
      <c r="T666" s="11" t="s">
        <v>100</v>
      </c>
      <c r="U666" s="11">
        <v>4</v>
      </c>
      <c r="V666" s="11">
        <v>30</v>
      </c>
      <c r="W666" s="9">
        <v>6.5175999999999998E-2</v>
      </c>
      <c r="X666" s="9">
        <v>0.49385899999999999</v>
      </c>
      <c r="Y666" s="9">
        <f t="shared" si="281"/>
        <v>0.49231571810926328</v>
      </c>
      <c r="Z666" s="9">
        <f t="shared" si="282"/>
        <v>104</v>
      </c>
      <c r="AA666" s="8">
        <f t="shared" si="283"/>
        <v>60</v>
      </c>
      <c r="AB666" s="8" t="b">
        <f t="shared" si="280"/>
        <v>0</v>
      </c>
      <c r="AC666" s="25" t="str">
        <f t="shared" si="271"/>
        <v>NO</v>
      </c>
      <c r="AD666" s="21" t="str">
        <f t="shared" si="284"/>
        <v>NO</v>
      </c>
      <c r="AE666" s="8" t="str">
        <f t="shared" si="285"/>
        <v>FINE</v>
      </c>
      <c r="AF666" s="8">
        <f t="shared" si="286"/>
        <v>2</v>
      </c>
      <c r="AG666" s="8">
        <f t="shared" si="287"/>
        <v>3</v>
      </c>
      <c r="AH666" s="8">
        <f t="shared" si="288"/>
        <v>2</v>
      </c>
      <c r="AI666" s="25">
        <f t="shared" si="272"/>
        <v>130</v>
      </c>
      <c r="AJ666" s="25">
        <f t="shared" si="273"/>
        <v>243</v>
      </c>
      <c r="AK666" s="25">
        <f t="shared" si="274"/>
        <v>400</v>
      </c>
      <c r="AL666" s="25">
        <f t="shared" si="275"/>
        <v>5.8</v>
      </c>
      <c r="AM666" s="21">
        <f t="shared" si="289"/>
        <v>130</v>
      </c>
      <c r="AN666" s="21">
        <f t="shared" si="290"/>
        <v>243</v>
      </c>
      <c r="AO666" s="21">
        <f t="shared" si="291"/>
        <v>400</v>
      </c>
      <c r="AP666" s="21">
        <f t="shared" si="292"/>
        <v>5.8</v>
      </c>
      <c r="AQ666" s="24">
        <f t="shared" si="276"/>
        <v>-0.8571428571428571</v>
      </c>
      <c r="AR666" s="24">
        <f t="shared" si="277"/>
        <v>1</v>
      </c>
      <c r="AS666" s="24">
        <f t="shared" si="278"/>
        <v>1</v>
      </c>
      <c r="AT666" s="24">
        <f t="shared" si="279"/>
        <v>0.33333333333333331</v>
      </c>
      <c r="AU666">
        <v>16</v>
      </c>
      <c r="AV666">
        <v>14</v>
      </c>
      <c r="AW666">
        <v>85</v>
      </c>
      <c r="AX666">
        <v>35</v>
      </c>
      <c r="AY666">
        <v>45</v>
      </c>
      <c r="AZ666">
        <v>15</v>
      </c>
      <c r="BA666">
        <v>22.5</v>
      </c>
      <c r="BB666">
        <v>22.5</v>
      </c>
      <c r="BC666">
        <v>189.07713974000001</v>
      </c>
      <c r="BD666">
        <v>30.132222042999999</v>
      </c>
      <c r="BE666">
        <v>-25.726811059999999</v>
      </c>
      <c r="BF666">
        <v>-22.6996027</v>
      </c>
      <c r="BG666">
        <v>-4.219383884</v>
      </c>
      <c r="BH666">
        <v>-20.843215659999998</v>
      </c>
      <c r="BI666">
        <v>-14.94350195</v>
      </c>
      <c r="BJ666">
        <v>4.2240993062000003</v>
      </c>
      <c r="BK666">
        <v>-6.4095804669999996</v>
      </c>
      <c r="BL666">
        <v>-14.51498683</v>
      </c>
      <c r="BM666">
        <v>4.7881798402999998</v>
      </c>
      <c r="BN666">
        <v>-12.59829678</v>
      </c>
      <c r="BO666">
        <v>-19.780609890000001</v>
      </c>
      <c r="BP666">
        <v>10.044568744999999</v>
      </c>
      <c r="BQ666">
        <v>11.011434073</v>
      </c>
      <c r="BR666">
        <v>447.38467909000002</v>
      </c>
      <c r="BS666">
        <v>98.949415908000006</v>
      </c>
      <c r="BT666">
        <v>-66.44140668</v>
      </c>
      <c r="BU666">
        <v>-67.670780399999998</v>
      </c>
      <c r="BV666">
        <v>-14.2351896</v>
      </c>
      <c r="BW666">
        <v>-48.918337600000001</v>
      </c>
      <c r="BX666">
        <v>-26.31136884</v>
      </c>
      <c r="BY666">
        <v>3.7547019461</v>
      </c>
      <c r="BZ666">
        <v>-6.4669379469999999</v>
      </c>
      <c r="CA666">
        <v>-49.278872560000003</v>
      </c>
      <c r="CB666">
        <v>-4.4705896000000002E-2</v>
      </c>
      <c r="CC666">
        <v>-26.041354680000001</v>
      </c>
      <c r="CD666">
        <v>-37.203204249999999</v>
      </c>
      <c r="CE666">
        <v>18.409133184000002</v>
      </c>
      <c r="CF666">
        <v>29.761152845000002</v>
      </c>
      <c r="CG666">
        <v>828.33614232000002</v>
      </c>
      <c r="CH666">
        <v>224.57058463999999</v>
      </c>
      <c r="CI666">
        <v>-134.48927610000001</v>
      </c>
      <c r="CJ666">
        <v>-124.00672590000001</v>
      </c>
      <c r="CK666">
        <v>-23.543482019999999</v>
      </c>
      <c r="CL666">
        <v>-96.039623230000004</v>
      </c>
      <c r="CM666">
        <v>-61.955824309999997</v>
      </c>
      <c r="CN666">
        <v>-1.9103314650000001</v>
      </c>
      <c r="CO666">
        <v>-5.3595256070000001</v>
      </c>
      <c r="CP666">
        <v>-98.252949169999994</v>
      </c>
      <c r="CQ666">
        <v>-19.852282509999998</v>
      </c>
      <c r="CR666">
        <v>-60.766494600000001</v>
      </c>
      <c r="CS666">
        <v>-59.400714450000002</v>
      </c>
      <c r="CT666">
        <v>33.300298927</v>
      </c>
      <c r="CU666">
        <v>49.528765188999998</v>
      </c>
      <c r="CV666">
        <v>1.6580247419</v>
      </c>
      <c r="CW666">
        <v>-1.95626323</v>
      </c>
      <c r="CX666">
        <v>1.6989490109000001</v>
      </c>
      <c r="CY666">
        <v>2.3616517658</v>
      </c>
      <c r="CZ666">
        <v>-0.201458479</v>
      </c>
      <c r="DA666">
        <v>0.70573919559999998</v>
      </c>
      <c r="DB666">
        <v>0.89365205920000002</v>
      </c>
      <c r="DC666">
        <v>-0.65015655299999997</v>
      </c>
      <c r="DD666">
        <v>0.87260044039999995</v>
      </c>
      <c r="DE666">
        <v>0.9769254342</v>
      </c>
      <c r="DF666">
        <v>0.1537032676</v>
      </c>
      <c r="DG666">
        <v>0.33447929030000001</v>
      </c>
      <c r="DH666">
        <v>1.3895120408999999</v>
      </c>
      <c r="DI666">
        <v>-1.3401188479999999</v>
      </c>
      <c r="DJ666">
        <v>-0.189297457</v>
      </c>
    </row>
    <row r="667" spans="17:114" x14ac:dyDescent="0.15">
      <c r="S667" s="11" t="s">
        <v>48</v>
      </c>
      <c r="T667" s="11" t="s">
        <v>100</v>
      </c>
      <c r="U667" s="11">
        <v>4</v>
      </c>
      <c r="V667" s="11">
        <v>45</v>
      </c>
      <c r="W667" s="9">
        <v>6.5175999999999998E-2</v>
      </c>
      <c r="X667" s="9">
        <v>0.49385899999999999</v>
      </c>
      <c r="Y667" s="9">
        <f t="shared" si="281"/>
        <v>0.49231571810926328</v>
      </c>
      <c r="Z667" s="9">
        <f t="shared" si="282"/>
        <v>104</v>
      </c>
      <c r="AA667" s="8">
        <f t="shared" si="283"/>
        <v>60</v>
      </c>
      <c r="AB667" s="8" t="b">
        <f t="shared" si="280"/>
        <v>0</v>
      </c>
      <c r="AC667" s="25" t="str">
        <f t="shared" si="271"/>
        <v>NO</v>
      </c>
      <c r="AD667" s="21" t="str">
        <f t="shared" si="284"/>
        <v>NO</v>
      </c>
      <c r="AE667" s="8" t="str">
        <f t="shared" si="285"/>
        <v>FINE</v>
      </c>
      <c r="AF667" s="8">
        <f t="shared" si="286"/>
        <v>2</v>
      </c>
      <c r="AG667" s="8">
        <f t="shared" si="287"/>
        <v>3</v>
      </c>
      <c r="AH667" s="8">
        <f t="shared" si="288"/>
        <v>2</v>
      </c>
      <c r="AI667" s="25">
        <f t="shared" si="272"/>
        <v>134</v>
      </c>
      <c r="AJ667" s="25">
        <f t="shared" si="273"/>
        <v>231</v>
      </c>
      <c r="AK667" s="25">
        <f t="shared" si="274"/>
        <v>353</v>
      </c>
      <c r="AL667" s="25">
        <f t="shared" si="275"/>
        <v>5.6999999999999993</v>
      </c>
      <c r="AM667" s="21">
        <f t="shared" si="289"/>
        <v>134</v>
      </c>
      <c r="AN667" s="21">
        <f t="shared" si="290"/>
        <v>231</v>
      </c>
      <c r="AO667" s="21">
        <f t="shared" si="291"/>
        <v>353</v>
      </c>
      <c r="AP667" s="21">
        <f t="shared" si="292"/>
        <v>5.6999999999999993</v>
      </c>
      <c r="AQ667" s="24">
        <f t="shared" si="276"/>
        <v>-0.8571428571428571</v>
      </c>
      <c r="AR667" s="24">
        <f t="shared" si="277"/>
        <v>1</v>
      </c>
      <c r="AS667" s="24">
        <f t="shared" si="278"/>
        <v>1</v>
      </c>
      <c r="AT667" s="24">
        <f t="shared" si="279"/>
        <v>1</v>
      </c>
      <c r="AU667">
        <v>16</v>
      </c>
      <c r="AV667">
        <v>14</v>
      </c>
      <c r="AW667">
        <v>85</v>
      </c>
      <c r="AX667">
        <v>35</v>
      </c>
      <c r="AY667">
        <v>45</v>
      </c>
      <c r="AZ667">
        <v>15</v>
      </c>
      <c r="BA667">
        <v>22.5</v>
      </c>
      <c r="BB667">
        <v>22.5</v>
      </c>
      <c r="BC667">
        <v>189.07713974000001</v>
      </c>
      <c r="BD667">
        <v>30.132222042999999</v>
      </c>
      <c r="BE667">
        <v>-25.726811059999999</v>
      </c>
      <c r="BF667">
        <v>-22.6996027</v>
      </c>
      <c r="BG667">
        <v>-4.219383884</v>
      </c>
      <c r="BH667">
        <v>-20.843215659999998</v>
      </c>
      <c r="BI667">
        <v>-14.94350195</v>
      </c>
      <c r="BJ667">
        <v>4.2240993062000003</v>
      </c>
      <c r="BK667">
        <v>-6.4095804669999996</v>
      </c>
      <c r="BL667">
        <v>-14.51498683</v>
      </c>
      <c r="BM667">
        <v>4.7881798402999998</v>
      </c>
      <c r="BN667">
        <v>-12.59829678</v>
      </c>
      <c r="BO667">
        <v>-19.780609890000001</v>
      </c>
      <c r="BP667">
        <v>10.044568744999999</v>
      </c>
      <c r="BQ667">
        <v>11.011434073</v>
      </c>
      <c r="BR667">
        <v>447.38467909000002</v>
      </c>
      <c r="BS667">
        <v>98.949415908000006</v>
      </c>
      <c r="BT667">
        <v>-66.44140668</v>
      </c>
      <c r="BU667">
        <v>-67.670780399999998</v>
      </c>
      <c r="BV667">
        <v>-14.2351896</v>
      </c>
      <c r="BW667">
        <v>-48.918337600000001</v>
      </c>
      <c r="BX667">
        <v>-26.31136884</v>
      </c>
      <c r="BY667">
        <v>3.7547019461</v>
      </c>
      <c r="BZ667">
        <v>-6.4669379469999999</v>
      </c>
      <c r="CA667">
        <v>-49.278872560000003</v>
      </c>
      <c r="CB667">
        <v>-4.4705896000000002E-2</v>
      </c>
      <c r="CC667">
        <v>-26.041354680000001</v>
      </c>
      <c r="CD667">
        <v>-37.203204249999999</v>
      </c>
      <c r="CE667">
        <v>18.409133184000002</v>
      </c>
      <c r="CF667">
        <v>29.761152845000002</v>
      </c>
      <c r="CG667">
        <v>828.33614232000002</v>
      </c>
      <c r="CH667">
        <v>224.57058463999999</v>
      </c>
      <c r="CI667">
        <v>-134.48927610000001</v>
      </c>
      <c r="CJ667">
        <v>-124.00672590000001</v>
      </c>
      <c r="CK667">
        <v>-23.543482019999999</v>
      </c>
      <c r="CL667">
        <v>-96.039623230000004</v>
      </c>
      <c r="CM667">
        <v>-61.955824309999997</v>
      </c>
      <c r="CN667">
        <v>-1.9103314650000001</v>
      </c>
      <c r="CO667">
        <v>-5.3595256070000001</v>
      </c>
      <c r="CP667">
        <v>-98.252949169999994</v>
      </c>
      <c r="CQ667">
        <v>-19.852282509999998</v>
      </c>
      <c r="CR667">
        <v>-60.766494600000001</v>
      </c>
      <c r="CS667">
        <v>-59.400714450000002</v>
      </c>
      <c r="CT667">
        <v>33.300298927</v>
      </c>
      <c r="CU667">
        <v>49.528765188999998</v>
      </c>
      <c r="CV667">
        <v>1.6580247419</v>
      </c>
      <c r="CW667">
        <v>-1.95626323</v>
      </c>
      <c r="CX667">
        <v>1.6989490109000001</v>
      </c>
      <c r="CY667">
        <v>2.3616517658</v>
      </c>
      <c r="CZ667">
        <v>-0.201458479</v>
      </c>
      <c r="DA667">
        <v>0.70573919559999998</v>
      </c>
      <c r="DB667">
        <v>0.89365205920000002</v>
      </c>
      <c r="DC667">
        <v>-0.65015655299999997</v>
      </c>
      <c r="DD667">
        <v>0.87260044039999995</v>
      </c>
      <c r="DE667">
        <v>0.9769254342</v>
      </c>
      <c r="DF667">
        <v>0.1537032676</v>
      </c>
      <c r="DG667">
        <v>0.33447929030000001</v>
      </c>
      <c r="DH667">
        <v>1.3895120408999999</v>
      </c>
      <c r="DI667">
        <v>-1.3401188479999999</v>
      </c>
      <c r="DJ667">
        <v>-0.189297457</v>
      </c>
    </row>
    <row r="668" spans="17:114" x14ac:dyDescent="0.15">
      <c r="S668" s="11" t="s">
        <v>48</v>
      </c>
      <c r="T668" s="11" t="s">
        <v>100</v>
      </c>
      <c r="U668" s="11">
        <v>6</v>
      </c>
      <c r="V668" s="11">
        <v>0</v>
      </c>
      <c r="W668" s="9">
        <v>9.3974000000000002E-2</v>
      </c>
      <c r="X668" s="9">
        <v>0.50217500000000004</v>
      </c>
      <c r="Y668" s="9">
        <f t="shared" si="281"/>
        <v>0.7344306908451288</v>
      </c>
      <c r="Z668" s="9">
        <f t="shared" si="282"/>
        <v>70</v>
      </c>
      <c r="AA668" s="8">
        <f t="shared" si="283"/>
        <v>60</v>
      </c>
      <c r="AB668" s="8" t="b">
        <f t="shared" si="280"/>
        <v>0</v>
      </c>
      <c r="AC668" s="25" t="str">
        <f t="shared" si="271"/>
        <v>NO</v>
      </c>
      <c r="AD668" s="21" t="str">
        <f t="shared" si="284"/>
        <v>NO</v>
      </c>
      <c r="AE668" s="8" t="str">
        <f t="shared" si="285"/>
        <v>MEDIUM</v>
      </c>
      <c r="AF668" s="8">
        <f t="shared" si="286"/>
        <v>3</v>
      </c>
      <c r="AG668" s="8">
        <f t="shared" si="287"/>
        <v>3</v>
      </c>
      <c r="AH668" s="8">
        <f t="shared" si="288"/>
        <v>3</v>
      </c>
      <c r="AI668" s="25">
        <f t="shared" si="272"/>
        <v>154</v>
      </c>
      <c r="AJ668" s="25">
        <f t="shared" si="273"/>
        <v>357</v>
      </c>
      <c r="AK668" s="25">
        <f t="shared" si="274"/>
        <v>651</v>
      </c>
      <c r="AL668" s="25">
        <f t="shared" si="275"/>
        <v>5.0999999999999996</v>
      </c>
      <c r="AM668" s="21">
        <f t="shared" si="289"/>
        <v>154</v>
      </c>
      <c r="AN668" s="21">
        <f t="shared" si="290"/>
        <v>357</v>
      </c>
      <c r="AO668" s="21">
        <f t="shared" si="291"/>
        <v>651</v>
      </c>
      <c r="AP668" s="21">
        <f t="shared" si="292"/>
        <v>5.0999999999999996</v>
      </c>
      <c r="AQ668" s="24">
        <f t="shared" si="276"/>
        <v>-0.7142857142857143</v>
      </c>
      <c r="AR668" s="24">
        <f t="shared" si="277"/>
        <v>1</v>
      </c>
      <c r="AS668" s="24">
        <f t="shared" si="278"/>
        <v>1</v>
      </c>
      <c r="AT668" s="24">
        <f t="shared" si="279"/>
        <v>-1</v>
      </c>
      <c r="AU668">
        <v>16</v>
      </c>
      <c r="AV668">
        <v>14</v>
      </c>
      <c r="AW668">
        <v>85</v>
      </c>
      <c r="AX668">
        <v>35</v>
      </c>
      <c r="AY668">
        <v>45</v>
      </c>
      <c r="AZ668">
        <v>15</v>
      </c>
      <c r="BA668">
        <v>22.5</v>
      </c>
      <c r="BB668">
        <v>22.5</v>
      </c>
      <c r="BC668">
        <v>189.07713974000001</v>
      </c>
      <c r="BD668">
        <v>30.132222042999999</v>
      </c>
      <c r="BE668">
        <v>-25.726811059999999</v>
      </c>
      <c r="BF668">
        <v>-22.6996027</v>
      </c>
      <c r="BG668">
        <v>-4.219383884</v>
      </c>
      <c r="BH668">
        <v>-20.843215659999998</v>
      </c>
      <c r="BI668">
        <v>-14.94350195</v>
      </c>
      <c r="BJ668">
        <v>4.2240993062000003</v>
      </c>
      <c r="BK668">
        <v>-6.4095804669999996</v>
      </c>
      <c r="BL668">
        <v>-14.51498683</v>
      </c>
      <c r="BM668">
        <v>4.7881798402999998</v>
      </c>
      <c r="BN668">
        <v>-12.59829678</v>
      </c>
      <c r="BO668">
        <v>-19.780609890000001</v>
      </c>
      <c r="BP668">
        <v>10.044568744999999</v>
      </c>
      <c r="BQ668">
        <v>11.011434073</v>
      </c>
      <c r="BR668">
        <v>447.38467909000002</v>
      </c>
      <c r="BS668">
        <v>98.949415908000006</v>
      </c>
      <c r="BT668">
        <v>-66.44140668</v>
      </c>
      <c r="BU668">
        <v>-67.670780399999998</v>
      </c>
      <c r="BV668">
        <v>-14.2351896</v>
      </c>
      <c r="BW668">
        <v>-48.918337600000001</v>
      </c>
      <c r="BX668">
        <v>-26.31136884</v>
      </c>
      <c r="BY668">
        <v>3.7547019461</v>
      </c>
      <c r="BZ668">
        <v>-6.4669379469999999</v>
      </c>
      <c r="CA668">
        <v>-49.278872560000003</v>
      </c>
      <c r="CB668">
        <v>-4.4705896000000002E-2</v>
      </c>
      <c r="CC668">
        <v>-26.041354680000001</v>
      </c>
      <c r="CD668">
        <v>-37.203204249999999</v>
      </c>
      <c r="CE668">
        <v>18.409133184000002</v>
      </c>
      <c r="CF668">
        <v>29.761152845000002</v>
      </c>
      <c r="CG668">
        <v>828.33614232000002</v>
      </c>
      <c r="CH668">
        <v>224.57058463999999</v>
      </c>
      <c r="CI668">
        <v>-134.48927610000001</v>
      </c>
      <c r="CJ668">
        <v>-124.00672590000001</v>
      </c>
      <c r="CK668">
        <v>-23.543482019999999</v>
      </c>
      <c r="CL668">
        <v>-96.039623230000004</v>
      </c>
      <c r="CM668">
        <v>-61.955824309999997</v>
      </c>
      <c r="CN668">
        <v>-1.9103314650000001</v>
      </c>
      <c r="CO668">
        <v>-5.3595256070000001</v>
      </c>
      <c r="CP668">
        <v>-98.252949169999994</v>
      </c>
      <c r="CQ668">
        <v>-19.852282509999998</v>
      </c>
      <c r="CR668">
        <v>-60.766494600000001</v>
      </c>
      <c r="CS668">
        <v>-59.400714450000002</v>
      </c>
      <c r="CT668">
        <v>33.300298927</v>
      </c>
      <c r="CU668">
        <v>49.528765188999998</v>
      </c>
      <c r="CV668">
        <v>1.6580247419</v>
      </c>
      <c r="CW668">
        <v>-1.95626323</v>
      </c>
      <c r="CX668">
        <v>1.6989490109000001</v>
      </c>
      <c r="CY668">
        <v>2.3616517658</v>
      </c>
      <c r="CZ668">
        <v>-0.201458479</v>
      </c>
      <c r="DA668">
        <v>0.70573919559999998</v>
      </c>
      <c r="DB668">
        <v>0.89365205920000002</v>
      </c>
      <c r="DC668">
        <v>-0.65015655299999997</v>
      </c>
      <c r="DD668">
        <v>0.87260044039999995</v>
      </c>
      <c r="DE668">
        <v>0.9769254342</v>
      </c>
      <c r="DF668">
        <v>0.1537032676</v>
      </c>
      <c r="DG668">
        <v>0.33447929030000001</v>
      </c>
      <c r="DH668">
        <v>1.3895120408999999</v>
      </c>
      <c r="DI668">
        <v>-1.3401188479999999</v>
      </c>
      <c r="DJ668">
        <v>-0.189297457</v>
      </c>
    </row>
    <row r="669" spans="17:114" x14ac:dyDescent="0.15">
      <c r="S669" s="11" t="s">
        <v>48</v>
      </c>
      <c r="T669" s="11" t="s">
        <v>100</v>
      </c>
      <c r="U669" s="11">
        <v>6</v>
      </c>
      <c r="V669" s="11">
        <v>15</v>
      </c>
      <c r="W669" s="9">
        <v>9.3974000000000002E-2</v>
      </c>
      <c r="X669" s="9">
        <v>0.50217500000000004</v>
      </c>
      <c r="Y669" s="9">
        <f t="shared" si="281"/>
        <v>0.7344306908451288</v>
      </c>
      <c r="Z669" s="9">
        <f t="shared" si="282"/>
        <v>70</v>
      </c>
      <c r="AA669" s="8">
        <f t="shared" si="283"/>
        <v>60</v>
      </c>
      <c r="AB669" s="8" t="b">
        <f t="shared" si="280"/>
        <v>0</v>
      </c>
      <c r="AC669" s="25" t="str">
        <f t="shared" si="271"/>
        <v>NO</v>
      </c>
      <c r="AD669" s="21" t="str">
        <f t="shared" si="284"/>
        <v>NO</v>
      </c>
      <c r="AE669" s="8" t="str">
        <f t="shared" si="285"/>
        <v>MEDIUM</v>
      </c>
      <c r="AF669" s="8">
        <f t="shared" si="286"/>
        <v>3</v>
      </c>
      <c r="AG669" s="8">
        <f t="shared" si="287"/>
        <v>3</v>
      </c>
      <c r="AH669" s="8">
        <f t="shared" si="288"/>
        <v>3</v>
      </c>
      <c r="AI669" s="25">
        <f t="shared" si="272"/>
        <v>138</v>
      </c>
      <c r="AJ669" s="25">
        <f t="shared" si="273"/>
        <v>291</v>
      </c>
      <c r="AK669" s="25">
        <f t="shared" si="274"/>
        <v>515</v>
      </c>
      <c r="AL669" s="25">
        <f t="shared" si="275"/>
        <v>5.5</v>
      </c>
      <c r="AM669" s="21">
        <f t="shared" si="289"/>
        <v>138</v>
      </c>
      <c r="AN669" s="21">
        <f t="shared" si="290"/>
        <v>291</v>
      </c>
      <c r="AO669" s="21">
        <f t="shared" si="291"/>
        <v>515</v>
      </c>
      <c r="AP669" s="21">
        <f t="shared" si="292"/>
        <v>5.5</v>
      </c>
      <c r="AQ669" s="24">
        <f t="shared" si="276"/>
        <v>-0.7142857142857143</v>
      </c>
      <c r="AR669" s="24">
        <f t="shared" si="277"/>
        <v>1</v>
      </c>
      <c r="AS669" s="24">
        <f t="shared" si="278"/>
        <v>1</v>
      </c>
      <c r="AT669" s="24">
        <f t="shared" si="279"/>
        <v>-0.33333333333333331</v>
      </c>
      <c r="AU669">
        <v>16</v>
      </c>
      <c r="AV669">
        <v>14</v>
      </c>
      <c r="AW669">
        <v>85</v>
      </c>
      <c r="AX669">
        <v>35</v>
      </c>
      <c r="AY669">
        <v>45</v>
      </c>
      <c r="AZ669">
        <v>15</v>
      </c>
      <c r="BA669">
        <v>22.5</v>
      </c>
      <c r="BB669">
        <v>22.5</v>
      </c>
      <c r="BC669">
        <v>189.07713974000001</v>
      </c>
      <c r="BD669">
        <v>30.132222042999999</v>
      </c>
      <c r="BE669">
        <v>-25.726811059999999</v>
      </c>
      <c r="BF669">
        <v>-22.6996027</v>
      </c>
      <c r="BG669">
        <v>-4.219383884</v>
      </c>
      <c r="BH669">
        <v>-20.843215659999998</v>
      </c>
      <c r="BI669">
        <v>-14.94350195</v>
      </c>
      <c r="BJ669">
        <v>4.2240993062000003</v>
      </c>
      <c r="BK669">
        <v>-6.4095804669999996</v>
      </c>
      <c r="BL669">
        <v>-14.51498683</v>
      </c>
      <c r="BM669">
        <v>4.7881798402999998</v>
      </c>
      <c r="BN669">
        <v>-12.59829678</v>
      </c>
      <c r="BO669">
        <v>-19.780609890000001</v>
      </c>
      <c r="BP669">
        <v>10.044568744999999</v>
      </c>
      <c r="BQ669">
        <v>11.011434073</v>
      </c>
      <c r="BR669">
        <v>447.38467909000002</v>
      </c>
      <c r="BS669">
        <v>98.949415908000006</v>
      </c>
      <c r="BT669">
        <v>-66.44140668</v>
      </c>
      <c r="BU669">
        <v>-67.670780399999998</v>
      </c>
      <c r="BV669">
        <v>-14.2351896</v>
      </c>
      <c r="BW669">
        <v>-48.918337600000001</v>
      </c>
      <c r="BX669">
        <v>-26.31136884</v>
      </c>
      <c r="BY669">
        <v>3.7547019461</v>
      </c>
      <c r="BZ669">
        <v>-6.4669379469999999</v>
      </c>
      <c r="CA669">
        <v>-49.278872560000003</v>
      </c>
      <c r="CB669">
        <v>-4.4705896000000002E-2</v>
      </c>
      <c r="CC669">
        <v>-26.041354680000001</v>
      </c>
      <c r="CD669">
        <v>-37.203204249999999</v>
      </c>
      <c r="CE669">
        <v>18.409133184000002</v>
      </c>
      <c r="CF669">
        <v>29.761152845000002</v>
      </c>
      <c r="CG669">
        <v>828.33614232000002</v>
      </c>
      <c r="CH669">
        <v>224.57058463999999</v>
      </c>
      <c r="CI669">
        <v>-134.48927610000001</v>
      </c>
      <c r="CJ669">
        <v>-124.00672590000001</v>
      </c>
      <c r="CK669">
        <v>-23.543482019999999</v>
      </c>
      <c r="CL669">
        <v>-96.039623230000004</v>
      </c>
      <c r="CM669">
        <v>-61.955824309999997</v>
      </c>
      <c r="CN669">
        <v>-1.9103314650000001</v>
      </c>
      <c r="CO669">
        <v>-5.3595256070000001</v>
      </c>
      <c r="CP669">
        <v>-98.252949169999994</v>
      </c>
      <c r="CQ669">
        <v>-19.852282509999998</v>
      </c>
      <c r="CR669">
        <v>-60.766494600000001</v>
      </c>
      <c r="CS669">
        <v>-59.400714450000002</v>
      </c>
      <c r="CT669">
        <v>33.300298927</v>
      </c>
      <c r="CU669">
        <v>49.528765188999998</v>
      </c>
      <c r="CV669">
        <v>1.6580247419</v>
      </c>
      <c r="CW669">
        <v>-1.95626323</v>
      </c>
      <c r="CX669">
        <v>1.6989490109000001</v>
      </c>
      <c r="CY669">
        <v>2.3616517658</v>
      </c>
      <c r="CZ669">
        <v>-0.201458479</v>
      </c>
      <c r="DA669">
        <v>0.70573919559999998</v>
      </c>
      <c r="DB669">
        <v>0.89365205920000002</v>
      </c>
      <c r="DC669">
        <v>-0.65015655299999997</v>
      </c>
      <c r="DD669">
        <v>0.87260044039999995</v>
      </c>
      <c r="DE669">
        <v>0.9769254342</v>
      </c>
      <c r="DF669">
        <v>0.1537032676</v>
      </c>
      <c r="DG669">
        <v>0.33447929030000001</v>
      </c>
      <c r="DH669">
        <v>1.3895120408999999</v>
      </c>
      <c r="DI669">
        <v>-1.3401188479999999</v>
      </c>
      <c r="DJ669">
        <v>-0.189297457</v>
      </c>
    </row>
    <row r="670" spans="17:114" x14ac:dyDescent="0.15">
      <c r="S670" s="11" t="s">
        <v>48</v>
      </c>
      <c r="T670" s="11" t="s">
        <v>100</v>
      </c>
      <c r="U670" s="11">
        <v>6</v>
      </c>
      <c r="V670" s="11">
        <v>30</v>
      </c>
      <c r="W670" s="9">
        <v>9.3974000000000002E-2</v>
      </c>
      <c r="X670" s="9">
        <v>0.50217500000000004</v>
      </c>
      <c r="Y670" s="9">
        <f t="shared" si="281"/>
        <v>0.7344306908451288</v>
      </c>
      <c r="Z670" s="9">
        <f t="shared" si="282"/>
        <v>70</v>
      </c>
      <c r="AA670" s="8">
        <f t="shared" si="283"/>
        <v>60</v>
      </c>
      <c r="AB670" s="8" t="b">
        <f t="shared" si="280"/>
        <v>0</v>
      </c>
      <c r="AC670" s="25" t="str">
        <f t="shared" si="271"/>
        <v>NO</v>
      </c>
      <c r="AD670" s="21" t="str">
        <f t="shared" si="284"/>
        <v>NO</v>
      </c>
      <c r="AE670" s="8" t="str">
        <f t="shared" si="285"/>
        <v>MEDIUM</v>
      </c>
      <c r="AF670" s="8">
        <f t="shared" si="286"/>
        <v>3</v>
      </c>
      <c r="AG670" s="8">
        <f t="shared" si="287"/>
        <v>3</v>
      </c>
      <c r="AH670" s="8">
        <f t="shared" si="288"/>
        <v>3</v>
      </c>
      <c r="AI670" s="25">
        <f t="shared" si="272"/>
        <v>131</v>
      </c>
      <c r="AJ670" s="25">
        <f t="shared" si="273"/>
        <v>252</v>
      </c>
      <c r="AK670" s="25">
        <f t="shared" si="274"/>
        <v>423</v>
      </c>
      <c r="AL670" s="25">
        <f t="shared" si="275"/>
        <v>5.6999999999999993</v>
      </c>
      <c r="AM670" s="21">
        <f t="shared" si="289"/>
        <v>131</v>
      </c>
      <c r="AN670" s="21">
        <f t="shared" si="290"/>
        <v>252</v>
      </c>
      <c r="AO670" s="21">
        <f t="shared" si="291"/>
        <v>423</v>
      </c>
      <c r="AP670" s="21">
        <f t="shared" si="292"/>
        <v>5.6999999999999993</v>
      </c>
      <c r="AQ670" s="24">
        <f t="shared" si="276"/>
        <v>-0.7142857142857143</v>
      </c>
      <c r="AR670" s="24">
        <f t="shared" si="277"/>
        <v>1</v>
      </c>
      <c r="AS670" s="24">
        <f t="shared" si="278"/>
        <v>1</v>
      </c>
      <c r="AT670" s="24">
        <f t="shared" si="279"/>
        <v>0.33333333333333331</v>
      </c>
      <c r="AU670">
        <v>16</v>
      </c>
      <c r="AV670">
        <v>14</v>
      </c>
      <c r="AW670">
        <v>85</v>
      </c>
      <c r="AX670">
        <v>35</v>
      </c>
      <c r="AY670">
        <v>45</v>
      </c>
      <c r="AZ670">
        <v>15</v>
      </c>
      <c r="BA670">
        <v>22.5</v>
      </c>
      <c r="BB670">
        <v>22.5</v>
      </c>
      <c r="BC670">
        <v>189.07713974000001</v>
      </c>
      <c r="BD670">
        <v>30.132222042999999</v>
      </c>
      <c r="BE670">
        <v>-25.726811059999999</v>
      </c>
      <c r="BF670">
        <v>-22.6996027</v>
      </c>
      <c r="BG670">
        <v>-4.219383884</v>
      </c>
      <c r="BH670">
        <v>-20.843215659999998</v>
      </c>
      <c r="BI670">
        <v>-14.94350195</v>
      </c>
      <c r="BJ670">
        <v>4.2240993062000003</v>
      </c>
      <c r="BK670">
        <v>-6.4095804669999996</v>
      </c>
      <c r="BL670">
        <v>-14.51498683</v>
      </c>
      <c r="BM670">
        <v>4.7881798402999998</v>
      </c>
      <c r="BN670">
        <v>-12.59829678</v>
      </c>
      <c r="BO670">
        <v>-19.780609890000001</v>
      </c>
      <c r="BP670">
        <v>10.044568744999999</v>
      </c>
      <c r="BQ670">
        <v>11.011434073</v>
      </c>
      <c r="BR670">
        <v>447.38467909000002</v>
      </c>
      <c r="BS670">
        <v>98.949415908000006</v>
      </c>
      <c r="BT670">
        <v>-66.44140668</v>
      </c>
      <c r="BU670">
        <v>-67.670780399999998</v>
      </c>
      <c r="BV670">
        <v>-14.2351896</v>
      </c>
      <c r="BW670">
        <v>-48.918337600000001</v>
      </c>
      <c r="BX670">
        <v>-26.31136884</v>
      </c>
      <c r="BY670">
        <v>3.7547019461</v>
      </c>
      <c r="BZ670">
        <v>-6.4669379469999999</v>
      </c>
      <c r="CA670">
        <v>-49.278872560000003</v>
      </c>
      <c r="CB670">
        <v>-4.4705896000000002E-2</v>
      </c>
      <c r="CC670">
        <v>-26.041354680000001</v>
      </c>
      <c r="CD670">
        <v>-37.203204249999999</v>
      </c>
      <c r="CE670">
        <v>18.409133184000002</v>
      </c>
      <c r="CF670">
        <v>29.761152845000002</v>
      </c>
      <c r="CG670">
        <v>828.33614232000002</v>
      </c>
      <c r="CH670">
        <v>224.57058463999999</v>
      </c>
      <c r="CI670">
        <v>-134.48927610000001</v>
      </c>
      <c r="CJ670">
        <v>-124.00672590000001</v>
      </c>
      <c r="CK670">
        <v>-23.543482019999999</v>
      </c>
      <c r="CL670">
        <v>-96.039623230000004</v>
      </c>
      <c r="CM670">
        <v>-61.955824309999997</v>
      </c>
      <c r="CN670">
        <v>-1.9103314650000001</v>
      </c>
      <c r="CO670">
        <v>-5.3595256070000001</v>
      </c>
      <c r="CP670">
        <v>-98.252949169999994</v>
      </c>
      <c r="CQ670">
        <v>-19.852282509999998</v>
      </c>
      <c r="CR670">
        <v>-60.766494600000001</v>
      </c>
      <c r="CS670">
        <v>-59.400714450000002</v>
      </c>
      <c r="CT670">
        <v>33.300298927</v>
      </c>
      <c r="CU670">
        <v>49.528765188999998</v>
      </c>
      <c r="CV670">
        <v>1.6580247419</v>
      </c>
      <c r="CW670">
        <v>-1.95626323</v>
      </c>
      <c r="CX670">
        <v>1.6989490109000001</v>
      </c>
      <c r="CY670">
        <v>2.3616517658</v>
      </c>
      <c r="CZ670">
        <v>-0.201458479</v>
      </c>
      <c r="DA670">
        <v>0.70573919559999998</v>
      </c>
      <c r="DB670">
        <v>0.89365205920000002</v>
      </c>
      <c r="DC670">
        <v>-0.65015655299999997</v>
      </c>
      <c r="DD670">
        <v>0.87260044039999995</v>
      </c>
      <c r="DE670">
        <v>0.9769254342</v>
      </c>
      <c r="DF670">
        <v>0.1537032676</v>
      </c>
      <c r="DG670">
        <v>0.33447929030000001</v>
      </c>
      <c r="DH670">
        <v>1.3895120408999999</v>
      </c>
      <c r="DI670">
        <v>-1.3401188479999999</v>
      </c>
      <c r="DJ670">
        <v>-0.189297457</v>
      </c>
    </row>
    <row r="671" spans="17:114" x14ac:dyDescent="0.15">
      <c r="S671" s="11" t="s">
        <v>48</v>
      </c>
      <c r="T671" s="11" t="s">
        <v>100</v>
      </c>
      <c r="U671" s="11">
        <v>6</v>
      </c>
      <c r="V671" s="11">
        <v>45</v>
      </c>
      <c r="W671" s="9">
        <v>9.3974000000000002E-2</v>
      </c>
      <c r="X671" s="9">
        <v>0.50217500000000004</v>
      </c>
      <c r="Y671" s="9">
        <f t="shared" si="281"/>
        <v>0.7344306908451288</v>
      </c>
      <c r="Z671" s="9">
        <f t="shared" si="282"/>
        <v>70</v>
      </c>
      <c r="AA671" s="8">
        <f t="shared" si="283"/>
        <v>60</v>
      </c>
      <c r="AB671" s="8" t="b">
        <f t="shared" si="280"/>
        <v>0</v>
      </c>
      <c r="AC671" s="25" t="str">
        <f t="shared" si="271"/>
        <v>NO</v>
      </c>
      <c r="AD671" s="21" t="str">
        <f t="shared" si="284"/>
        <v>NO</v>
      </c>
      <c r="AE671" s="8" t="str">
        <f t="shared" si="285"/>
        <v>FINE</v>
      </c>
      <c r="AF671" s="8">
        <f t="shared" si="286"/>
        <v>2</v>
      </c>
      <c r="AG671" s="8">
        <f t="shared" si="287"/>
        <v>3</v>
      </c>
      <c r="AH671" s="8">
        <f t="shared" si="288"/>
        <v>2</v>
      </c>
      <c r="AI671" s="25">
        <f t="shared" si="272"/>
        <v>135</v>
      </c>
      <c r="AJ671" s="25">
        <f t="shared" si="273"/>
        <v>239</v>
      </c>
      <c r="AK671" s="25">
        <f t="shared" si="274"/>
        <v>375</v>
      </c>
      <c r="AL671" s="25">
        <f t="shared" si="275"/>
        <v>5.6999999999999993</v>
      </c>
      <c r="AM671" s="21">
        <f t="shared" si="289"/>
        <v>135</v>
      </c>
      <c r="AN671" s="21">
        <f t="shared" si="290"/>
        <v>239</v>
      </c>
      <c r="AO671" s="21">
        <f t="shared" si="291"/>
        <v>375</v>
      </c>
      <c r="AP671" s="21">
        <f t="shared" si="292"/>
        <v>5.6999999999999993</v>
      </c>
      <c r="AQ671" s="24">
        <f t="shared" si="276"/>
        <v>-0.7142857142857143</v>
      </c>
      <c r="AR671" s="24">
        <f t="shared" si="277"/>
        <v>1</v>
      </c>
      <c r="AS671" s="24">
        <f t="shared" si="278"/>
        <v>1</v>
      </c>
      <c r="AT671" s="24">
        <f t="shared" si="279"/>
        <v>1</v>
      </c>
      <c r="AU671">
        <v>16</v>
      </c>
      <c r="AV671">
        <v>14</v>
      </c>
      <c r="AW671">
        <v>85</v>
      </c>
      <c r="AX671">
        <v>35</v>
      </c>
      <c r="AY671">
        <v>45</v>
      </c>
      <c r="AZ671">
        <v>15</v>
      </c>
      <c r="BA671">
        <v>22.5</v>
      </c>
      <c r="BB671">
        <v>22.5</v>
      </c>
      <c r="BC671">
        <v>189.07713974000001</v>
      </c>
      <c r="BD671">
        <v>30.132222042999999</v>
      </c>
      <c r="BE671">
        <v>-25.726811059999999</v>
      </c>
      <c r="BF671">
        <v>-22.6996027</v>
      </c>
      <c r="BG671">
        <v>-4.219383884</v>
      </c>
      <c r="BH671">
        <v>-20.843215659999998</v>
      </c>
      <c r="BI671">
        <v>-14.94350195</v>
      </c>
      <c r="BJ671">
        <v>4.2240993062000003</v>
      </c>
      <c r="BK671">
        <v>-6.4095804669999996</v>
      </c>
      <c r="BL671">
        <v>-14.51498683</v>
      </c>
      <c r="BM671">
        <v>4.7881798402999998</v>
      </c>
      <c r="BN671">
        <v>-12.59829678</v>
      </c>
      <c r="BO671">
        <v>-19.780609890000001</v>
      </c>
      <c r="BP671">
        <v>10.044568744999999</v>
      </c>
      <c r="BQ671">
        <v>11.011434073</v>
      </c>
      <c r="BR671">
        <v>447.38467909000002</v>
      </c>
      <c r="BS671">
        <v>98.949415908000006</v>
      </c>
      <c r="BT671">
        <v>-66.44140668</v>
      </c>
      <c r="BU671">
        <v>-67.670780399999998</v>
      </c>
      <c r="BV671">
        <v>-14.2351896</v>
      </c>
      <c r="BW671">
        <v>-48.918337600000001</v>
      </c>
      <c r="BX671">
        <v>-26.31136884</v>
      </c>
      <c r="BY671">
        <v>3.7547019461</v>
      </c>
      <c r="BZ671">
        <v>-6.4669379469999999</v>
      </c>
      <c r="CA671">
        <v>-49.278872560000003</v>
      </c>
      <c r="CB671">
        <v>-4.4705896000000002E-2</v>
      </c>
      <c r="CC671">
        <v>-26.041354680000001</v>
      </c>
      <c r="CD671">
        <v>-37.203204249999999</v>
      </c>
      <c r="CE671">
        <v>18.409133184000002</v>
      </c>
      <c r="CF671">
        <v>29.761152845000002</v>
      </c>
      <c r="CG671">
        <v>828.33614232000002</v>
      </c>
      <c r="CH671">
        <v>224.57058463999999</v>
      </c>
      <c r="CI671">
        <v>-134.48927610000001</v>
      </c>
      <c r="CJ671">
        <v>-124.00672590000001</v>
      </c>
      <c r="CK671">
        <v>-23.543482019999999</v>
      </c>
      <c r="CL671">
        <v>-96.039623230000004</v>
      </c>
      <c r="CM671">
        <v>-61.955824309999997</v>
      </c>
      <c r="CN671">
        <v>-1.9103314650000001</v>
      </c>
      <c r="CO671">
        <v>-5.3595256070000001</v>
      </c>
      <c r="CP671">
        <v>-98.252949169999994</v>
      </c>
      <c r="CQ671">
        <v>-19.852282509999998</v>
      </c>
      <c r="CR671">
        <v>-60.766494600000001</v>
      </c>
      <c r="CS671">
        <v>-59.400714450000002</v>
      </c>
      <c r="CT671">
        <v>33.300298927</v>
      </c>
      <c r="CU671">
        <v>49.528765188999998</v>
      </c>
      <c r="CV671">
        <v>1.6580247419</v>
      </c>
      <c r="CW671">
        <v>-1.95626323</v>
      </c>
      <c r="CX671">
        <v>1.6989490109000001</v>
      </c>
      <c r="CY671">
        <v>2.3616517658</v>
      </c>
      <c r="CZ671">
        <v>-0.201458479</v>
      </c>
      <c r="DA671">
        <v>0.70573919559999998</v>
      </c>
      <c r="DB671">
        <v>0.89365205920000002</v>
      </c>
      <c r="DC671">
        <v>-0.65015655299999997</v>
      </c>
      <c r="DD671">
        <v>0.87260044039999995</v>
      </c>
      <c r="DE671">
        <v>0.9769254342</v>
      </c>
      <c r="DF671">
        <v>0.1537032676</v>
      </c>
      <c r="DG671">
        <v>0.33447929030000001</v>
      </c>
      <c r="DH671">
        <v>1.3895120408999999</v>
      </c>
      <c r="DI671">
        <v>-1.3401188479999999</v>
      </c>
      <c r="DJ671">
        <v>-0.189297457</v>
      </c>
    </row>
    <row r="672" spans="17:114" x14ac:dyDescent="0.15">
      <c r="S672" s="11" t="s">
        <v>48</v>
      </c>
      <c r="T672" s="11" t="s">
        <v>100</v>
      </c>
      <c r="U672" s="11">
        <v>8</v>
      </c>
      <c r="V672" s="11">
        <v>0</v>
      </c>
      <c r="W672" s="9">
        <v>0.118101</v>
      </c>
      <c r="X672" s="9">
        <v>0.5616622</v>
      </c>
      <c r="Y672" s="9">
        <f t="shared" si="281"/>
        <v>1.1775352537627612</v>
      </c>
      <c r="Z672" s="9">
        <f t="shared" si="282"/>
        <v>44</v>
      </c>
      <c r="AA672" s="8">
        <f t="shared" si="283"/>
        <v>60</v>
      </c>
      <c r="AB672" s="8" t="b">
        <f t="shared" si="280"/>
        <v>0</v>
      </c>
      <c r="AC672" s="25" t="str">
        <f t="shared" si="271"/>
        <v>NO</v>
      </c>
      <c r="AD672" s="21" t="str">
        <f t="shared" si="284"/>
        <v>YES</v>
      </c>
      <c r="AE672" s="8" t="str">
        <f t="shared" si="285"/>
        <v>MEDIUM</v>
      </c>
      <c r="AF672" s="8">
        <f t="shared" si="286"/>
        <v>3</v>
      </c>
      <c r="AG672" s="8">
        <f t="shared" si="287"/>
        <v>3</v>
      </c>
      <c r="AH672" s="8">
        <f t="shared" si="288"/>
        <v>4</v>
      </c>
      <c r="AI672" s="25">
        <f t="shared" si="272"/>
        <v>156</v>
      </c>
      <c r="AJ672" s="25">
        <f t="shared" si="273"/>
        <v>366</v>
      </c>
      <c r="AK672" s="25">
        <f t="shared" si="274"/>
        <v>673</v>
      </c>
      <c r="AL672" s="25">
        <f t="shared" si="275"/>
        <v>4.8999999999999995</v>
      </c>
      <c r="AM672" s="21">
        <f t="shared" si="289"/>
        <v>156</v>
      </c>
      <c r="AN672" s="21">
        <f t="shared" si="290"/>
        <v>366</v>
      </c>
      <c r="AO672" s="21">
        <f t="shared" si="291"/>
        <v>673</v>
      </c>
      <c r="AP672" s="21">
        <f t="shared" si="292"/>
        <v>4.8999999999999995</v>
      </c>
      <c r="AQ672" s="24">
        <f t="shared" si="276"/>
        <v>-0.5714285714285714</v>
      </c>
      <c r="AR672" s="24">
        <f t="shared" si="277"/>
        <v>1</v>
      </c>
      <c r="AS672" s="24">
        <f t="shared" si="278"/>
        <v>1</v>
      </c>
      <c r="AT672" s="24">
        <f t="shared" si="279"/>
        <v>-1</v>
      </c>
      <c r="AU672">
        <v>16</v>
      </c>
      <c r="AV672">
        <v>14</v>
      </c>
      <c r="AW672">
        <v>85</v>
      </c>
      <c r="AX672">
        <v>35</v>
      </c>
      <c r="AY672">
        <v>45</v>
      </c>
      <c r="AZ672">
        <v>15</v>
      </c>
      <c r="BA672">
        <v>22.5</v>
      </c>
      <c r="BB672">
        <v>22.5</v>
      </c>
      <c r="BC672">
        <v>189.07713974000001</v>
      </c>
      <c r="BD672">
        <v>30.132222042999999</v>
      </c>
      <c r="BE672">
        <v>-25.726811059999999</v>
      </c>
      <c r="BF672">
        <v>-22.6996027</v>
      </c>
      <c r="BG672">
        <v>-4.219383884</v>
      </c>
      <c r="BH672">
        <v>-20.843215659999998</v>
      </c>
      <c r="BI672">
        <v>-14.94350195</v>
      </c>
      <c r="BJ672">
        <v>4.2240993062000003</v>
      </c>
      <c r="BK672">
        <v>-6.4095804669999996</v>
      </c>
      <c r="BL672">
        <v>-14.51498683</v>
      </c>
      <c r="BM672">
        <v>4.7881798402999998</v>
      </c>
      <c r="BN672">
        <v>-12.59829678</v>
      </c>
      <c r="BO672">
        <v>-19.780609890000001</v>
      </c>
      <c r="BP672">
        <v>10.044568744999999</v>
      </c>
      <c r="BQ672">
        <v>11.011434073</v>
      </c>
      <c r="BR672">
        <v>447.38467909000002</v>
      </c>
      <c r="BS672">
        <v>98.949415908000006</v>
      </c>
      <c r="BT672">
        <v>-66.44140668</v>
      </c>
      <c r="BU672">
        <v>-67.670780399999998</v>
      </c>
      <c r="BV672">
        <v>-14.2351896</v>
      </c>
      <c r="BW672">
        <v>-48.918337600000001</v>
      </c>
      <c r="BX672">
        <v>-26.31136884</v>
      </c>
      <c r="BY672">
        <v>3.7547019461</v>
      </c>
      <c r="BZ672">
        <v>-6.4669379469999999</v>
      </c>
      <c r="CA672">
        <v>-49.278872560000003</v>
      </c>
      <c r="CB672">
        <v>-4.4705896000000002E-2</v>
      </c>
      <c r="CC672">
        <v>-26.041354680000001</v>
      </c>
      <c r="CD672">
        <v>-37.203204249999999</v>
      </c>
      <c r="CE672">
        <v>18.409133184000002</v>
      </c>
      <c r="CF672">
        <v>29.761152845000002</v>
      </c>
      <c r="CG672">
        <v>828.33614232000002</v>
      </c>
      <c r="CH672">
        <v>224.57058463999999</v>
      </c>
      <c r="CI672">
        <v>-134.48927610000001</v>
      </c>
      <c r="CJ672">
        <v>-124.00672590000001</v>
      </c>
      <c r="CK672">
        <v>-23.543482019999999</v>
      </c>
      <c r="CL672">
        <v>-96.039623230000004</v>
      </c>
      <c r="CM672">
        <v>-61.955824309999997</v>
      </c>
      <c r="CN672">
        <v>-1.9103314650000001</v>
      </c>
      <c r="CO672">
        <v>-5.3595256070000001</v>
      </c>
      <c r="CP672">
        <v>-98.252949169999994</v>
      </c>
      <c r="CQ672">
        <v>-19.852282509999998</v>
      </c>
      <c r="CR672">
        <v>-60.766494600000001</v>
      </c>
      <c r="CS672">
        <v>-59.400714450000002</v>
      </c>
      <c r="CT672">
        <v>33.300298927</v>
      </c>
      <c r="CU672">
        <v>49.528765188999998</v>
      </c>
      <c r="CV672">
        <v>1.6580247419</v>
      </c>
      <c r="CW672">
        <v>-1.95626323</v>
      </c>
      <c r="CX672">
        <v>1.6989490109000001</v>
      </c>
      <c r="CY672">
        <v>2.3616517658</v>
      </c>
      <c r="CZ672">
        <v>-0.201458479</v>
      </c>
      <c r="DA672">
        <v>0.70573919559999998</v>
      </c>
      <c r="DB672">
        <v>0.89365205920000002</v>
      </c>
      <c r="DC672">
        <v>-0.65015655299999997</v>
      </c>
      <c r="DD672">
        <v>0.87260044039999995</v>
      </c>
      <c r="DE672">
        <v>0.9769254342</v>
      </c>
      <c r="DF672">
        <v>0.1537032676</v>
      </c>
      <c r="DG672">
        <v>0.33447929030000001</v>
      </c>
      <c r="DH672">
        <v>1.3895120408999999</v>
      </c>
      <c r="DI672">
        <v>-1.3401188479999999</v>
      </c>
      <c r="DJ672">
        <v>-0.189297457</v>
      </c>
    </row>
    <row r="673" spans="19:114" x14ac:dyDescent="0.15">
      <c r="S673" s="11" t="s">
        <v>48</v>
      </c>
      <c r="T673" s="11" t="s">
        <v>100</v>
      </c>
      <c r="U673" s="11">
        <v>8</v>
      </c>
      <c r="V673" s="11">
        <v>15</v>
      </c>
      <c r="W673" s="9">
        <v>0.118101</v>
      </c>
      <c r="X673" s="9">
        <v>0.5616622</v>
      </c>
      <c r="Y673" s="9">
        <f t="shared" si="281"/>
        <v>1.1775352537627612</v>
      </c>
      <c r="Z673" s="9">
        <f t="shared" si="282"/>
        <v>44</v>
      </c>
      <c r="AA673" s="8">
        <f t="shared" si="283"/>
        <v>60</v>
      </c>
      <c r="AB673" s="8" t="b">
        <f t="shared" si="280"/>
        <v>0</v>
      </c>
      <c r="AC673" s="25" t="str">
        <f t="shared" si="271"/>
        <v>NO</v>
      </c>
      <c r="AD673" s="21" t="str">
        <f t="shared" si="284"/>
        <v>YES</v>
      </c>
      <c r="AE673" s="8" t="str">
        <f t="shared" si="285"/>
        <v>MEDIUM</v>
      </c>
      <c r="AF673" s="8">
        <f t="shared" si="286"/>
        <v>3</v>
      </c>
      <c r="AG673" s="8">
        <f t="shared" si="287"/>
        <v>3</v>
      </c>
      <c r="AH673" s="8">
        <f t="shared" si="288"/>
        <v>3</v>
      </c>
      <c r="AI673" s="25">
        <f t="shared" si="272"/>
        <v>139</v>
      </c>
      <c r="AJ673" s="25">
        <f t="shared" si="273"/>
        <v>300</v>
      </c>
      <c r="AK673" s="25">
        <f t="shared" si="274"/>
        <v>536</v>
      </c>
      <c r="AL673" s="25">
        <f t="shared" si="275"/>
        <v>5.3</v>
      </c>
      <c r="AM673" s="21">
        <f t="shared" si="289"/>
        <v>139</v>
      </c>
      <c r="AN673" s="21">
        <f t="shared" si="290"/>
        <v>300</v>
      </c>
      <c r="AO673" s="21">
        <f t="shared" si="291"/>
        <v>536</v>
      </c>
      <c r="AP673" s="21">
        <f t="shared" si="292"/>
        <v>5.3</v>
      </c>
      <c r="AQ673" s="24">
        <f t="shared" si="276"/>
        <v>-0.5714285714285714</v>
      </c>
      <c r="AR673" s="24">
        <f t="shared" si="277"/>
        <v>1</v>
      </c>
      <c r="AS673" s="24">
        <f t="shared" si="278"/>
        <v>1</v>
      </c>
      <c r="AT673" s="24">
        <f t="shared" si="279"/>
        <v>-0.33333333333333331</v>
      </c>
      <c r="AU673">
        <v>16</v>
      </c>
      <c r="AV673">
        <v>14</v>
      </c>
      <c r="AW673">
        <v>85</v>
      </c>
      <c r="AX673">
        <v>35</v>
      </c>
      <c r="AY673">
        <v>45</v>
      </c>
      <c r="AZ673">
        <v>15</v>
      </c>
      <c r="BA673">
        <v>22.5</v>
      </c>
      <c r="BB673">
        <v>22.5</v>
      </c>
      <c r="BC673">
        <v>189.07713974000001</v>
      </c>
      <c r="BD673">
        <v>30.132222042999999</v>
      </c>
      <c r="BE673">
        <v>-25.726811059999999</v>
      </c>
      <c r="BF673">
        <v>-22.6996027</v>
      </c>
      <c r="BG673">
        <v>-4.219383884</v>
      </c>
      <c r="BH673">
        <v>-20.843215659999998</v>
      </c>
      <c r="BI673">
        <v>-14.94350195</v>
      </c>
      <c r="BJ673">
        <v>4.2240993062000003</v>
      </c>
      <c r="BK673">
        <v>-6.4095804669999996</v>
      </c>
      <c r="BL673">
        <v>-14.51498683</v>
      </c>
      <c r="BM673">
        <v>4.7881798402999998</v>
      </c>
      <c r="BN673">
        <v>-12.59829678</v>
      </c>
      <c r="BO673">
        <v>-19.780609890000001</v>
      </c>
      <c r="BP673">
        <v>10.044568744999999</v>
      </c>
      <c r="BQ673">
        <v>11.011434073</v>
      </c>
      <c r="BR673">
        <v>447.38467909000002</v>
      </c>
      <c r="BS673">
        <v>98.949415908000006</v>
      </c>
      <c r="BT673">
        <v>-66.44140668</v>
      </c>
      <c r="BU673">
        <v>-67.670780399999998</v>
      </c>
      <c r="BV673">
        <v>-14.2351896</v>
      </c>
      <c r="BW673">
        <v>-48.918337600000001</v>
      </c>
      <c r="BX673">
        <v>-26.31136884</v>
      </c>
      <c r="BY673">
        <v>3.7547019461</v>
      </c>
      <c r="BZ673">
        <v>-6.4669379469999999</v>
      </c>
      <c r="CA673">
        <v>-49.278872560000003</v>
      </c>
      <c r="CB673">
        <v>-4.4705896000000002E-2</v>
      </c>
      <c r="CC673">
        <v>-26.041354680000001</v>
      </c>
      <c r="CD673">
        <v>-37.203204249999999</v>
      </c>
      <c r="CE673">
        <v>18.409133184000002</v>
      </c>
      <c r="CF673">
        <v>29.761152845000002</v>
      </c>
      <c r="CG673">
        <v>828.33614232000002</v>
      </c>
      <c r="CH673">
        <v>224.57058463999999</v>
      </c>
      <c r="CI673">
        <v>-134.48927610000001</v>
      </c>
      <c r="CJ673">
        <v>-124.00672590000001</v>
      </c>
      <c r="CK673">
        <v>-23.543482019999999</v>
      </c>
      <c r="CL673">
        <v>-96.039623230000004</v>
      </c>
      <c r="CM673">
        <v>-61.955824309999997</v>
      </c>
      <c r="CN673">
        <v>-1.9103314650000001</v>
      </c>
      <c r="CO673">
        <v>-5.3595256070000001</v>
      </c>
      <c r="CP673">
        <v>-98.252949169999994</v>
      </c>
      <c r="CQ673">
        <v>-19.852282509999998</v>
      </c>
      <c r="CR673">
        <v>-60.766494600000001</v>
      </c>
      <c r="CS673">
        <v>-59.400714450000002</v>
      </c>
      <c r="CT673">
        <v>33.300298927</v>
      </c>
      <c r="CU673">
        <v>49.528765188999998</v>
      </c>
      <c r="CV673">
        <v>1.6580247419</v>
      </c>
      <c r="CW673">
        <v>-1.95626323</v>
      </c>
      <c r="CX673">
        <v>1.6989490109000001</v>
      </c>
      <c r="CY673">
        <v>2.3616517658</v>
      </c>
      <c r="CZ673">
        <v>-0.201458479</v>
      </c>
      <c r="DA673">
        <v>0.70573919559999998</v>
      </c>
      <c r="DB673">
        <v>0.89365205920000002</v>
      </c>
      <c r="DC673">
        <v>-0.65015655299999997</v>
      </c>
      <c r="DD673">
        <v>0.87260044039999995</v>
      </c>
      <c r="DE673">
        <v>0.9769254342</v>
      </c>
      <c r="DF673">
        <v>0.1537032676</v>
      </c>
      <c r="DG673">
        <v>0.33447929030000001</v>
      </c>
      <c r="DH673">
        <v>1.3895120408999999</v>
      </c>
      <c r="DI673">
        <v>-1.3401188479999999</v>
      </c>
      <c r="DJ673">
        <v>-0.189297457</v>
      </c>
    </row>
    <row r="674" spans="19:114" x14ac:dyDescent="0.15">
      <c r="S674" s="11" t="s">
        <v>48</v>
      </c>
      <c r="T674" s="11" t="s">
        <v>100</v>
      </c>
      <c r="U674" s="11">
        <v>8</v>
      </c>
      <c r="V674" s="11">
        <v>30</v>
      </c>
      <c r="W674" s="9">
        <v>0.118101</v>
      </c>
      <c r="X674" s="9">
        <v>0.5616622</v>
      </c>
      <c r="Y674" s="9">
        <f t="shared" si="281"/>
        <v>1.1775352537627612</v>
      </c>
      <c r="Z674" s="9">
        <f t="shared" si="282"/>
        <v>44</v>
      </c>
      <c r="AA674" s="8">
        <f t="shared" si="283"/>
        <v>60</v>
      </c>
      <c r="AB674" s="8" t="b">
        <f t="shared" si="280"/>
        <v>0</v>
      </c>
      <c r="AC674" s="25" t="str">
        <f t="shared" si="271"/>
        <v>NO</v>
      </c>
      <c r="AD674" s="21" t="str">
        <f t="shared" si="284"/>
        <v>YES</v>
      </c>
      <c r="AE674" s="8" t="str">
        <f t="shared" si="285"/>
        <v>MEDIUM</v>
      </c>
      <c r="AF674" s="8">
        <f t="shared" si="286"/>
        <v>3</v>
      </c>
      <c r="AG674" s="8">
        <f t="shared" si="287"/>
        <v>3</v>
      </c>
      <c r="AH674" s="8">
        <f t="shared" si="288"/>
        <v>3</v>
      </c>
      <c r="AI674" s="25">
        <f t="shared" si="272"/>
        <v>133</v>
      </c>
      <c r="AJ674" s="25">
        <f t="shared" si="273"/>
        <v>260</v>
      </c>
      <c r="AK674" s="25">
        <f t="shared" si="274"/>
        <v>444</v>
      </c>
      <c r="AL674" s="25">
        <f t="shared" si="275"/>
        <v>5.6</v>
      </c>
      <c r="AM674" s="21">
        <f t="shared" si="289"/>
        <v>133</v>
      </c>
      <c r="AN674" s="21">
        <f t="shared" si="290"/>
        <v>260</v>
      </c>
      <c r="AO674" s="21">
        <f t="shared" si="291"/>
        <v>444</v>
      </c>
      <c r="AP674" s="21">
        <f t="shared" si="292"/>
        <v>5.6</v>
      </c>
      <c r="AQ674" s="24">
        <f t="shared" si="276"/>
        <v>-0.5714285714285714</v>
      </c>
      <c r="AR674" s="24">
        <f t="shared" si="277"/>
        <v>1</v>
      </c>
      <c r="AS674" s="24">
        <f t="shared" si="278"/>
        <v>1</v>
      </c>
      <c r="AT674" s="24">
        <f t="shared" si="279"/>
        <v>0.33333333333333331</v>
      </c>
      <c r="AU674">
        <v>16</v>
      </c>
      <c r="AV674">
        <v>14</v>
      </c>
      <c r="AW674">
        <v>85</v>
      </c>
      <c r="AX674">
        <v>35</v>
      </c>
      <c r="AY674">
        <v>45</v>
      </c>
      <c r="AZ674">
        <v>15</v>
      </c>
      <c r="BA674">
        <v>22.5</v>
      </c>
      <c r="BB674">
        <v>22.5</v>
      </c>
      <c r="BC674">
        <v>189.07713974000001</v>
      </c>
      <c r="BD674">
        <v>30.132222042999999</v>
      </c>
      <c r="BE674">
        <v>-25.726811059999999</v>
      </c>
      <c r="BF674">
        <v>-22.6996027</v>
      </c>
      <c r="BG674">
        <v>-4.219383884</v>
      </c>
      <c r="BH674">
        <v>-20.843215659999998</v>
      </c>
      <c r="BI674">
        <v>-14.94350195</v>
      </c>
      <c r="BJ674">
        <v>4.2240993062000003</v>
      </c>
      <c r="BK674">
        <v>-6.4095804669999996</v>
      </c>
      <c r="BL674">
        <v>-14.51498683</v>
      </c>
      <c r="BM674">
        <v>4.7881798402999998</v>
      </c>
      <c r="BN674">
        <v>-12.59829678</v>
      </c>
      <c r="BO674">
        <v>-19.780609890000001</v>
      </c>
      <c r="BP674">
        <v>10.044568744999999</v>
      </c>
      <c r="BQ674">
        <v>11.011434073</v>
      </c>
      <c r="BR674">
        <v>447.38467909000002</v>
      </c>
      <c r="BS674">
        <v>98.949415908000006</v>
      </c>
      <c r="BT674">
        <v>-66.44140668</v>
      </c>
      <c r="BU674">
        <v>-67.670780399999998</v>
      </c>
      <c r="BV674">
        <v>-14.2351896</v>
      </c>
      <c r="BW674">
        <v>-48.918337600000001</v>
      </c>
      <c r="BX674">
        <v>-26.31136884</v>
      </c>
      <c r="BY674">
        <v>3.7547019461</v>
      </c>
      <c r="BZ674">
        <v>-6.4669379469999999</v>
      </c>
      <c r="CA674">
        <v>-49.278872560000003</v>
      </c>
      <c r="CB674">
        <v>-4.4705896000000002E-2</v>
      </c>
      <c r="CC674">
        <v>-26.041354680000001</v>
      </c>
      <c r="CD674">
        <v>-37.203204249999999</v>
      </c>
      <c r="CE674">
        <v>18.409133184000002</v>
      </c>
      <c r="CF674">
        <v>29.761152845000002</v>
      </c>
      <c r="CG674">
        <v>828.33614232000002</v>
      </c>
      <c r="CH674">
        <v>224.57058463999999</v>
      </c>
      <c r="CI674">
        <v>-134.48927610000001</v>
      </c>
      <c r="CJ674">
        <v>-124.00672590000001</v>
      </c>
      <c r="CK674">
        <v>-23.543482019999999</v>
      </c>
      <c r="CL674">
        <v>-96.039623230000004</v>
      </c>
      <c r="CM674">
        <v>-61.955824309999997</v>
      </c>
      <c r="CN674">
        <v>-1.9103314650000001</v>
      </c>
      <c r="CO674">
        <v>-5.3595256070000001</v>
      </c>
      <c r="CP674">
        <v>-98.252949169999994</v>
      </c>
      <c r="CQ674">
        <v>-19.852282509999998</v>
      </c>
      <c r="CR674">
        <v>-60.766494600000001</v>
      </c>
      <c r="CS674">
        <v>-59.400714450000002</v>
      </c>
      <c r="CT674">
        <v>33.300298927</v>
      </c>
      <c r="CU674">
        <v>49.528765188999998</v>
      </c>
      <c r="CV674">
        <v>1.6580247419</v>
      </c>
      <c r="CW674">
        <v>-1.95626323</v>
      </c>
      <c r="CX674">
        <v>1.6989490109000001</v>
      </c>
      <c r="CY674">
        <v>2.3616517658</v>
      </c>
      <c r="CZ674">
        <v>-0.201458479</v>
      </c>
      <c r="DA674">
        <v>0.70573919559999998</v>
      </c>
      <c r="DB674">
        <v>0.89365205920000002</v>
      </c>
      <c r="DC674">
        <v>-0.65015655299999997</v>
      </c>
      <c r="DD674">
        <v>0.87260044039999995</v>
      </c>
      <c r="DE674">
        <v>0.9769254342</v>
      </c>
      <c r="DF674">
        <v>0.1537032676</v>
      </c>
      <c r="DG674">
        <v>0.33447929030000001</v>
      </c>
      <c r="DH674">
        <v>1.3895120408999999</v>
      </c>
      <c r="DI674">
        <v>-1.3401188479999999</v>
      </c>
      <c r="DJ674">
        <v>-0.189297457</v>
      </c>
    </row>
    <row r="675" spans="19:114" x14ac:dyDescent="0.15">
      <c r="S675" s="11" t="s">
        <v>48</v>
      </c>
      <c r="T675" s="11" t="s">
        <v>100</v>
      </c>
      <c r="U675" s="11">
        <v>8</v>
      </c>
      <c r="V675" s="11">
        <v>45</v>
      </c>
      <c r="W675" s="9">
        <v>0.118101</v>
      </c>
      <c r="X675" s="9">
        <v>0.5616622</v>
      </c>
      <c r="Y675" s="9">
        <f t="shared" si="281"/>
        <v>1.1775352537627612</v>
      </c>
      <c r="Z675" s="9">
        <f t="shared" si="282"/>
        <v>44</v>
      </c>
      <c r="AA675" s="8">
        <f t="shared" si="283"/>
        <v>60</v>
      </c>
      <c r="AB675" s="8" t="b">
        <f t="shared" si="280"/>
        <v>0</v>
      </c>
      <c r="AC675" s="25" t="str">
        <f t="shared" si="271"/>
        <v>NO</v>
      </c>
      <c r="AD675" s="21" t="str">
        <f t="shared" si="284"/>
        <v>YES</v>
      </c>
      <c r="AE675" s="8" t="str">
        <f t="shared" si="285"/>
        <v>FINE</v>
      </c>
      <c r="AF675" s="8">
        <f t="shared" si="286"/>
        <v>2</v>
      </c>
      <c r="AG675" s="8">
        <f t="shared" si="287"/>
        <v>3</v>
      </c>
      <c r="AH675" s="8">
        <f t="shared" si="288"/>
        <v>2</v>
      </c>
      <c r="AI675" s="25">
        <f t="shared" si="272"/>
        <v>135</v>
      </c>
      <c r="AJ675" s="25">
        <f t="shared" si="273"/>
        <v>247</v>
      </c>
      <c r="AK675" s="25">
        <f t="shared" si="274"/>
        <v>395</v>
      </c>
      <c r="AL675" s="25">
        <f t="shared" si="275"/>
        <v>5.6999999999999993</v>
      </c>
      <c r="AM675" s="21">
        <f t="shared" si="289"/>
        <v>135</v>
      </c>
      <c r="AN675" s="21">
        <f t="shared" si="290"/>
        <v>247</v>
      </c>
      <c r="AO675" s="21">
        <f t="shared" si="291"/>
        <v>395</v>
      </c>
      <c r="AP675" s="21">
        <f t="shared" si="292"/>
        <v>5.6999999999999993</v>
      </c>
      <c r="AQ675" s="24">
        <f t="shared" si="276"/>
        <v>-0.5714285714285714</v>
      </c>
      <c r="AR675" s="24">
        <f t="shared" si="277"/>
        <v>1</v>
      </c>
      <c r="AS675" s="24">
        <f t="shared" si="278"/>
        <v>1</v>
      </c>
      <c r="AT675" s="24">
        <f t="shared" si="279"/>
        <v>1</v>
      </c>
      <c r="AU675">
        <v>16</v>
      </c>
      <c r="AV675">
        <v>14</v>
      </c>
      <c r="AW675">
        <v>85</v>
      </c>
      <c r="AX675">
        <v>35</v>
      </c>
      <c r="AY675">
        <v>45</v>
      </c>
      <c r="AZ675">
        <v>15</v>
      </c>
      <c r="BA675">
        <v>22.5</v>
      </c>
      <c r="BB675">
        <v>22.5</v>
      </c>
      <c r="BC675">
        <v>189.07713974000001</v>
      </c>
      <c r="BD675">
        <v>30.132222042999999</v>
      </c>
      <c r="BE675">
        <v>-25.726811059999999</v>
      </c>
      <c r="BF675">
        <v>-22.6996027</v>
      </c>
      <c r="BG675">
        <v>-4.219383884</v>
      </c>
      <c r="BH675">
        <v>-20.843215659999998</v>
      </c>
      <c r="BI675">
        <v>-14.94350195</v>
      </c>
      <c r="BJ675">
        <v>4.2240993062000003</v>
      </c>
      <c r="BK675">
        <v>-6.4095804669999996</v>
      </c>
      <c r="BL675">
        <v>-14.51498683</v>
      </c>
      <c r="BM675">
        <v>4.7881798402999998</v>
      </c>
      <c r="BN675">
        <v>-12.59829678</v>
      </c>
      <c r="BO675">
        <v>-19.780609890000001</v>
      </c>
      <c r="BP675">
        <v>10.044568744999999</v>
      </c>
      <c r="BQ675">
        <v>11.011434073</v>
      </c>
      <c r="BR675">
        <v>447.38467909000002</v>
      </c>
      <c r="BS675">
        <v>98.949415908000006</v>
      </c>
      <c r="BT675">
        <v>-66.44140668</v>
      </c>
      <c r="BU675">
        <v>-67.670780399999998</v>
      </c>
      <c r="BV675">
        <v>-14.2351896</v>
      </c>
      <c r="BW675">
        <v>-48.918337600000001</v>
      </c>
      <c r="BX675">
        <v>-26.31136884</v>
      </c>
      <c r="BY675">
        <v>3.7547019461</v>
      </c>
      <c r="BZ675">
        <v>-6.4669379469999999</v>
      </c>
      <c r="CA675">
        <v>-49.278872560000003</v>
      </c>
      <c r="CB675">
        <v>-4.4705896000000002E-2</v>
      </c>
      <c r="CC675">
        <v>-26.041354680000001</v>
      </c>
      <c r="CD675">
        <v>-37.203204249999999</v>
      </c>
      <c r="CE675">
        <v>18.409133184000002</v>
      </c>
      <c r="CF675">
        <v>29.761152845000002</v>
      </c>
      <c r="CG675">
        <v>828.33614232000002</v>
      </c>
      <c r="CH675">
        <v>224.57058463999999</v>
      </c>
      <c r="CI675">
        <v>-134.48927610000001</v>
      </c>
      <c r="CJ675">
        <v>-124.00672590000001</v>
      </c>
      <c r="CK675">
        <v>-23.543482019999999</v>
      </c>
      <c r="CL675">
        <v>-96.039623230000004</v>
      </c>
      <c r="CM675">
        <v>-61.955824309999997</v>
      </c>
      <c r="CN675">
        <v>-1.9103314650000001</v>
      </c>
      <c r="CO675">
        <v>-5.3595256070000001</v>
      </c>
      <c r="CP675">
        <v>-98.252949169999994</v>
      </c>
      <c r="CQ675">
        <v>-19.852282509999998</v>
      </c>
      <c r="CR675">
        <v>-60.766494600000001</v>
      </c>
      <c r="CS675">
        <v>-59.400714450000002</v>
      </c>
      <c r="CT675">
        <v>33.300298927</v>
      </c>
      <c r="CU675">
        <v>49.528765188999998</v>
      </c>
      <c r="CV675">
        <v>1.6580247419</v>
      </c>
      <c r="CW675">
        <v>-1.95626323</v>
      </c>
      <c r="CX675">
        <v>1.6989490109000001</v>
      </c>
      <c r="CY675">
        <v>2.3616517658</v>
      </c>
      <c r="CZ675">
        <v>-0.201458479</v>
      </c>
      <c r="DA675">
        <v>0.70573919559999998</v>
      </c>
      <c r="DB675">
        <v>0.89365205920000002</v>
      </c>
      <c r="DC675">
        <v>-0.65015655299999997</v>
      </c>
      <c r="DD675">
        <v>0.87260044039999995</v>
      </c>
      <c r="DE675">
        <v>0.9769254342</v>
      </c>
      <c r="DF675">
        <v>0.1537032676</v>
      </c>
      <c r="DG675">
        <v>0.33447929030000001</v>
      </c>
      <c r="DH675">
        <v>1.3895120408999999</v>
      </c>
      <c r="DI675">
        <v>-1.3401188479999999</v>
      </c>
      <c r="DJ675">
        <v>-0.189297457</v>
      </c>
    </row>
    <row r="676" spans="19:114" x14ac:dyDescent="0.15">
      <c r="S676" s="11" t="s">
        <v>48</v>
      </c>
      <c r="T676" s="11" t="s">
        <v>100</v>
      </c>
      <c r="U676" s="11">
        <v>10</v>
      </c>
      <c r="V676" s="11">
        <v>0</v>
      </c>
      <c r="W676" s="9">
        <v>0.15286</v>
      </c>
      <c r="X676" s="9">
        <v>0.50749599999999995</v>
      </c>
      <c r="Y676" s="9">
        <f t="shared" si="281"/>
        <v>1.2209517514942323</v>
      </c>
      <c r="Z676" s="9">
        <f t="shared" si="282"/>
        <v>42</v>
      </c>
      <c r="AA676" s="8">
        <f t="shared" si="283"/>
        <v>60</v>
      </c>
      <c r="AB676" s="8" t="b">
        <f t="shared" si="280"/>
        <v>0</v>
      </c>
      <c r="AC676" s="25" t="str">
        <f t="shared" si="271"/>
        <v>NO</v>
      </c>
      <c r="AD676" s="21" t="str">
        <f t="shared" si="284"/>
        <v>YES</v>
      </c>
      <c r="AE676" s="8" t="str">
        <f t="shared" si="285"/>
        <v>MEDIUM</v>
      </c>
      <c r="AF676" s="8">
        <f t="shared" si="286"/>
        <v>3</v>
      </c>
      <c r="AG676" s="8">
        <f t="shared" si="287"/>
        <v>3</v>
      </c>
      <c r="AH676" s="8">
        <f t="shared" si="288"/>
        <v>4</v>
      </c>
      <c r="AI676" s="25">
        <f t="shared" si="272"/>
        <v>158</v>
      </c>
      <c r="AJ676" s="25">
        <f t="shared" si="273"/>
        <v>374</v>
      </c>
      <c r="AK676" s="25">
        <f t="shared" si="274"/>
        <v>692</v>
      </c>
      <c r="AL676" s="25">
        <f t="shared" si="275"/>
        <v>4.5999999999999996</v>
      </c>
      <c r="AM676" s="21">
        <f t="shared" si="289"/>
        <v>158</v>
      </c>
      <c r="AN676" s="21">
        <f t="shared" si="290"/>
        <v>374</v>
      </c>
      <c r="AO676" s="21">
        <f t="shared" si="291"/>
        <v>692</v>
      </c>
      <c r="AP676" s="21">
        <f t="shared" si="292"/>
        <v>4.5999999999999996</v>
      </c>
      <c r="AQ676" s="24">
        <f t="shared" si="276"/>
        <v>-0.42857142857142855</v>
      </c>
      <c r="AR676" s="24">
        <f t="shared" si="277"/>
        <v>1</v>
      </c>
      <c r="AS676" s="24">
        <f t="shared" si="278"/>
        <v>1</v>
      </c>
      <c r="AT676" s="24">
        <f t="shared" si="279"/>
        <v>-1</v>
      </c>
      <c r="AU676">
        <v>16</v>
      </c>
      <c r="AV676">
        <v>14</v>
      </c>
      <c r="AW676">
        <v>85</v>
      </c>
      <c r="AX676">
        <v>35</v>
      </c>
      <c r="AY676">
        <v>45</v>
      </c>
      <c r="AZ676">
        <v>15</v>
      </c>
      <c r="BA676">
        <v>22.5</v>
      </c>
      <c r="BB676">
        <v>22.5</v>
      </c>
      <c r="BC676">
        <v>189.07713974000001</v>
      </c>
      <c r="BD676">
        <v>30.132222042999999</v>
      </c>
      <c r="BE676">
        <v>-25.726811059999999</v>
      </c>
      <c r="BF676">
        <v>-22.6996027</v>
      </c>
      <c r="BG676">
        <v>-4.219383884</v>
      </c>
      <c r="BH676">
        <v>-20.843215659999998</v>
      </c>
      <c r="BI676">
        <v>-14.94350195</v>
      </c>
      <c r="BJ676">
        <v>4.2240993062000003</v>
      </c>
      <c r="BK676">
        <v>-6.4095804669999996</v>
      </c>
      <c r="BL676">
        <v>-14.51498683</v>
      </c>
      <c r="BM676">
        <v>4.7881798402999998</v>
      </c>
      <c r="BN676">
        <v>-12.59829678</v>
      </c>
      <c r="BO676">
        <v>-19.780609890000001</v>
      </c>
      <c r="BP676">
        <v>10.044568744999999</v>
      </c>
      <c r="BQ676">
        <v>11.011434073</v>
      </c>
      <c r="BR676">
        <v>447.38467909000002</v>
      </c>
      <c r="BS676">
        <v>98.949415908000006</v>
      </c>
      <c r="BT676">
        <v>-66.44140668</v>
      </c>
      <c r="BU676">
        <v>-67.670780399999998</v>
      </c>
      <c r="BV676">
        <v>-14.2351896</v>
      </c>
      <c r="BW676">
        <v>-48.918337600000001</v>
      </c>
      <c r="BX676">
        <v>-26.31136884</v>
      </c>
      <c r="BY676">
        <v>3.7547019461</v>
      </c>
      <c r="BZ676">
        <v>-6.4669379469999999</v>
      </c>
      <c r="CA676">
        <v>-49.278872560000003</v>
      </c>
      <c r="CB676">
        <v>-4.4705896000000002E-2</v>
      </c>
      <c r="CC676">
        <v>-26.041354680000001</v>
      </c>
      <c r="CD676">
        <v>-37.203204249999999</v>
      </c>
      <c r="CE676">
        <v>18.409133184000002</v>
      </c>
      <c r="CF676">
        <v>29.761152845000002</v>
      </c>
      <c r="CG676">
        <v>828.33614232000002</v>
      </c>
      <c r="CH676">
        <v>224.57058463999999</v>
      </c>
      <c r="CI676">
        <v>-134.48927610000001</v>
      </c>
      <c r="CJ676">
        <v>-124.00672590000001</v>
      </c>
      <c r="CK676">
        <v>-23.543482019999999</v>
      </c>
      <c r="CL676">
        <v>-96.039623230000004</v>
      </c>
      <c r="CM676">
        <v>-61.955824309999997</v>
      </c>
      <c r="CN676">
        <v>-1.9103314650000001</v>
      </c>
      <c r="CO676">
        <v>-5.3595256070000001</v>
      </c>
      <c r="CP676">
        <v>-98.252949169999994</v>
      </c>
      <c r="CQ676">
        <v>-19.852282509999998</v>
      </c>
      <c r="CR676">
        <v>-60.766494600000001</v>
      </c>
      <c r="CS676">
        <v>-59.400714450000002</v>
      </c>
      <c r="CT676">
        <v>33.300298927</v>
      </c>
      <c r="CU676">
        <v>49.528765188999998</v>
      </c>
      <c r="CV676">
        <v>1.6580247419</v>
      </c>
      <c r="CW676">
        <v>-1.95626323</v>
      </c>
      <c r="CX676">
        <v>1.6989490109000001</v>
      </c>
      <c r="CY676">
        <v>2.3616517658</v>
      </c>
      <c r="CZ676">
        <v>-0.201458479</v>
      </c>
      <c r="DA676">
        <v>0.70573919559999998</v>
      </c>
      <c r="DB676">
        <v>0.89365205920000002</v>
      </c>
      <c r="DC676">
        <v>-0.65015655299999997</v>
      </c>
      <c r="DD676">
        <v>0.87260044039999995</v>
      </c>
      <c r="DE676">
        <v>0.9769254342</v>
      </c>
      <c r="DF676">
        <v>0.1537032676</v>
      </c>
      <c r="DG676">
        <v>0.33447929030000001</v>
      </c>
      <c r="DH676">
        <v>1.3895120408999999</v>
      </c>
      <c r="DI676">
        <v>-1.3401188479999999</v>
      </c>
      <c r="DJ676">
        <v>-0.189297457</v>
      </c>
    </row>
    <row r="677" spans="19:114" x14ac:dyDescent="0.15">
      <c r="S677" s="11" t="s">
        <v>48</v>
      </c>
      <c r="T677" s="11" t="s">
        <v>100</v>
      </c>
      <c r="U677" s="11">
        <v>10</v>
      </c>
      <c r="V677" s="11">
        <v>15</v>
      </c>
      <c r="W677" s="9">
        <v>0.15286</v>
      </c>
      <c r="X677" s="9">
        <v>0.50749599999999995</v>
      </c>
      <c r="Y677" s="9">
        <f t="shared" si="281"/>
        <v>1.2209517514942323</v>
      </c>
      <c r="Z677" s="9">
        <f t="shared" si="282"/>
        <v>42</v>
      </c>
      <c r="AA677" s="8">
        <f t="shared" si="283"/>
        <v>60</v>
      </c>
      <c r="AB677" s="8" t="b">
        <f t="shared" si="280"/>
        <v>0</v>
      </c>
      <c r="AC677" s="25" t="str">
        <f t="shared" si="271"/>
        <v>NO</v>
      </c>
      <c r="AD677" s="21" t="str">
        <f t="shared" si="284"/>
        <v>YES</v>
      </c>
      <c r="AE677" s="8" t="str">
        <f t="shared" si="285"/>
        <v>MEDIUM</v>
      </c>
      <c r="AF677" s="8">
        <f t="shared" si="286"/>
        <v>3</v>
      </c>
      <c r="AG677" s="8">
        <f t="shared" si="287"/>
        <v>3</v>
      </c>
      <c r="AH677" s="8">
        <f t="shared" si="288"/>
        <v>3</v>
      </c>
      <c r="AI677" s="25">
        <f t="shared" si="272"/>
        <v>141</v>
      </c>
      <c r="AJ677" s="25">
        <f t="shared" si="273"/>
        <v>307</v>
      </c>
      <c r="AK677" s="25">
        <f t="shared" si="274"/>
        <v>555</v>
      </c>
      <c r="AL677" s="25">
        <f t="shared" si="275"/>
        <v>5.1999999999999993</v>
      </c>
      <c r="AM677" s="21">
        <f t="shared" si="289"/>
        <v>141</v>
      </c>
      <c r="AN677" s="21">
        <f t="shared" si="290"/>
        <v>307</v>
      </c>
      <c r="AO677" s="21">
        <f t="shared" si="291"/>
        <v>555</v>
      </c>
      <c r="AP677" s="21">
        <f t="shared" si="292"/>
        <v>5.1999999999999993</v>
      </c>
      <c r="AQ677" s="24">
        <f t="shared" si="276"/>
        <v>-0.42857142857142855</v>
      </c>
      <c r="AR677" s="24">
        <f t="shared" si="277"/>
        <v>1</v>
      </c>
      <c r="AS677" s="24">
        <f t="shared" si="278"/>
        <v>1</v>
      </c>
      <c r="AT677" s="24">
        <f t="shared" si="279"/>
        <v>-0.33333333333333331</v>
      </c>
      <c r="AU677">
        <v>16</v>
      </c>
      <c r="AV677">
        <v>14</v>
      </c>
      <c r="AW677">
        <v>85</v>
      </c>
      <c r="AX677">
        <v>35</v>
      </c>
      <c r="AY677">
        <v>45</v>
      </c>
      <c r="AZ677">
        <v>15</v>
      </c>
      <c r="BA677">
        <v>22.5</v>
      </c>
      <c r="BB677">
        <v>22.5</v>
      </c>
      <c r="BC677">
        <v>189.07713974000001</v>
      </c>
      <c r="BD677">
        <v>30.132222042999999</v>
      </c>
      <c r="BE677">
        <v>-25.726811059999999</v>
      </c>
      <c r="BF677">
        <v>-22.6996027</v>
      </c>
      <c r="BG677">
        <v>-4.219383884</v>
      </c>
      <c r="BH677">
        <v>-20.843215659999998</v>
      </c>
      <c r="BI677">
        <v>-14.94350195</v>
      </c>
      <c r="BJ677">
        <v>4.2240993062000003</v>
      </c>
      <c r="BK677">
        <v>-6.4095804669999996</v>
      </c>
      <c r="BL677">
        <v>-14.51498683</v>
      </c>
      <c r="BM677">
        <v>4.7881798402999998</v>
      </c>
      <c r="BN677">
        <v>-12.59829678</v>
      </c>
      <c r="BO677">
        <v>-19.780609890000001</v>
      </c>
      <c r="BP677">
        <v>10.044568744999999</v>
      </c>
      <c r="BQ677">
        <v>11.011434073</v>
      </c>
      <c r="BR677">
        <v>447.38467909000002</v>
      </c>
      <c r="BS677">
        <v>98.949415908000006</v>
      </c>
      <c r="BT677">
        <v>-66.44140668</v>
      </c>
      <c r="BU677">
        <v>-67.670780399999998</v>
      </c>
      <c r="BV677">
        <v>-14.2351896</v>
      </c>
      <c r="BW677">
        <v>-48.918337600000001</v>
      </c>
      <c r="BX677">
        <v>-26.31136884</v>
      </c>
      <c r="BY677">
        <v>3.7547019461</v>
      </c>
      <c r="BZ677">
        <v>-6.4669379469999999</v>
      </c>
      <c r="CA677">
        <v>-49.278872560000003</v>
      </c>
      <c r="CB677">
        <v>-4.4705896000000002E-2</v>
      </c>
      <c r="CC677">
        <v>-26.041354680000001</v>
      </c>
      <c r="CD677">
        <v>-37.203204249999999</v>
      </c>
      <c r="CE677">
        <v>18.409133184000002</v>
      </c>
      <c r="CF677">
        <v>29.761152845000002</v>
      </c>
      <c r="CG677">
        <v>828.33614232000002</v>
      </c>
      <c r="CH677">
        <v>224.57058463999999</v>
      </c>
      <c r="CI677">
        <v>-134.48927610000001</v>
      </c>
      <c r="CJ677">
        <v>-124.00672590000001</v>
      </c>
      <c r="CK677">
        <v>-23.543482019999999</v>
      </c>
      <c r="CL677">
        <v>-96.039623230000004</v>
      </c>
      <c r="CM677">
        <v>-61.955824309999997</v>
      </c>
      <c r="CN677">
        <v>-1.9103314650000001</v>
      </c>
      <c r="CO677">
        <v>-5.3595256070000001</v>
      </c>
      <c r="CP677">
        <v>-98.252949169999994</v>
      </c>
      <c r="CQ677">
        <v>-19.852282509999998</v>
      </c>
      <c r="CR677">
        <v>-60.766494600000001</v>
      </c>
      <c r="CS677">
        <v>-59.400714450000002</v>
      </c>
      <c r="CT677">
        <v>33.300298927</v>
      </c>
      <c r="CU677">
        <v>49.528765188999998</v>
      </c>
      <c r="CV677">
        <v>1.6580247419</v>
      </c>
      <c r="CW677">
        <v>-1.95626323</v>
      </c>
      <c r="CX677">
        <v>1.6989490109000001</v>
      </c>
      <c r="CY677">
        <v>2.3616517658</v>
      </c>
      <c r="CZ677">
        <v>-0.201458479</v>
      </c>
      <c r="DA677">
        <v>0.70573919559999998</v>
      </c>
      <c r="DB677">
        <v>0.89365205920000002</v>
      </c>
      <c r="DC677">
        <v>-0.65015655299999997</v>
      </c>
      <c r="DD677">
        <v>0.87260044039999995</v>
      </c>
      <c r="DE677">
        <v>0.9769254342</v>
      </c>
      <c r="DF677">
        <v>0.1537032676</v>
      </c>
      <c r="DG677">
        <v>0.33447929030000001</v>
      </c>
      <c r="DH677">
        <v>1.3895120408999999</v>
      </c>
      <c r="DI677">
        <v>-1.3401188479999999</v>
      </c>
      <c r="DJ677">
        <v>-0.189297457</v>
      </c>
    </row>
    <row r="678" spans="19:114" x14ac:dyDescent="0.15">
      <c r="S678" s="11" t="s">
        <v>48</v>
      </c>
      <c r="T678" s="11" t="s">
        <v>100</v>
      </c>
      <c r="U678" s="11">
        <v>10</v>
      </c>
      <c r="V678" s="11">
        <v>30</v>
      </c>
      <c r="W678" s="9">
        <v>0.15286</v>
      </c>
      <c r="X678" s="9">
        <v>0.50749599999999995</v>
      </c>
      <c r="Y678" s="9">
        <f t="shared" si="281"/>
        <v>1.2209517514942323</v>
      </c>
      <c r="Z678" s="9">
        <f t="shared" si="282"/>
        <v>42</v>
      </c>
      <c r="AA678" s="8">
        <f t="shared" si="283"/>
        <v>60</v>
      </c>
      <c r="AB678" s="8" t="b">
        <f t="shared" si="280"/>
        <v>0</v>
      </c>
      <c r="AC678" s="25" t="str">
        <f t="shared" si="271"/>
        <v>NO</v>
      </c>
      <c r="AD678" s="21" t="str">
        <f t="shared" si="284"/>
        <v>YES</v>
      </c>
      <c r="AE678" s="8" t="str">
        <f t="shared" si="285"/>
        <v>MEDIUM</v>
      </c>
      <c r="AF678" s="8">
        <f t="shared" si="286"/>
        <v>3</v>
      </c>
      <c r="AG678" s="8">
        <f t="shared" si="287"/>
        <v>3</v>
      </c>
      <c r="AH678" s="8">
        <f t="shared" si="288"/>
        <v>3</v>
      </c>
      <c r="AI678" s="25">
        <f t="shared" si="272"/>
        <v>133</v>
      </c>
      <c r="AJ678" s="25">
        <f t="shared" si="273"/>
        <v>267</v>
      </c>
      <c r="AK678" s="25">
        <f t="shared" si="274"/>
        <v>462</v>
      </c>
      <c r="AL678" s="25">
        <f t="shared" si="275"/>
        <v>5.5</v>
      </c>
      <c r="AM678" s="21">
        <f t="shared" si="289"/>
        <v>133</v>
      </c>
      <c r="AN678" s="21">
        <f t="shared" si="290"/>
        <v>267</v>
      </c>
      <c r="AO678" s="21">
        <f t="shared" si="291"/>
        <v>462</v>
      </c>
      <c r="AP678" s="21">
        <f t="shared" si="292"/>
        <v>5.5</v>
      </c>
      <c r="AQ678" s="24">
        <f t="shared" si="276"/>
        <v>-0.42857142857142855</v>
      </c>
      <c r="AR678" s="24">
        <f t="shared" si="277"/>
        <v>1</v>
      </c>
      <c r="AS678" s="24">
        <f t="shared" si="278"/>
        <v>1</v>
      </c>
      <c r="AT678" s="24">
        <f t="shared" si="279"/>
        <v>0.33333333333333331</v>
      </c>
      <c r="AU678">
        <v>16</v>
      </c>
      <c r="AV678">
        <v>14</v>
      </c>
      <c r="AW678">
        <v>85</v>
      </c>
      <c r="AX678">
        <v>35</v>
      </c>
      <c r="AY678">
        <v>45</v>
      </c>
      <c r="AZ678">
        <v>15</v>
      </c>
      <c r="BA678">
        <v>22.5</v>
      </c>
      <c r="BB678">
        <v>22.5</v>
      </c>
      <c r="BC678">
        <v>189.07713974000001</v>
      </c>
      <c r="BD678">
        <v>30.132222042999999</v>
      </c>
      <c r="BE678">
        <v>-25.726811059999999</v>
      </c>
      <c r="BF678">
        <v>-22.6996027</v>
      </c>
      <c r="BG678">
        <v>-4.219383884</v>
      </c>
      <c r="BH678">
        <v>-20.843215659999998</v>
      </c>
      <c r="BI678">
        <v>-14.94350195</v>
      </c>
      <c r="BJ678">
        <v>4.2240993062000003</v>
      </c>
      <c r="BK678">
        <v>-6.4095804669999996</v>
      </c>
      <c r="BL678">
        <v>-14.51498683</v>
      </c>
      <c r="BM678">
        <v>4.7881798402999998</v>
      </c>
      <c r="BN678">
        <v>-12.59829678</v>
      </c>
      <c r="BO678">
        <v>-19.780609890000001</v>
      </c>
      <c r="BP678">
        <v>10.044568744999999</v>
      </c>
      <c r="BQ678">
        <v>11.011434073</v>
      </c>
      <c r="BR678">
        <v>447.38467909000002</v>
      </c>
      <c r="BS678">
        <v>98.949415908000006</v>
      </c>
      <c r="BT678">
        <v>-66.44140668</v>
      </c>
      <c r="BU678">
        <v>-67.670780399999998</v>
      </c>
      <c r="BV678">
        <v>-14.2351896</v>
      </c>
      <c r="BW678">
        <v>-48.918337600000001</v>
      </c>
      <c r="BX678">
        <v>-26.31136884</v>
      </c>
      <c r="BY678">
        <v>3.7547019461</v>
      </c>
      <c r="BZ678">
        <v>-6.4669379469999999</v>
      </c>
      <c r="CA678">
        <v>-49.278872560000003</v>
      </c>
      <c r="CB678">
        <v>-4.4705896000000002E-2</v>
      </c>
      <c r="CC678">
        <v>-26.041354680000001</v>
      </c>
      <c r="CD678">
        <v>-37.203204249999999</v>
      </c>
      <c r="CE678">
        <v>18.409133184000002</v>
      </c>
      <c r="CF678">
        <v>29.761152845000002</v>
      </c>
      <c r="CG678">
        <v>828.33614232000002</v>
      </c>
      <c r="CH678">
        <v>224.57058463999999</v>
      </c>
      <c r="CI678">
        <v>-134.48927610000001</v>
      </c>
      <c r="CJ678">
        <v>-124.00672590000001</v>
      </c>
      <c r="CK678">
        <v>-23.543482019999999</v>
      </c>
      <c r="CL678">
        <v>-96.039623230000004</v>
      </c>
      <c r="CM678">
        <v>-61.955824309999997</v>
      </c>
      <c r="CN678">
        <v>-1.9103314650000001</v>
      </c>
      <c r="CO678">
        <v>-5.3595256070000001</v>
      </c>
      <c r="CP678">
        <v>-98.252949169999994</v>
      </c>
      <c r="CQ678">
        <v>-19.852282509999998</v>
      </c>
      <c r="CR678">
        <v>-60.766494600000001</v>
      </c>
      <c r="CS678">
        <v>-59.400714450000002</v>
      </c>
      <c r="CT678">
        <v>33.300298927</v>
      </c>
      <c r="CU678">
        <v>49.528765188999998</v>
      </c>
      <c r="CV678">
        <v>1.6580247419</v>
      </c>
      <c r="CW678">
        <v>-1.95626323</v>
      </c>
      <c r="CX678">
        <v>1.6989490109000001</v>
      </c>
      <c r="CY678">
        <v>2.3616517658</v>
      </c>
      <c r="CZ678">
        <v>-0.201458479</v>
      </c>
      <c r="DA678">
        <v>0.70573919559999998</v>
      </c>
      <c r="DB678">
        <v>0.89365205920000002</v>
      </c>
      <c r="DC678">
        <v>-0.65015655299999997</v>
      </c>
      <c r="DD678">
        <v>0.87260044039999995</v>
      </c>
      <c r="DE678">
        <v>0.9769254342</v>
      </c>
      <c r="DF678">
        <v>0.1537032676</v>
      </c>
      <c r="DG678">
        <v>0.33447929030000001</v>
      </c>
      <c r="DH678">
        <v>1.3895120408999999</v>
      </c>
      <c r="DI678">
        <v>-1.3401188479999999</v>
      </c>
      <c r="DJ678">
        <v>-0.189297457</v>
      </c>
    </row>
    <row r="679" spans="19:114" x14ac:dyDescent="0.15">
      <c r="S679" s="11" t="s">
        <v>48</v>
      </c>
      <c r="T679" s="11" t="s">
        <v>100</v>
      </c>
      <c r="U679" s="11">
        <v>10</v>
      </c>
      <c r="V679" s="11">
        <v>45</v>
      </c>
      <c r="W679" s="9">
        <v>0.15286</v>
      </c>
      <c r="X679" s="9">
        <v>0.50749599999999995</v>
      </c>
      <c r="Y679" s="9">
        <f t="shared" si="281"/>
        <v>1.2209517514942323</v>
      </c>
      <c r="Z679" s="9">
        <f t="shared" si="282"/>
        <v>42</v>
      </c>
      <c r="AA679" s="8">
        <f t="shared" si="283"/>
        <v>60</v>
      </c>
      <c r="AB679" s="8" t="b">
        <f t="shared" si="280"/>
        <v>0</v>
      </c>
      <c r="AC679" s="25" t="str">
        <f t="shared" si="271"/>
        <v>NO</v>
      </c>
      <c r="AD679" s="21" t="str">
        <f t="shared" si="284"/>
        <v>YES</v>
      </c>
      <c r="AE679" s="8" t="str">
        <f t="shared" si="285"/>
        <v>MEDIUM</v>
      </c>
      <c r="AF679" s="8">
        <f t="shared" si="286"/>
        <v>3</v>
      </c>
      <c r="AG679" s="8">
        <f t="shared" si="287"/>
        <v>3</v>
      </c>
      <c r="AH679" s="8">
        <f t="shared" si="288"/>
        <v>3</v>
      </c>
      <c r="AI679" s="25">
        <f t="shared" si="272"/>
        <v>136</v>
      </c>
      <c r="AJ679" s="25">
        <f t="shared" si="273"/>
        <v>253</v>
      </c>
      <c r="AK679" s="25">
        <f t="shared" si="274"/>
        <v>413</v>
      </c>
      <c r="AL679" s="25">
        <f t="shared" si="275"/>
        <v>5.6999999999999993</v>
      </c>
      <c r="AM679" s="21">
        <f t="shared" si="289"/>
        <v>136</v>
      </c>
      <c r="AN679" s="21">
        <f t="shared" si="290"/>
        <v>253</v>
      </c>
      <c r="AO679" s="21">
        <f t="shared" si="291"/>
        <v>413</v>
      </c>
      <c r="AP679" s="21">
        <f t="shared" si="292"/>
        <v>5.6999999999999993</v>
      </c>
      <c r="AQ679" s="24">
        <f t="shared" si="276"/>
        <v>-0.42857142857142855</v>
      </c>
      <c r="AR679" s="24">
        <f t="shared" si="277"/>
        <v>1</v>
      </c>
      <c r="AS679" s="24">
        <f t="shared" si="278"/>
        <v>1</v>
      </c>
      <c r="AT679" s="24">
        <f t="shared" si="279"/>
        <v>1</v>
      </c>
      <c r="AU679">
        <v>16</v>
      </c>
      <c r="AV679">
        <v>14</v>
      </c>
      <c r="AW679">
        <v>85</v>
      </c>
      <c r="AX679">
        <v>35</v>
      </c>
      <c r="AY679">
        <v>45</v>
      </c>
      <c r="AZ679">
        <v>15</v>
      </c>
      <c r="BA679">
        <v>22.5</v>
      </c>
      <c r="BB679">
        <v>22.5</v>
      </c>
      <c r="BC679">
        <v>189.07713974000001</v>
      </c>
      <c r="BD679">
        <v>30.132222042999999</v>
      </c>
      <c r="BE679">
        <v>-25.726811059999999</v>
      </c>
      <c r="BF679">
        <v>-22.6996027</v>
      </c>
      <c r="BG679">
        <v>-4.219383884</v>
      </c>
      <c r="BH679">
        <v>-20.843215659999998</v>
      </c>
      <c r="BI679">
        <v>-14.94350195</v>
      </c>
      <c r="BJ679">
        <v>4.2240993062000003</v>
      </c>
      <c r="BK679">
        <v>-6.4095804669999996</v>
      </c>
      <c r="BL679">
        <v>-14.51498683</v>
      </c>
      <c r="BM679">
        <v>4.7881798402999998</v>
      </c>
      <c r="BN679">
        <v>-12.59829678</v>
      </c>
      <c r="BO679">
        <v>-19.780609890000001</v>
      </c>
      <c r="BP679">
        <v>10.044568744999999</v>
      </c>
      <c r="BQ679">
        <v>11.011434073</v>
      </c>
      <c r="BR679">
        <v>447.38467909000002</v>
      </c>
      <c r="BS679">
        <v>98.949415908000006</v>
      </c>
      <c r="BT679">
        <v>-66.44140668</v>
      </c>
      <c r="BU679">
        <v>-67.670780399999998</v>
      </c>
      <c r="BV679">
        <v>-14.2351896</v>
      </c>
      <c r="BW679">
        <v>-48.918337600000001</v>
      </c>
      <c r="BX679">
        <v>-26.31136884</v>
      </c>
      <c r="BY679">
        <v>3.7547019461</v>
      </c>
      <c r="BZ679">
        <v>-6.4669379469999999</v>
      </c>
      <c r="CA679">
        <v>-49.278872560000003</v>
      </c>
      <c r="CB679">
        <v>-4.4705896000000002E-2</v>
      </c>
      <c r="CC679">
        <v>-26.041354680000001</v>
      </c>
      <c r="CD679">
        <v>-37.203204249999999</v>
      </c>
      <c r="CE679">
        <v>18.409133184000002</v>
      </c>
      <c r="CF679">
        <v>29.761152845000002</v>
      </c>
      <c r="CG679">
        <v>828.33614232000002</v>
      </c>
      <c r="CH679">
        <v>224.57058463999999</v>
      </c>
      <c r="CI679">
        <v>-134.48927610000001</v>
      </c>
      <c r="CJ679">
        <v>-124.00672590000001</v>
      </c>
      <c r="CK679">
        <v>-23.543482019999999</v>
      </c>
      <c r="CL679">
        <v>-96.039623230000004</v>
      </c>
      <c r="CM679">
        <v>-61.955824309999997</v>
      </c>
      <c r="CN679">
        <v>-1.9103314650000001</v>
      </c>
      <c r="CO679">
        <v>-5.3595256070000001</v>
      </c>
      <c r="CP679">
        <v>-98.252949169999994</v>
      </c>
      <c r="CQ679">
        <v>-19.852282509999998</v>
      </c>
      <c r="CR679">
        <v>-60.766494600000001</v>
      </c>
      <c r="CS679">
        <v>-59.400714450000002</v>
      </c>
      <c r="CT679">
        <v>33.300298927</v>
      </c>
      <c r="CU679">
        <v>49.528765188999998</v>
      </c>
      <c r="CV679">
        <v>1.6580247419</v>
      </c>
      <c r="CW679">
        <v>-1.95626323</v>
      </c>
      <c r="CX679">
        <v>1.6989490109000001</v>
      </c>
      <c r="CY679">
        <v>2.3616517658</v>
      </c>
      <c r="CZ679">
        <v>-0.201458479</v>
      </c>
      <c r="DA679">
        <v>0.70573919559999998</v>
      </c>
      <c r="DB679">
        <v>0.89365205920000002</v>
      </c>
      <c r="DC679">
        <v>-0.65015655299999997</v>
      </c>
      <c r="DD679">
        <v>0.87260044039999995</v>
      </c>
      <c r="DE679">
        <v>0.9769254342</v>
      </c>
      <c r="DF679">
        <v>0.1537032676</v>
      </c>
      <c r="DG679">
        <v>0.33447929030000001</v>
      </c>
      <c r="DH679">
        <v>1.3895120408999999</v>
      </c>
      <c r="DI679">
        <v>-1.3401188479999999</v>
      </c>
      <c r="DJ679">
        <v>-0.189297457</v>
      </c>
    </row>
    <row r="680" spans="19:114" x14ac:dyDescent="0.15">
      <c r="S680" s="11" t="s">
        <v>48</v>
      </c>
      <c r="T680" s="11" t="s">
        <v>100</v>
      </c>
      <c r="U680" s="11">
        <v>12</v>
      </c>
      <c r="V680" s="11">
        <v>0</v>
      </c>
      <c r="W680" s="9">
        <v>0.17675399999999999</v>
      </c>
      <c r="X680" s="9">
        <v>0.51710999999999996</v>
      </c>
      <c r="Y680" s="9">
        <f t="shared" si="281"/>
        <v>1.4684834079338647</v>
      </c>
      <c r="Z680" s="9">
        <f t="shared" si="282"/>
        <v>35</v>
      </c>
      <c r="AA680" s="8">
        <f t="shared" si="283"/>
        <v>60</v>
      </c>
      <c r="AB680" s="8" t="b">
        <f t="shared" si="280"/>
        <v>0</v>
      </c>
      <c r="AC680" s="25" t="str">
        <f t="shared" si="271"/>
        <v>NO</v>
      </c>
      <c r="AD680" s="21" t="str">
        <f t="shared" si="284"/>
        <v>YES</v>
      </c>
      <c r="AE680" s="8" t="str">
        <f t="shared" si="285"/>
        <v>MEDIUM</v>
      </c>
      <c r="AF680" s="8">
        <f t="shared" si="286"/>
        <v>3</v>
      </c>
      <c r="AG680" s="8">
        <f t="shared" si="287"/>
        <v>3</v>
      </c>
      <c r="AH680" s="8">
        <f t="shared" si="288"/>
        <v>4</v>
      </c>
      <c r="AI680" s="25">
        <f t="shared" si="272"/>
        <v>159</v>
      </c>
      <c r="AJ680" s="25">
        <f t="shared" si="273"/>
        <v>381</v>
      </c>
      <c r="AK680" s="25">
        <f t="shared" si="274"/>
        <v>708</v>
      </c>
      <c r="AL680" s="25">
        <f t="shared" si="275"/>
        <v>4.3999999999999995</v>
      </c>
      <c r="AM680" s="21">
        <f t="shared" si="289"/>
        <v>159</v>
      </c>
      <c r="AN680" s="21">
        <f t="shared" si="290"/>
        <v>381</v>
      </c>
      <c r="AO680" s="21">
        <f t="shared" si="291"/>
        <v>708</v>
      </c>
      <c r="AP680" s="21">
        <f t="shared" si="292"/>
        <v>4.3999999999999995</v>
      </c>
      <c r="AQ680" s="24">
        <f t="shared" si="276"/>
        <v>-0.2857142857142857</v>
      </c>
      <c r="AR680" s="24">
        <f t="shared" si="277"/>
        <v>1</v>
      </c>
      <c r="AS680" s="24">
        <f t="shared" si="278"/>
        <v>1</v>
      </c>
      <c r="AT680" s="24">
        <f t="shared" si="279"/>
        <v>-1</v>
      </c>
      <c r="AU680">
        <v>16</v>
      </c>
      <c r="AV680">
        <v>14</v>
      </c>
      <c r="AW680">
        <v>85</v>
      </c>
      <c r="AX680">
        <v>35</v>
      </c>
      <c r="AY680">
        <v>45</v>
      </c>
      <c r="AZ680">
        <v>15</v>
      </c>
      <c r="BA680">
        <v>22.5</v>
      </c>
      <c r="BB680">
        <v>22.5</v>
      </c>
      <c r="BC680">
        <v>189.07713974000001</v>
      </c>
      <c r="BD680">
        <v>30.132222042999999</v>
      </c>
      <c r="BE680">
        <v>-25.726811059999999</v>
      </c>
      <c r="BF680">
        <v>-22.6996027</v>
      </c>
      <c r="BG680">
        <v>-4.219383884</v>
      </c>
      <c r="BH680">
        <v>-20.843215659999998</v>
      </c>
      <c r="BI680">
        <v>-14.94350195</v>
      </c>
      <c r="BJ680">
        <v>4.2240993062000003</v>
      </c>
      <c r="BK680">
        <v>-6.4095804669999996</v>
      </c>
      <c r="BL680">
        <v>-14.51498683</v>
      </c>
      <c r="BM680">
        <v>4.7881798402999998</v>
      </c>
      <c r="BN680">
        <v>-12.59829678</v>
      </c>
      <c r="BO680">
        <v>-19.780609890000001</v>
      </c>
      <c r="BP680">
        <v>10.044568744999999</v>
      </c>
      <c r="BQ680">
        <v>11.011434073</v>
      </c>
      <c r="BR680">
        <v>447.38467909000002</v>
      </c>
      <c r="BS680">
        <v>98.949415908000006</v>
      </c>
      <c r="BT680">
        <v>-66.44140668</v>
      </c>
      <c r="BU680">
        <v>-67.670780399999998</v>
      </c>
      <c r="BV680">
        <v>-14.2351896</v>
      </c>
      <c r="BW680">
        <v>-48.918337600000001</v>
      </c>
      <c r="BX680">
        <v>-26.31136884</v>
      </c>
      <c r="BY680">
        <v>3.7547019461</v>
      </c>
      <c r="BZ680">
        <v>-6.4669379469999999</v>
      </c>
      <c r="CA680">
        <v>-49.278872560000003</v>
      </c>
      <c r="CB680">
        <v>-4.4705896000000002E-2</v>
      </c>
      <c r="CC680">
        <v>-26.041354680000001</v>
      </c>
      <c r="CD680">
        <v>-37.203204249999999</v>
      </c>
      <c r="CE680">
        <v>18.409133184000002</v>
      </c>
      <c r="CF680">
        <v>29.761152845000002</v>
      </c>
      <c r="CG680">
        <v>828.33614232000002</v>
      </c>
      <c r="CH680">
        <v>224.57058463999999</v>
      </c>
      <c r="CI680">
        <v>-134.48927610000001</v>
      </c>
      <c r="CJ680">
        <v>-124.00672590000001</v>
      </c>
      <c r="CK680">
        <v>-23.543482019999999</v>
      </c>
      <c r="CL680">
        <v>-96.039623230000004</v>
      </c>
      <c r="CM680">
        <v>-61.955824309999997</v>
      </c>
      <c r="CN680">
        <v>-1.9103314650000001</v>
      </c>
      <c r="CO680">
        <v>-5.3595256070000001</v>
      </c>
      <c r="CP680">
        <v>-98.252949169999994</v>
      </c>
      <c r="CQ680">
        <v>-19.852282509999998</v>
      </c>
      <c r="CR680">
        <v>-60.766494600000001</v>
      </c>
      <c r="CS680">
        <v>-59.400714450000002</v>
      </c>
      <c r="CT680">
        <v>33.300298927</v>
      </c>
      <c r="CU680">
        <v>49.528765188999998</v>
      </c>
      <c r="CV680">
        <v>1.6580247419</v>
      </c>
      <c r="CW680">
        <v>-1.95626323</v>
      </c>
      <c r="CX680">
        <v>1.6989490109000001</v>
      </c>
      <c r="CY680">
        <v>2.3616517658</v>
      </c>
      <c r="CZ680">
        <v>-0.201458479</v>
      </c>
      <c r="DA680">
        <v>0.70573919559999998</v>
      </c>
      <c r="DB680">
        <v>0.89365205920000002</v>
      </c>
      <c r="DC680">
        <v>-0.65015655299999997</v>
      </c>
      <c r="DD680">
        <v>0.87260044039999995</v>
      </c>
      <c r="DE680">
        <v>0.9769254342</v>
      </c>
      <c r="DF680">
        <v>0.1537032676</v>
      </c>
      <c r="DG680">
        <v>0.33447929030000001</v>
      </c>
      <c r="DH680">
        <v>1.3895120408999999</v>
      </c>
      <c r="DI680">
        <v>-1.3401188479999999</v>
      </c>
      <c r="DJ680">
        <v>-0.189297457</v>
      </c>
    </row>
    <row r="681" spans="19:114" x14ac:dyDescent="0.15">
      <c r="S681" s="11" t="s">
        <v>48</v>
      </c>
      <c r="T681" s="11" t="s">
        <v>100</v>
      </c>
      <c r="U681" s="11">
        <v>12</v>
      </c>
      <c r="V681" s="11">
        <v>15</v>
      </c>
      <c r="W681" s="9">
        <v>0.17675399999999999</v>
      </c>
      <c r="X681" s="9">
        <v>0.51710999999999996</v>
      </c>
      <c r="Y681" s="9">
        <f t="shared" si="281"/>
        <v>1.4684834079338647</v>
      </c>
      <c r="Z681" s="9">
        <f t="shared" si="282"/>
        <v>35</v>
      </c>
      <c r="AA681" s="8">
        <f t="shared" si="283"/>
        <v>60</v>
      </c>
      <c r="AB681" s="8" t="b">
        <f t="shared" si="280"/>
        <v>0</v>
      </c>
      <c r="AC681" s="25" t="str">
        <f t="shared" si="271"/>
        <v>NO</v>
      </c>
      <c r="AD681" s="21" t="str">
        <f t="shared" si="284"/>
        <v>YES</v>
      </c>
      <c r="AE681" s="8" t="str">
        <f t="shared" si="285"/>
        <v>MEDIUM</v>
      </c>
      <c r="AF681" s="8">
        <f t="shared" si="286"/>
        <v>3</v>
      </c>
      <c r="AG681" s="8">
        <f t="shared" si="287"/>
        <v>3</v>
      </c>
      <c r="AH681" s="8">
        <f t="shared" si="288"/>
        <v>3</v>
      </c>
      <c r="AI681" s="25">
        <f t="shared" si="272"/>
        <v>141</v>
      </c>
      <c r="AJ681" s="25">
        <f t="shared" si="273"/>
        <v>314</v>
      </c>
      <c r="AK681" s="25">
        <f t="shared" si="274"/>
        <v>571</v>
      </c>
      <c r="AL681" s="25">
        <f t="shared" si="275"/>
        <v>5</v>
      </c>
      <c r="AM681" s="21">
        <f t="shared" si="289"/>
        <v>141</v>
      </c>
      <c r="AN681" s="21">
        <f t="shared" si="290"/>
        <v>314</v>
      </c>
      <c r="AO681" s="21">
        <f t="shared" si="291"/>
        <v>571</v>
      </c>
      <c r="AP681" s="21">
        <f t="shared" si="292"/>
        <v>5</v>
      </c>
      <c r="AQ681" s="24">
        <f t="shared" si="276"/>
        <v>-0.2857142857142857</v>
      </c>
      <c r="AR681" s="24">
        <f t="shared" si="277"/>
        <v>1</v>
      </c>
      <c r="AS681" s="24">
        <f t="shared" si="278"/>
        <v>1</v>
      </c>
      <c r="AT681" s="24">
        <f t="shared" si="279"/>
        <v>-0.33333333333333331</v>
      </c>
      <c r="AU681">
        <v>16</v>
      </c>
      <c r="AV681">
        <v>14</v>
      </c>
      <c r="AW681">
        <v>85</v>
      </c>
      <c r="AX681">
        <v>35</v>
      </c>
      <c r="AY681">
        <v>45</v>
      </c>
      <c r="AZ681">
        <v>15</v>
      </c>
      <c r="BA681">
        <v>22.5</v>
      </c>
      <c r="BB681">
        <v>22.5</v>
      </c>
      <c r="BC681">
        <v>189.07713974000001</v>
      </c>
      <c r="BD681">
        <v>30.132222042999999</v>
      </c>
      <c r="BE681">
        <v>-25.726811059999999</v>
      </c>
      <c r="BF681">
        <v>-22.6996027</v>
      </c>
      <c r="BG681">
        <v>-4.219383884</v>
      </c>
      <c r="BH681">
        <v>-20.843215659999998</v>
      </c>
      <c r="BI681">
        <v>-14.94350195</v>
      </c>
      <c r="BJ681">
        <v>4.2240993062000003</v>
      </c>
      <c r="BK681">
        <v>-6.4095804669999996</v>
      </c>
      <c r="BL681">
        <v>-14.51498683</v>
      </c>
      <c r="BM681">
        <v>4.7881798402999998</v>
      </c>
      <c r="BN681">
        <v>-12.59829678</v>
      </c>
      <c r="BO681">
        <v>-19.780609890000001</v>
      </c>
      <c r="BP681">
        <v>10.044568744999999</v>
      </c>
      <c r="BQ681">
        <v>11.011434073</v>
      </c>
      <c r="BR681">
        <v>447.38467909000002</v>
      </c>
      <c r="BS681">
        <v>98.949415908000006</v>
      </c>
      <c r="BT681">
        <v>-66.44140668</v>
      </c>
      <c r="BU681">
        <v>-67.670780399999998</v>
      </c>
      <c r="BV681">
        <v>-14.2351896</v>
      </c>
      <c r="BW681">
        <v>-48.918337600000001</v>
      </c>
      <c r="BX681">
        <v>-26.31136884</v>
      </c>
      <c r="BY681">
        <v>3.7547019461</v>
      </c>
      <c r="BZ681">
        <v>-6.4669379469999999</v>
      </c>
      <c r="CA681">
        <v>-49.278872560000003</v>
      </c>
      <c r="CB681">
        <v>-4.4705896000000002E-2</v>
      </c>
      <c r="CC681">
        <v>-26.041354680000001</v>
      </c>
      <c r="CD681">
        <v>-37.203204249999999</v>
      </c>
      <c r="CE681">
        <v>18.409133184000002</v>
      </c>
      <c r="CF681">
        <v>29.761152845000002</v>
      </c>
      <c r="CG681">
        <v>828.33614232000002</v>
      </c>
      <c r="CH681">
        <v>224.57058463999999</v>
      </c>
      <c r="CI681">
        <v>-134.48927610000001</v>
      </c>
      <c r="CJ681">
        <v>-124.00672590000001</v>
      </c>
      <c r="CK681">
        <v>-23.543482019999999</v>
      </c>
      <c r="CL681">
        <v>-96.039623230000004</v>
      </c>
      <c r="CM681">
        <v>-61.955824309999997</v>
      </c>
      <c r="CN681">
        <v>-1.9103314650000001</v>
      </c>
      <c r="CO681">
        <v>-5.3595256070000001</v>
      </c>
      <c r="CP681">
        <v>-98.252949169999994</v>
      </c>
      <c r="CQ681">
        <v>-19.852282509999998</v>
      </c>
      <c r="CR681">
        <v>-60.766494600000001</v>
      </c>
      <c r="CS681">
        <v>-59.400714450000002</v>
      </c>
      <c r="CT681">
        <v>33.300298927</v>
      </c>
      <c r="CU681">
        <v>49.528765188999998</v>
      </c>
      <c r="CV681">
        <v>1.6580247419</v>
      </c>
      <c r="CW681">
        <v>-1.95626323</v>
      </c>
      <c r="CX681">
        <v>1.6989490109000001</v>
      </c>
      <c r="CY681">
        <v>2.3616517658</v>
      </c>
      <c r="CZ681">
        <v>-0.201458479</v>
      </c>
      <c r="DA681">
        <v>0.70573919559999998</v>
      </c>
      <c r="DB681">
        <v>0.89365205920000002</v>
      </c>
      <c r="DC681">
        <v>-0.65015655299999997</v>
      </c>
      <c r="DD681">
        <v>0.87260044039999995</v>
      </c>
      <c r="DE681">
        <v>0.9769254342</v>
      </c>
      <c r="DF681">
        <v>0.1537032676</v>
      </c>
      <c r="DG681">
        <v>0.33447929030000001</v>
      </c>
      <c r="DH681">
        <v>1.3895120408999999</v>
      </c>
      <c r="DI681">
        <v>-1.3401188479999999</v>
      </c>
      <c r="DJ681">
        <v>-0.189297457</v>
      </c>
    </row>
    <row r="682" spans="19:114" x14ac:dyDescent="0.15">
      <c r="S682" s="11" t="s">
        <v>48</v>
      </c>
      <c r="T682" s="11" t="s">
        <v>100</v>
      </c>
      <c r="U682" s="11">
        <v>12</v>
      </c>
      <c r="V682" s="11">
        <v>30</v>
      </c>
      <c r="W682" s="9">
        <v>0.17675399999999999</v>
      </c>
      <c r="X682" s="9">
        <v>0.51710999999999996</v>
      </c>
      <c r="Y682" s="9">
        <f t="shared" si="281"/>
        <v>1.4684834079338647</v>
      </c>
      <c r="Z682" s="9">
        <f t="shared" si="282"/>
        <v>35</v>
      </c>
      <c r="AA682" s="8">
        <f t="shared" si="283"/>
        <v>60</v>
      </c>
      <c r="AB682" s="8" t="b">
        <f t="shared" si="280"/>
        <v>0</v>
      </c>
      <c r="AC682" s="25" t="str">
        <f t="shared" si="271"/>
        <v>NO</v>
      </c>
      <c r="AD682" s="21" t="str">
        <f t="shared" si="284"/>
        <v>YES</v>
      </c>
      <c r="AE682" s="8" t="str">
        <f t="shared" si="285"/>
        <v>MEDIUM</v>
      </c>
      <c r="AF682" s="8">
        <f t="shared" si="286"/>
        <v>3</v>
      </c>
      <c r="AG682" s="8">
        <f t="shared" si="287"/>
        <v>3</v>
      </c>
      <c r="AH682" s="8">
        <f t="shared" si="288"/>
        <v>3</v>
      </c>
      <c r="AI682" s="25">
        <f t="shared" si="272"/>
        <v>133</v>
      </c>
      <c r="AJ682" s="25">
        <f t="shared" si="273"/>
        <v>273</v>
      </c>
      <c r="AK682" s="25">
        <f t="shared" si="274"/>
        <v>477</v>
      </c>
      <c r="AL682" s="25">
        <f t="shared" si="275"/>
        <v>5.5</v>
      </c>
      <c r="AM682" s="21">
        <f t="shared" si="289"/>
        <v>133</v>
      </c>
      <c r="AN682" s="21">
        <f t="shared" si="290"/>
        <v>273</v>
      </c>
      <c r="AO682" s="21">
        <f t="shared" si="291"/>
        <v>477</v>
      </c>
      <c r="AP682" s="21">
        <f t="shared" si="292"/>
        <v>5.5</v>
      </c>
      <c r="AQ682" s="24">
        <f t="shared" si="276"/>
        <v>-0.2857142857142857</v>
      </c>
      <c r="AR682" s="24">
        <f t="shared" si="277"/>
        <v>1</v>
      </c>
      <c r="AS682" s="24">
        <f t="shared" si="278"/>
        <v>1</v>
      </c>
      <c r="AT682" s="24">
        <f t="shared" si="279"/>
        <v>0.33333333333333331</v>
      </c>
      <c r="AU682">
        <v>16</v>
      </c>
      <c r="AV682">
        <v>14</v>
      </c>
      <c r="AW682">
        <v>85</v>
      </c>
      <c r="AX682">
        <v>35</v>
      </c>
      <c r="AY682">
        <v>45</v>
      </c>
      <c r="AZ682">
        <v>15</v>
      </c>
      <c r="BA682">
        <v>22.5</v>
      </c>
      <c r="BB682">
        <v>22.5</v>
      </c>
      <c r="BC682">
        <v>189.07713974000001</v>
      </c>
      <c r="BD682">
        <v>30.132222042999999</v>
      </c>
      <c r="BE682">
        <v>-25.726811059999999</v>
      </c>
      <c r="BF682">
        <v>-22.6996027</v>
      </c>
      <c r="BG682">
        <v>-4.219383884</v>
      </c>
      <c r="BH682">
        <v>-20.843215659999998</v>
      </c>
      <c r="BI682">
        <v>-14.94350195</v>
      </c>
      <c r="BJ682">
        <v>4.2240993062000003</v>
      </c>
      <c r="BK682">
        <v>-6.4095804669999996</v>
      </c>
      <c r="BL682">
        <v>-14.51498683</v>
      </c>
      <c r="BM682">
        <v>4.7881798402999998</v>
      </c>
      <c r="BN682">
        <v>-12.59829678</v>
      </c>
      <c r="BO682">
        <v>-19.780609890000001</v>
      </c>
      <c r="BP682">
        <v>10.044568744999999</v>
      </c>
      <c r="BQ682">
        <v>11.011434073</v>
      </c>
      <c r="BR682">
        <v>447.38467909000002</v>
      </c>
      <c r="BS682">
        <v>98.949415908000006</v>
      </c>
      <c r="BT682">
        <v>-66.44140668</v>
      </c>
      <c r="BU682">
        <v>-67.670780399999998</v>
      </c>
      <c r="BV682">
        <v>-14.2351896</v>
      </c>
      <c r="BW682">
        <v>-48.918337600000001</v>
      </c>
      <c r="BX682">
        <v>-26.31136884</v>
      </c>
      <c r="BY682">
        <v>3.7547019461</v>
      </c>
      <c r="BZ682">
        <v>-6.4669379469999999</v>
      </c>
      <c r="CA682">
        <v>-49.278872560000003</v>
      </c>
      <c r="CB682">
        <v>-4.4705896000000002E-2</v>
      </c>
      <c r="CC682">
        <v>-26.041354680000001</v>
      </c>
      <c r="CD682">
        <v>-37.203204249999999</v>
      </c>
      <c r="CE682">
        <v>18.409133184000002</v>
      </c>
      <c r="CF682">
        <v>29.761152845000002</v>
      </c>
      <c r="CG682">
        <v>828.33614232000002</v>
      </c>
      <c r="CH682">
        <v>224.57058463999999</v>
      </c>
      <c r="CI682">
        <v>-134.48927610000001</v>
      </c>
      <c r="CJ682">
        <v>-124.00672590000001</v>
      </c>
      <c r="CK682">
        <v>-23.543482019999999</v>
      </c>
      <c r="CL682">
        <v>-96.039623230000004</v>
      </c>
      <c r="CM682">
        <v>-61.955824309999997</v>
      </c>
      <c r="CN682">
        <v>-1.9103314650000001</v>
      </c>
      <c r="CO682">
        <v>-5.3595256070000001</v>
      </c>
      <c r="CP682">
        <v>-98.252949169999994</v>
      </c>
      <c r="CQ682">
        <v>-19.852282509999998</v>
      </c>
      <c r="CR682">
        <v>-60.766494600000001</v>
      </c>
      <c r="CS682">
        <v>-59.400714450000002</v>
      </c>
      <c r="CT682">
        <v>33.300298927</v>
      </c>
      <c r="CU682">
        <v>49.528765188999998</v>
      </c>
      <c r="CV682">
        <v>1.6580247419</v>
      </c>
      <c r="CW682">
        <v>-1.95626323</v>
      </c>
      <c r="CX682">
        <v>1.6989490109000001</v>
      </c>
      <c r="CY682">
        <v>2.3616517658</v>
      </c>
      <c r="CZ682">
        <v>-0.201458479</v>
      </c>
      <c r="DA682">
        <v>0.70573919559999998</v>
      </c>
      <c r="DB682">
        <v>0.89365205920000002</v>
      </c>
      <c r="DC682">
        <v>-0.65015655299999997</v>
      </c>
      <c r="DD682">
        <v>0.87260044039999995</v>
      </c>
      <c r="DE682">
        <v>0.9769254342</v>
      </c>
      <c r="DF682">
        <v>0.1537032676</v>
      </c>
      <c r="DG682">
        <v>0.33447929030000001</v>
      </c>
      <c r="DH682">
        <v>1.3895120408999999</v>
      </c>
      <c r="DI682">
        <v>-1.3401188479999999</v>
      </c>
      <c r="DJ682">
        <v>-0.189297457</v>
      </c>
    </row>
    <row r="683" spans="19:114" x14ac:dyDescent="0.15">
      <c r="S683" s="11" t="s">
        <v>48</v>
      </c>
      <c r="T683" s="11" t="s">
        <v>100</v>
      </c>
      <c r="U683" s="11">
        <v>12</v>
      </c>
      <c r="V683" s="11">
        <v>45</v>
      </c>
      <c r="W683" s="9">
        <v>0.17675399999999999</v>
      </c>
      <c r="X683" s="9">
        <v>0.51710999999999996</v>
      </c>
      <c r="Y683" s="9">
        <f t="shared" si="281"/>
        <v>1.4684834079338647</v>
      </c>
      <c r="Z683" s="9">
        <f t="shared" si="282"/>
        <v>35</v>
      </c>
      <c r="AA683" s="8">
        <f t="shared" si="283"/>
        <v>60</v>
      </c>
      <c r="AB683" s="8" t="b">
        <f t="shared" si="280"/>
        <v>0</v>
      </c>
      <c r="AC683" s="25" t="str">
        <f t="shared" si="271"/>
        <v>NO</v>
      </c>
      <c r="AD683" s="21" t="str">
        <f t="shared" si="284"/>
        <v>YES</v>
      </c>
      <c r="AE683" s="8" t="str">
        <f t="shared" si="285"/>
        <v>MEDIUM</v>
      </c>
      <c r="AF683" s="8">
        <f t="shared" si="286"/>
        <v>3</v>
      </c>
      <c r="AG683" s="8">
        <f t="shared" si="287"/>
        <v>3</v>
      </c>
      <c r="AH683" s="8">
        <f t="shared" si="288"/>
        <v>3</v>
      </c>
      <c r="AI683" s="25">
        <f t="shared" si="272"/>
        <v>135</v>
      </c>
      <c r="AJ683" s="25">
        <f t="shared" si="273"/>
        <v>258</v>
      </c>
      <c r="AK683" s="25">
        <f t="shared" si="274"/>
        <v>428</v>
      </c>
      <c r="AL683" s="25">
        <f t="shared" si="275"/>
        <v>5.8</v>
      </c>
      <c r="AM683" s="21">
        <f t="shared" si="289"/>
        <v>135</v>
      </c>
      <c r="AN683" s="21">
        <f t="shared" si="290"/>
        <v>258</v>
      </c>
      <c r="AO683" s="21">
        <f t="shared" si="291"/>
        <v>428</v>
      </c>
      <c r="AP683" s="21">
        <f t="shared" si="292"/>
        <v>5.8</v>
      </c>
      <c r="AQ683" s="24">
        <f t="shared" si="276"/>
        <v>-0.2857142857142857</v>
      </c>
      <c r="AR683" s="24">
        <f t="shared" si="277"/>
        <v>1</v>
      </c>
      <c r="AS683" s="24">
        <f t="shared" si="278"/>
        <v>1</v>
      </c>
      <c r="AT683" s="24">
        <f t="shared" si="279"/>
        <v>1</v>
      </c>
      <c r="AU683">
        <v>16</v>
      </c>
      <c r="AV683">
        <v>14</v>
      </c>
      <c r="AW683">
        <v>85</v>
      </c>
      <c r="AX683">
        <v>35</v>
      </c>
      <c r="AY683">
        <v>45</v>
      </c>
      <c r="AZ683">
        <v>15</v>
      </c>
      <c r="BA683">
        <v>22.5</v>
      </c>
      <c r="BB683">
        <v>22.5</v>
      </c>
      <c r="BC683">
        <v>189.07713974000001</v>
      </c>
      <c r="BD683">
        <v>30.132222042999999</v>
      </c>
      <c r="BE683">
        <v>-25.726811059999999</v>
      </c>
      <c r="BF683">
        <v>-22.6996027</v>
      </c>
      <c r="BG683">
        <v>-4.219383884</v>
      </c>
      <c r="BH683">
        <v>-20.843215659999998</v>
      </c>
      <c r="BI683">
        <v>-14.94350195</v>
      </c>
      <c r="BJ683">
        <v>4.2240993062000003</v>
      </c>
      <c r="BK683">
        <v>-6.4095804669999996</v>
      </c>
      <c r="BL683">
        <v>-14.51498683</v>
      </c>
      <c r="BM683">
        <v>4.7881798402999998</v>
      </c>
      <c r="BN683">
        <v>-12.59829678</v>
      </c>
      <c r="BO683">
        <v>-19.780609890000001</v>
      </c>
      <c r="BP683">
        <v>10.044568744999999</v>
      </c>
      <c r="BQ683">
        <v>11.011434073</v>
      </c>
      <c r="BR683">
        <v>447.38467909000002</v>
      </c>
      <c r="BS683">
        <v>98.949415908000006</v>
      </c>
      <c r="BT683">
        <v>-66.44140668</v>
      </c>
      <c r="BU683">
        <v>-67.670780399999998</v>
      </c>
      <c r="BV683">
        <v>-14.2351896</v>
      </c>
      <c r="BW683">
        <v>-48.918337600000001</v>
      </c>
      <c r="BX683">
        <v>-26.31136884</v>
      </c>
      <c r="BY683">
        <v>3.7547019461</v>
      </c>
      <c r="BZ683">
        <v>-6.4669379469999999</v>
      </c>
      <c r="CA683">
        <v>-49.278872560000003</v>
      </c>
      <c r="CB683">
        <v>-4.4705896000000002E-2</v>
      </c>
      <c r="CC683">
        <v>-26.041354680000001</v>
      </c>
      <c r="CD683">
        <v>-37.203204249999999</v>
      </c>
      <c r="CE683">
        <v>18.409133184000002</v>
      </c>
      <c r="CF683">
        <v>29.761152845000002</v>
      </c>
      <c r="CG683">
        <v>828.33614232000002</v>
      </c>
      <c r="CH683">
        <v>224.57058463999999</v>
      </c>
      <c r="CI683">
        <v>-134.48927610000001</v>
      </c>
      <c r="CJ683">
        <v>-124.00672590000001</v>
      </c>
      <c r="CK683">
        <v>-23.543482019999999</v>
      </c>
      <c r="CL683">
        <v>-96.039623230000004</v>
      </c>
      <c r="CM683">
        <v>-61.955824309999997</v>
      </c>
      <c r="CN683">
        <v>-1.9103314650000001</v>
      </c>
      <c r="CO683">
        <v>-5.3595256070000001</v>
      </c>
      <c r="CP683">
        <v>-98.252949169999994</v>
      </c>
      <c r="CQ683">
        <v>-19.852282509999998</v>
      </c>
      <c r="CR683">
        <v>-60.766494600000001</v>
      </c>
      <c r="CS683">
        <v>-59.400714450000002</v>
      </c>
      <c r="CT683">
        <v>33.300298927</v>
      </c>
      <c r="CU683">
        <v>49.528765188999998</v>
      </c>
      <c r="CV683">
        <v>1.6580247419</v>
      </c>
      <c r="CW683">
        <v>-1.95626323</v>
      </c>
      <c r="CX683">
        <v>1.6989490109000001</v>
      </c>
      <c r="CY683">
        <v>2.3616517658</v>
      </c>
      <c r="CZ683">
        <v>-0.201458479</v>
      </c>
      <c r="DA683">
        <v>0.70573919559999998</v>
      </c>
      <c r="DB683">
        <v>0.89365205920000002</v>
      </c>
      <c r="DC683">
        <v>-0.65015655299999997</v>
      </c>
      <c r="DD683">
        <v>0.87260044039999995</v>
      </c>
      <c r="DE683">
        <v>0.9769254342</v>
      </c>
      <c r="DF683">
        <v>0.1537032676</v>
      </c>
      <c r="DG683">
        <v>0.33447929030000001</v>
      </c>
      <c r="DH683">
        <v>1.3895120408999999</v>
      </c>
      <c r="DI683">
        <v>-1.3401188479999999</v>
      </c>
      <c r="DJ683">
        <v>-0.189297457</v>
      </c>
    </row>
    <row r="684" spans="19:114" x14ac:dyDescent="0.15">
      <c r="S684" s="11" t="s">
        <v>48</v>
      </c>
      <c r="T684" s="11" t="s">
        <v>100</v>
      </c>
      <c r="U684" s="11">
        <v>15</v>
      </c>
      <c r="V684" s="11">
        <v>0</v>
      </c>
      <c r="W684" s="9">
        <v>0.22733999999999999</v>
      </c>
      <c r="X684" s="9">
        <v>0.50942699999999996</v>
      </c>
      <c r="Y684" s="9">
        <f t="shared" si="281"/>
        <v>1.8302655810411805</v>
      </c>
      <c r="Z684" s="9">
        <f t="shared" si="282"/>
        <v>28</v>
      </c>
      <c r="AA684" s="8">
        <f t="shared" si="283"/>
        <v>60</v>
      </c>
      <c r="AB684" s="8" t="b">
        <f t="shared" si="280"/>
        <v>0</v>
      </c>
      <c r="AC684" s="25" t="str">
        <f t="shared" si="271"/>
        <v>NO</v>
      </c>
      <c r="AD684" s="21" t="str">
        <f t="shared" si="284"/>
        <v>YES</v>
      </c>
      <c r="AE684" s="8" t="str">
        <f t="shared" si="285"/>
        <v>MEDIUM</v>
      </c>
      <c r="AF684" s="8">
        <f t="shared" si="286"/>
        <v>3</v>
      </c>
      <c r="AG684" s="8">
        <f t="shared" si="287"/>
        <v>3</v>
      </c>
      <c r="AH684" s="8">
        <f t="shared" si="288"/>
        <v>4</v>
      </c>
      <c r="AI684" s="25">
        <f t="shared" si="272"/>
        <v>160</v>
      </c>
      <c r="AJ684" s="25">
        <f t="shared" si="273"/>
        <v>390</v>
      </c>
      <c r="AK684" s="25">
        <f t="shared" si="274"/>
        <v>728</v>
      </c>
      <c r="AL684" s="25">
        <f t="shared" si="275"/>
        <v>4.0999999999999996</v>
      </c>
      <c r="AM684" s="21">
        <f t="shared" si="289"/>
        <v>160</v>
      </c>
      <c r="AN684" s="21">
        <f t="shared" si="290"/>
        <v>390</v>
      </c>
      <c r="AO684" s="21">
        <f t="shared" si="291"/>
        <v>728</v>
      </c>
      <c r="AP684" s="21">
        <f t="shared" si="292"/>
        <v>4.0999999999999996</v>
      </c>
      <c r="AQ684" s="24">
        <f t="shared" si="276"/>
        <v>-7.1428571428571425E-2</v>
      </c>
      <c r="AR684" s="24">
        <f t="shared" si="277"/>
        <v>1</v>
      </c>
      <c r="AS684" s="24">
        <f t="shared" si="278"/>
        <v>1</v>
      </c>
      <c r="AT684" s="24">
        <f t="shared" si="279"/>
        <v>-1</v>
      </c>
      <c r="AU684">
        <v>16</v>
      </c>
      <c r="AV684">
        <v>14</v>
      </c>
      <c r="AW684">
        <v>85</v>
      </c>
      <c r="AX684">
        <v>35</v>
      </c>
      <c r="AY684">
        <v>45</v>
      </c>
      <c r="AZ684">
        <v>15</v>
      </c>
      <c r="BA684">
        <v>22.5</v>
      </c>
      <c r="BB684">
        <v>22.5</v>
      </c>
      <c r="BC684">
        <v>189.07713974000001</v>
      </c>
      <c r="BD684">
        <v>30.132222042999999</v>
      </c>
      <c r="BE684">
        <v>-25.726811059999999</v>
      </c>
      <c r="BF684">
        <v>-22.6996027</v>
      </c>
      <c r="BG684">
        <v>-4.219383884</v>
      </c>
      <c r="BH684">
        <v>-20.843215659999998</v>
      </c>
      <c r="BI684">
        <v>-14.94350195</v>
      </c>
      <c r="BJ684">
        <v>4.2240993062000003</v>
      </c>
      <c r="BK684">
        <v>-6.4095804669999996</v>
      </c>
      <c r="BL684">
        <v>-14.51498683</v>
      </c>
      <c r="BM684">
        <v>4.7881798402999998</v>
      </c>
      <c r="BN684">
        <v>-12.59829678</v>
      </c>
      <c r="BO684">
        <v>-19.780609890000001</v>
      </c>
      <c r="BP684">
        <v>10.044568744999999</v>
      </c>
      <c r="BQ684">
        <v>11.011434073</v>
      </c>
      <c r="BR684">
        <v>447.38467909000002</v>
      </c>
      <c r="BS684">
        <v>98.949415908000006</v>
      </c>
      <c r="BT684">
        <v>-66.44140668</v>
      </c>
      <c r="BU684">
        <v>-67.670780399999998</v>
      </c>
      <c r="BV684">
        <v>-14.2351896</v>
      </c>
      <c r="BW684">
        <v>-48.918337600000001</v>
      </c>
      <c r="BX684">
        <v>-26.31136884</v>
      </c>
      <c r="BY684">
        <v>3.7547019461</v>
      </c>
      <c r="BZ684">
        <v>-6.4669379469999999</v>
      </c>
      <c r="CA684">
        <v>-49.278872560000003</v>
      </c>
      <c r="CB684">
        <v>-4.4705896000000002E-2</v>
      </c>
      <c r="CC684">
        <v>-26.041354680000001</v>
      </c>
      <c r="CD684">
        <v>-37.203204249999999</v>
      </c>
      <c r="CE684">
        <v>18.409133184000002</v>
      </c>
      <c r="CF684">
        <v>29.761152845000002</v>
      </c>
      <c r="CG684">
        <v>828.33614232000002</v>
      </c>
      <c r="CH684">
        <v>224.57058463999999</v>
      </c>
      <c r="CI684">
        <v>-134.48927610000001</v>
      </c>
      <c r="CJ684">
        <v>-124.00672590000001</v>
      </c>
      <c r="CK684">
        <v>-23.543482019999999</v>
      </c>
      <c r="CL684">
        <v>-96.039623230000004</v>
      </c>
      <c r="CM684">
        <v>-61.955824309999997</v>
      </c>
      <c r="CN684">
        <v>-1.9103314650000001</v>
      </c>
      <c r="CO684">
        <v>-5.3595256070000001</v>
      </c>
      <c r="CP684">
        <v>-98.252949169999994</v>
      </c>
      <c r="CQ684">
        <v>-19.852282509999998</v>
      </c>
      <c r="CR684">
        <v>-60.766494600000001</v>
      </c>
      <c r="CS684">
        <v>-59.400714450000002</v>
      </c>
      <c r="CT684">
        <v>33.300298927</v>
      </c>
      <c r="CU684">
        <v>49.528765188999998</v>
      </c>
      <c r="CV684">
        <v>1.6580247419</v>
      </c>
      <c r="CW684">
        <v>-1.95626323</v>
      </c>
      <c r="CX684">
        <v>1.6989490109000001</v>
      </c>
      <c r="CY684">
        <v>2.3616517658</v>
      </c>
      <c r="CZ684">
        <v>-0.201458479</v>
      </c>
      <c r="DA684">
        <v>0.70573919559999998</v>
      </c>
      <c r="DB684">
        <v>0.89365205920000002</v>
      </c>
      <c r="DC684">
        <v>-0.65015655299999997</v>
      </c>
      <c r="DD684">
        <v>0.87260044039999995</v>
      </c>
      <c r="DE684">
        <v>0.9769254342</v>
      </c>
      <c r="DF684">
        <v>0.1537032676</v>
      </c>
      <c r="DG684">
        <v>0.33447929030000001</v>
      </c>
      <c r="DH684">
        <v>1.3895120408999999</v>
      </c>
      <c r="DI684">
        <v>-1.3401188479999999</v>
      </c>
      <c r="DJ684">
        <v>-0.189297457</v>
      </c>
    </row>
    <row r="685" spans="19:114" x14ac:dyDescent="0.15">
      <c r="S685" s="11" t="s">
        <v>48</v>
      </c>
      <c r="T685" s="11" t="s">
        <v>100</v>
      </c>
      <c r="U685" s="11">
        <v>15</v>
      </c>
      <c r="V685" s="11">
        <v>15</v>
      </c>
      <c r="W685" s="9">
        <v>0.22733999999999999</v>
      </c>
      <c r="X685" s="9">
        <v>0.50942699999999996</v>
      </c>
      <c r="Y685" s="9">
        <f t="shared" si="281"/>
        <v>1.8302655810411805</v>
      </c>
      <c r="Z685" s="9">
        <f t="shared" si="282"/>
        <v>28</v>
      </c>
      <c r="AA685" s="8">
        <f t="shared" si="283"/>
        <v>60</v>
      </c>
      <c r="AB685" s="8" t="b">
        <f t="shared" si="280"/>
        <v>0</v>
      </c>
      <c r="AC685" s="25" t="str">
        <f t="shared" si="271"/>
        <v>NO</v>
      </c>
      <c r="AD685" s="21" t="str">
        <f t="shared" si="284"/>
        <v>YES</v>
      </c>
      <c r="AE685" s="8" t="str">
        <f t="shared" si="285"/>
        <v>MEDIUM</v>
      </c>
      <c r="AF685" s="8">
        <f t="shared" si="286"/>
        <v>3</v>
      </c>
      <c r="AG685" s="8">
        <f t="shared" si="287"/>
        <v>3</v>
      </c>
      <c r="AH685" s="8">
        <f t="shared" si="288"/>
        <v>3</v>
      </c>
      <c r="AI685" s="25">
        <f t="shared" si="272"/>
        <v>142</v>
      </c>
      <c r="AJ685" s="25">
        <f t="shared" si="273"/>
        <v>321</v>
      </c>
      <c r="AK685" s="25">
        <f t="shared" si="274"/>
        <v>590</v>
      </c>
      <c r="AL685" s="25">
        <f t="shared" si="275"/>
        <v>4.8999999999999995</v>
      </c>
      <c r="AM685" s="21">
        <f t="shared" si="289"/>
        <v>142</v>
      </c>
      <c r="AN685" s="21">
        <f t="shared" si="290"/>
        <v>321</v>
      </c>
      <c r="AO685" s="21">
        <f t="shared" si="291"/>
        <v>590</v>
      </c>
      <c r="AP685" s="21">
        <f t="shared" si="292"/>
        <v>4.8999999999999995</v>
      </c>
      <c r="AQ685" s="24">
        <f t="shared" si="276"/>
        <v>-7.1428571428571425E-2</v>
      </c>
      <c r="AR685" s="24">
        <f t="shared" si="277"/>
        <v>1</v>
      </c>
      <c r="AS685" s="24">
        <f t="shared" si="278"/>
        <v>1</v>
      </c>
      <c r="AT685" s="24">
        <f t="shared" si="279"/>
        <v>-0.33333333333333331</v>
      </c>
      <c r="AU685">
        <v>16</v>
      </c>
      <c r="AV685">
        <v>14</v>
      </c>
      <c r="AW685">
        <v>85</v>
      </c>
      <c r="AX685">
        <v>35</v>
      </c>
      <c r="AY685">
        <v>45</v>
      </c>
      <c r="AZ685">
        <v>15</v>
      </c>
      <c r="BA685">
        <v>22.5</v>
      </c>
      <c r="BB685">
        <v>22.5</v>
      </c>
      <c r="BC685">
        <v>189.07713974000001</v>
      </c>
      <c r="BD685">
        <v>30.132222042999999</v>
      </c>
      <c r="BE685">
        <v>-25.726811059999999</v>
      </c>
      <c r="BF685">
        <v>-22.6996027</v>
      </c>
      <c r="BG685">
        <v>-4.219383884</v>
      </c>
      <c r="BH685">
        <v>-20.843215659999998</v>
      </c>
      <c r="BI685">
        <v>-14.94350195</v>
      </c>
      <c r="BJ685">
        <v>4.2240993062000003</v>
      </c>
      <c r="BK685">
        <v>-6.4095804669999996</v>
      </c>
      <c r="BL685">
        <v>-14.51498683</v>
      </c>
      <c r="BM685">
        <v>4.7881798402999998</v>
      </c>
      <c r="BN685">
        <v>-12.59829678</v>
      </c>
      <c r="BO685">
        <v>-19.780609890000001</v>
      </c>
      <c r="BP685">
        <v>10.044568744999999</v>
      </c>
      <c r="BQ685">
        <v>11.011434073</v>
      </c>
      <c r="BR685">
        <v>447.38467909000002</v>
      </c>
      <c r="BS685">
        <v>98.949415908000006</v>
      </c>
      <c r="BT685">
        <v>-66.44140668</v>
      </c>
      <c r="BU685">
        <v>-67.670780399999998</v>
      </c>
      <c r="BV685">
        <v>-14.2351896</v>
      </c>
      <c r="BW685">
        <v>-48.918337600000001</v>
      </c>
      <c r="BX685">
        <v>-26.31136884</v>
      </c>
      <c r="BY685">
        <v>3.7547019461</v>
      </c>
      <c r="BZ685">
        <v>-6.4669379469999999</v>
      </c>
      <c r="CA685">
        <v>-49.278872560000003</v>
      </c>
      <c r="CB685">
        <v>-4.4705896000000002E-2</v>
      </c>
      <c r="CC685">
        <v>-26.041354680000001</v>
      </c>
      <c r="CD685">
        <v>-37.203204249999999</v>
      </c>
      <c r="CE685">
        <v>18.409133184000002</v>
      </c>
      <c r="CF685">
        <v>29.761152845000002</v>
      </c>
      <c r="CG685">
        <v>828.33614232000002</v>
      </c>
      <c r="CH685">
        <v>224.57058463999999</v>
      </c>
      <c r="CI685">
        <v>-134.48927610000001</v>
      </c>
      <c r="CJ685">
        <v>-124.00672590000001</v>
      </c>
      <c r="CK685">
        <v>-23.543482019999999</v>
      </c>
      <c r="CL685">
        <v>-96.039623230000004</v>
      </c>
      <c r="CM685">
        <v>-61.955824309999997</v>
      </c>
      <c r="CN685">
        <v>-1.9103314650000001</v>
      </c>
      <c r="CO685">
        <v>-5.3595256070000001</v>
      </c>
      <c r="CP685">
        <v>-98.252949169999994</v>
      </c>
      <c r="CQ685">
        <v>-19.852282509999998</v>
      </c>
      <c r="CR685">
        <v>-60.766494600000001</v>
      </c>
      <c r="CS685">
        <v>-59.400714450000002</v>
      </c>
      <c r="CT685">
        <v>33.300298927</v>
      </c>
      <c r="CU685">
        <v>49.528765188999998</v>
      </c>
      <c r="CV685">
        <v>1.6580247419</v>
      </c>
      <c r="CW685">
        <v>-1.95626323</v>
      </c>
      <c r="CX685">
        <v>1.6989490109000001</v>
      </c>
      <c r="CY685">
        <v>2.3616517658</v>
      </c>
      <c r="CZ685">
        <v>-0.201458479</v>
      </c>
      <c r="DA685">
        <v>0.70573919559999998</v>
      </c>
      <c r="DB685">
        <v>0.89365205920000002</v>
      </c>
      <c r="DC685">
        <v>-0.65015655299999997</v>
      </c>
      <c r="DD685">
        <v>0.87260044039999995</v>
      </c>
      <c r="DE685">
        <v>0.9769254342</v>
      </c>
      <c r="DF685">
        <v>0.1537032676</v>
      </c>
      <c r="DG685">
        <v>0.33447929030000001</v>
      </c>
      <c r="DH685">
        <v>1.3895120408999999</v>
      </c>
      <c r="DI685">
        <v>-1.3401188479999999</v>
      </c>
      <c r="DJ685">
        <v>-0.189297457</v>
      </c>
    </row>
    <row r="686" spans="19:114" x14ac:dyDescent="0.15">
      <c r="S686" s="11" t="s">
        <v>48</v>
      </c>
      <c r="T686" s="11" t="s">
        <v>100</v>
      </c>
      <c r="U686" s="11">
        <v>15</v>
      </c>
      <c r="V686" s="11">
        <v>30</v>
      </c>
      <c r="W686" s="9">
        <v>0.22733999999999999</v>
      </c>
      <c r="X686" s="9">
        <v>0.50942699999999996</v>
      </c>
      <c r="Y686" s="9">
        <f t="shared" si="281"/>
        <v>1.8302655810411805</v>
      </c>
      <c r="Z686" s="9">
        <f t="shared" si="282"/>
        <v>28</v>
      </c>
      <c r="AA686" s="8">
        <f t="shared" si="283"/>
        <v>60</v>
      </c>
      <c r="AB686" s="8" t="b">
        <f t="shared" si="280"/>
        <v>0</v>
      </c>
      <c r="AC686" s="25" t="str">
        <f t="shared" si="271"/>
        <v>NO</v>
      </c>
      <c r="AD686" s="21" t="str">
        <f t="shared" si="284"/>
        <v>YES</v>
      </c>
      <c r="AE686" s="8" t="str">
        <f t="shared" si="285"/>
        <v>MEDIUM</v>
      </c>
      <c r="AF686" s="8">
        <f t="shared" si="286"/>
        <v>3</v>
      </c>
      <c r="AG686" s="8">
        <f t="shared" si="287"/>
        <v>3</v>
      </c>
      <c r="AH686" s="8">
        <f t="shared" si="288"/>
        <v>3</v>
      </c>
      <c r="AI686" s="25">
        <f t="shared" si="272"/>
        <v>133</v>
      </c>
      <c r="AJ686" s="25">
        <f t="shared" si="273"/>
        <v>279</v>
      </c>
      <c r="AK686" s="25">
        <f t="shared" si="274"/>
        <v>496</v>
      </c>
      <c r="AL686" s="25">
        <f t="shared" si="275"/>
        <v>5.5</v>
      </c>
      <c r="AM686" s="21">
        <f t="shared" si="289"/>
        <v>133</v>
      </c>
      <c r="AN686" s="21">
        <f t="shared" si="290"/>
        <v>279</v>
      </c>
      <c r="AO686" s="21">
        <f t="shared" si="291"/>
        <v>496</v>
      </c>
      <c r="AP686" s="21">
        <f t="shared" si="292"/>
        <v>5.5</v>
      </c>
      <c r="AQ686" s="24">
        <f t="shared" si="276"/>
        <v>-7.1428571428571425E-2</v>
      </c>
      <c r="AR686" s="24">
        <f t="shared" si="277"/>
        <v>1</v>
      </c>
      <c r="AS686" s="24">
        <f t="shared" si="278"/>
        <v>1</v>
      </c>
      <c r="AT686" s="24">
        <f t="shared" si="279"/>
        <v>0.33333333333333331</v>
      </c>
      <c r="AU686">
        <v>16</v>
      </c>
      <c r="AV686">
        <v>14</v>
      </c>
      <c r="AW686">
        <v>85</v>
      </c>
      <c r="AX686">
        <v>35</v>
      </c>
      <c r="AY686">
        <v>45</v>
      </c>
      <c r="AZ686">
        <v>15</v>
      </c>
      <c r="BA686">
        <v>22.5</v>
      </c>
      <c r="BB686">
        <v>22.5</v>
      </c>
      <c r="BC686">
        <v>189.07713974000001</v>
      </c>
      <c r="BD686">
        <v>30.132222042999999</v>
      </c>
      <c r="BE686">
        <v>-25.726811059999999</v>
      </c>
      <c r="BF686">
        <v>-22.6996027</v>
      </c>
      <c r="BG686">
        <v>-4.219383884</v>
      </c>
      <c r="BH686">
        <v>-20.843215659999998</v>
      </c>
      <c r="BI686">
        <v>-14.94350195</v>
      </c>
      <c r="BJ686">
        <v>4.2240993062000003</v>
      </c>
      <c r="BK686">
        <v>-6.4095804669999996</v>
      </c>
      <c r="BL686">
        <v>-14.51498683</v>
      </c>
      <c r="BM686">
        <v>4.7881798402999998</v>
      </c>
      <c r="BN686">
        <v>-12.59829678</v>
      </c>
      <c r="BO686">
        <v>-19.780609890000001</v>
      </c>
      <c r="BP686">
        <v>10.044568744999999</v>
      </c>
      <c r="BQ686">
        <v>11.011434073</v>
      </c>
      <c r="BR686">
        <v>447.38467909000002</v>
      </c>
      <c r="BS686">
        <v>98.949415908000006</v>
      </c>
      <c r="BT686">
        <v>-66.44140668</v>
      </c>
      <c r="BU686">
        <v>-67.670780399999998</v>
      </c>
      <c r="BV686">
        <v>-14.2351896</v>
      </c>
      <c r="BW686">
        <v>-48.918337600000001</v>
      </c>
      <c r="BX686">
        <v>-26.31136884</v>
      </c>
      <c r="BY686">
        <v>3.7547019461</v>
      </c>
      <c r="BZ686">
        <v>-6.4669379469999999</v>
      </c>
      <c r="CA686">
        <v>-49.278872560000003</v>
      </c>
      <c r="CB686">
        <v>-4.4705896000000002E-2</v>
      </c>
      <c r="CC686">
        <v>-26.041354680000001</v>
      </c>
      <c r="CD686">
        <v>-37.203204249999999</v>
      </c>
      <c r="CE686">
        <v>18.409133184000002</v>
      </c>
      <c r="CF686">
        <v>29.761152845000002</v>
      </c>
      <c r="CG686">
        <v>828.33614232000002</v>
      </c>
      <c r="CH686">
        <v>224.57058463999999</v>
      </c>
      <c r="CI686">
        <v>-134.48927610000001</v>
      </c>
      <c r="CJ686">
        <v>-124.00672590000001</v>
      </c>
      <c r="CK686">
        <v>-23.543482019999999</v>
      </c>
      <c r="CL686">
        <v>-96.039623230000004</v>
      </c>
      <c r="CM686">
        <v>-61.955824309999997</v>
      </c>
      <c r="CN686">
        <v>-1.9103314650000001</v>
      </c>
      <c r="CO686">
        <v>-5.3595256070000001</v>
      </c>
      <c r="CP686">
        <v>-98.252949169999994</v>
      </c>
      <c r="CQ686">
        <v>-19.852282509999998</v>
      </c>
      <c r="CR686">
        <v>-60.766494600000001</v>
      </c>
      <c r="CS686">
        <v>-59.400714450000002</v>
      </c>
      <c r="CT686">
        <v>33.300298927</v>
      </c>
      <c r="CU686">
        <v>49.528765188999998</v>
      </c>
      <c r="CV686">
        <v>1.6580247419</v>
      </c>
      <c r="CW686">
        <v>-1.95626323</v>
      </c>
      <c r="CX686">
        <v>1.6989490109000001</v>
      </c>
      <c r="CY686">
        <v>2.3616517658</v>
      </c>
      <c r="CZ686">
        <v>-0.201458479</v>
      </c>
      <c r="DA686">
        <v>0.70573919559999998</v>
      </c>
      <c r="DB686">
        <v>0.89365205920000002</v>
      </c>
      <c r="DC686">
        <v>-0.65015655299999997</v>
      </c>
      <c r="DD686">
        <v>0.87260044039999995</v>
      </c>
      <c r="DE686">
        <v>0.9769254342</v>
      </c>
      <c r="DF686">
        <v>0.1537032676</v>
      </c>
      <c r="DG686">
        <v>0.33447929030000001</v>
      </c>
      <c r="DH686">
        <v>1.3895120408999999</v>
      </c>
      <c r="DI686">
        <v>-1.3401188479999999</v>
      </c>
      <c r="DJ686">
        <v>-0.189297457</v>
      </c>
    </row>
    <row r="687" spans="19:114" x14ac:dyDescent="0.15">
      <c r="S687" s="11" t="s">
        <v>48</v>
      </c>
      <c r="T687" s="11" t="s">
        <v>100</v>
      </c>
      <c r="U687" s="11">
        <v>15</v>
      </c>
      <c r="V687" s="11">
        <v>45</v>
      </c>
      <c r="W687" s="9">
        <v>0.22733999999999999</v>
      </c>
      <c r="X687" s="9">
        <v>0.50942699999999996</v>
      </c>
      <c r="Y687" s="9">
        <f t="shared" si="281"/>
        <v>1.8302655810411805</v>
      </c>
      <c r="Z687" s="9">
        <f t="shared" si="282"/>
        <v>28</v>
      </c>
      <c r="AA687" s="8">
        <f t="shared" si="283"/>
        <v>60</v>
      </c>
      <c r="AB687" s="8" t="b">
        <f t="shared" si="280"/>
        <v>0</v>
      </c>
      <c r="AC687" s="25" t="str">
        <f t="shared" si="271"/>
        <v>NO</v>
      </c>
      <c r="AD687" s="21" t="str">
        <f t="shared" si="284"/>
        <v>YES</v>
      </c>
      <c r="AE687" s="8" t="str">
        <f t="shared" si="285"/>
        <v>MEDIUM</v>
      </c>
      <c r="AF687" s="8">
        <f t="shared" si="286"/>
        <v>3</v>
      </c>
      <c r="AG687" s="8">
        <f t="shared" si="287"/>
        <v>3</v>
      </c>
      <c r="AH687" s="8">
        <f t="shared" si="288"/>
        <v>3</v>
      </c>
      <c r="AI687" s="25">
        <f t="shared" si="272"/>
        <v>134</v>
      </c>
      <c r="AJ687" s="25">
        <f t="shared" si="273"/>
        <v>264</v>
      </c>
      <c r="AK687" s="25">
        <f t="shared" si="274"/>
        <v>446</v>
      </c>
      <c r="AL687" s="25">
        <f t="shared" si="275"/>
        <v>5.8999999999999995</v>
      </c>
      <c r="AM687" s="21">
        <f t="shared" si="289"/>
        <v>134</v>
      </c>
      <c r="AN687" s="21">
        <f t="shared" si="290"/>
        <v>264</v>
      </c>
      <c r="AO687" s="21">
        <f t="shared" si="291"/>
        <v>446</v>
      </c>
      <c r="AP687" s="21">
        <f t="shared" si="292"/>
        <v>5.8999999999999995</v>
      </c>
      <c r="AQ687" s="24">
        <f t="shared" si="276"/>
        <v>-7.1428571428571425E-2</v>
      </c>
      <c r="AR687" s="24">
        <f t="shared" si="277"/>
        <v>1</v>
      </c>
      <c r="AS687" s="24">
        <f t="shared" si="278"/>
        <v>1</v>
      </c>
      <c r="AT687" s="24">
        <f t="shared" si="279"/>
        <v>1</v>
      </c>
      <c r="AU687">
        <v>16</v>
      </c>
      <c r="AV687">
        <v>14</v>
      </c>
      <c r="AW687">
        <v>85</v>
      </c>
      <c r="AX687">
        <v>35</v>
      </c>
      <c r="AY687">
        <v>45</v>
      </c>
      <c r="AZ687">
        <v>15</v>
      </c>
      <c r="BA687">
        <v>22.5</v>
      </c>
      <c r="BB687">
        <v>22.5</v>
      </c>
      <c r="BC687">
        <v>189.07713974000001</v>
      </c>
      <c r="BD687">
        <v>30.132222042999999</v>
      </c>
      <c r="BE687">
        <v>-25.726811059999999</v>
      </c>
      <c r="BF687">
        <v>-22.6996027</v>
      </c>
      <c r="BG687">
        <v>-4.219383884</v>
      </c>
      <c r="BH687">
        <v>-20.843215659999998</v>
      </c>
      <c r="BI687">
        <v>-14.94350195</v>
      </c>
      <c r="BJ687">
        <v>4.2240993062000003</v>
      </c>
      <c r="BK687">
        <v>-6.4095804669999996</v>
      </c>
      <c r="BL687">
        <v>-14.51498683</v>
      </c>
      <c r="BM687">
        <v>4.7881798402999998</v>
      </c>
      <c r="BN687">
        <v>-12.59829678</v>
      </c>
      <c r="BO687">
        <v>-19.780609890000001</v>
      </c>
      <c r="BP687">
        <v>10.044568744999999</v>
      </c>
      <c r="BQ687">
        <v>11.011434073</v>
      </c>
      <c r="BR687">
        <v>447.38467909000002</v>
      </c>
      <c r="BS687">
        <v>98.949415908000006</v>
      </c>
      <c r="BT687">
        <v>-66.44140668</v>
      </c>
      <c r="BU687">
        <v>-67.670780399999998</v>
      </c>
      <c r="BV687">
        <v>-14.2351896</v>
      </c>
      <c r="BW687">
        <v>-48.918337600000001</v>
      </c>
      <c r="BX687">
        <v>-26.31136884</v>
      </c>
      <c r="BY687">
        <v>3.7547019461</v>
      </c>
      <c r="BZ687">
        <v>-6.4669379469999999</v>
      </c>
      <c r="CA687">
        <v>-49.278872560000003</v>
      </c>
      <c r="CB687">
        <v>-4.4705896000000002E-2</v>
      </c>
      <c r="CC687">
        <v>-26.041354680000001</v>
      </c>
      <c r="CD687">
        <v>-37.203204249999999</v>
      </c>
      <c r="CE687">
        <v>18.409133184000002</v>
      </c>
      <c r="CF687">
        <v>29.761152845000002</v>
      </c>
      <c r="CG687">
        <v>828.33614232000002</v>
      </c>
      <c r="CH687">
        <v>224.57058463999999</v>
      </c>
      <c r="CI687">
        <v>-134.48927610000001</v>
      </c>
      <c r="CJ687">
        <v>-124.00672590000001</v>
      </c>
      <c r="CK687">
        <v>-23.543482019999999</v>
      </c>
      <c r="CL687">
        <v>-96.039623230000004</v>
      </c>
      <c r="CM687">
        <v>-61.955824309999997</v>
      </c>
      <c r="CN687">
        <v>-1.9103314650000001</v>
      </c>
      <c r="CO687">
        <v>-5.3595256070000001</v>
      </c>
      <c r="CP687">
        <v>-98.252949169999994</v>
      </c>
      <c r="CQ687">
        <v>-19.852282509999998</v>
      </c>
      <c r="CR687">
        <v>-60.766494600000001</v>
      </c>
      <c r="CS687">
        <v>-59.400714450000002</v>
      </c>
      <c r="CT687">
        <v>33.300298927</v>
      </c>
      <c r="CU687">
        <v>49.528765188999998</v>
      </c>
      <c r="CV687">
        <v>1.6580247419</v>
      </c>
      <c r="CW687">
        <v>-1.95626323</v>
      </c>
      <c r="CX687">
        <v>1.6989490109000001</v>
      </c>
      <c r="CY687">
        <v>2.3616517658</v>
      </c>
      <c r="CZ687">
        <v>-0.201458479</v>
      </c>
      <c r="DA687">
        <v>0.70573919559999998</v>
      </c>
      <c r="DB687">
        <v>0.89365205920000002</v>
      </c>
      <c r="DC687">
        <v>-0.65015655299999997</v>
      </c>
      <c r="DD687">
        <v>0.87260044039999995</v>
      </c>
      <c r="DE687">
        <v>0.9769254342</v>
      </c>
      <c r="DF687">
        <v>0.1537032676</v>
      </c>
      <c r="DG687">
        <v>0.33447929030000001</v>
      </c>
      <c r="DH687">
        <v>1.3895120408999999</v>
      </c>
      <c r="DI687">
        <v>-1.3401188479999999</v>
      </c>
      <c r="DJ687">
        <v>-0.189297457</v>
      </c>
    </row>
    <row r="688" spans="19:114" x14ac:dyDescent="0.15">
      <c r="S688" s="11" t="s">
        <v>48</v>
      </c>
      <c r="T688" s="11" t="s">
        <v>100</v>
      </c>
      <c r="U688" s="11">
        <v>20</v>
      </c>
      <c r="V688" s="11">
        <v>0</v>
      </c>
      <c r="W688" s="9">
        <v>0.29049000000000003</v>
      </c>
      <c r="X688" s="9">
        <v>0.51908500000000002</v>
      </c>
      <c r="Y688" s="9">
        <f t="shared" si="281"/>
        <v>2.4330040304845846</v>
      </c>
      <c r="Z688" s="9">
        <f t="shared" si="282"/>
        <v>21</v>
      </c>
      <c r="AA688" s="8">
        <f t="shared" si="283"/>
        <v>60</v>
      </c>
      <c r="AB688" s="8" t="b">
        <f t="shared" si="280"/>
        <v>0</v>
      </c>
      <c r="AC688" s="25" t="str">
        <f t="shared" si="271"/>
        <v>NO</v>
      </c>
      <c r="AD688" s="21" t="str">
        <f t="shared" si="284"/>
        <v>YES</v>
      </c>
      <c r="AE688" s="8" t="str">
        <f t="shared" si="285"/>
        <v>MEDIUM</v>
      </c>
      <c r="AF688" s="8">
        <f t="shared" si="286"/>
        <v>3</v>
      </c>
      <c r="AG688" s="8">
        <f t="shared" si="287"/>
        <v>3</v>
      </c>
      <c r="AH688" s="8">
        <f t="shared" si="288"/>
        <v>4</v>
      </c>
      <c r="AI688" s="25">
        <f t="shared" si="272"/>
        <v>160</v>
      </c>
      <c r="AJ688" s="25">
        <f t="shared" si="273"/>
        <v>399</v>
      </c>
      <c r="AK688" s="25">
        <f t="shared" si="274"/>
        <v>749</v>
      </c>
      <c r="AL688" s="25">
        <f t="shared" si="275"/>
        <v>3.7</v>
      </c>
      <c r="AM688" s="21">
        <f t="shared" si="289"/>
        <v>160</v>
      </c>
      <c r="AN688" s="21">
        <f t="shared" si="290"/>
        <v>399</v>
      </c>
      <c r="AO688" s="21">
        <f t="shared" si="291"/>
        <v>749</v>
      </c>
      <c r="AP688" s="21">
        <f t="shared" si="292"/>
        <v>3.7</v>
      </c>
      <c r="AQ688" s="24">
        <f t="shared" si="276"/>
        <v>0.2857142857142857</v>
      </c>
      <c r="AR688" s="24">
        <f t="shared" si="277"/>
        <v>1</v>
      </c>
      <c r="AS688" s="24">
        <f t="shared" si="278"/>
        <v>1</v>
      </c>
      <c r="AT688" s="24">
        <f t="shared" si="279"/>
        <v>-1</v>
      </c>
      <c r="AU688">
        <v>16</v>
      </c>
      <c r="AV688">
        <v>14</v>
      </c>
      <c r="AW688">
        <v>85</v>
      </c>
      <c r="AX688">
        <v>35</v>
      </c>
      <c r="AY688">
        <v>45</v>
      </c>
      <c r="AZ688">
        <v>15</v>
      </c>
      <c r="BA688">
        <v>22.5</v>
      </c>
      <c r="BB688">
        <v>22.5</v>
      </c>
      <c r="BC688">
        <v>189.07713974000001</v>
      </c>
      <c r="BD688">
        <v>30.132222042999999</v>
      </c>
      <c r="BE688">
        <v>-25.726811059999999</v>
      </c>
      <c r="BF688">
        <v>-22.6996027</v>
      </c>
      <c r="BG688">
        <v>-4.219383884</v>
      </c>
      <c r="BH688">
        <v>-20.843215659999998</v>
      </c>
      <c r="BI688">
        <v>-14.94350195</v>
      </c>
      <c r="BJ688">
        <v>4.2240993062000003</v>
      </c>
      <c r="BK688">
        <v>-6.4095804669999996</v>
      </c>
      <c r="BL688">
        <v>-14.51498683</v>
      </c>
      <c r="BM688">
        <v>4.7881798402999998</v>
      </c>
      <c r="BN688">
        <v>-12.59829678</v>
      </c>
      <c r="BO688">
        <v>-19.780609890000001</v>
      </c>
      <c r="BP688">
        <v>10.044568744999999</v>
      </c>
      <c r="BQ688">
        <v>11.011434073</v>
      </c>
      <c r="BR688">
        <v>447.38467909000002</v>
      </c>
      <c r="BS688">
        <v>98.949415908000006</v>
      </c>
      <c r="BT688">
        <v>-66.44140668</v>
      </c>
      <c r="BU688">
        <v>-67.670780399999998</v>
      </c>
      <c r="BV688">
        <v>-14.2351896</v>
      </c>
      <c r="BW688">
        <v>-48.918337600000001</v>
      </c>
      <c r="BX688">
        <v>-26.31136884</v>
      </c>
      <c r="BY688">
        <v>3.7547019461</v>
      </c>
      <c r="BZ688">
        <v>-6.4669379469999999</v>
      </c>
      <c r="CA688">
        <v>-49.278872560000003</v>
      </c>
      <c r="CB688">
        <v>-4.4705896000000002E-2</v>
      </c>
      <c r="CC688">
        <v>-26.041354680000001</v>
      </c>
      <c r="CD688">
        <v>-37.203204249999999</v>
      </c>
      <c r="CE688">
        <v>18.409133184000002</v>
      </c>
      <c r="CF688">
        <v>29.761152845000002</v>
      </c>
      <c r="CG688">
        <v>828.33614232000002</v>
      </c>
      <c r="CH688">
        <v>224.57058463999999</v>
      </c>
      <c r="CI688">
        <v>-134.48927610000001</v>
      </c>
      <c r="CJ688">
        <v>-124.00672590000001</v>
      </c>
      <c r="CK688">
        <v>-23.543482019999999</v>
      </c>
      <c r="CL688">
        <v>-96.039623230000004</v>
      </c>
      <c r="CM688">
        <v>-61.955824309999997</v>
      </c>
      <c r="CN688">
        <v>-1.9103314650000001</v>
      </c>
      <c r="CO688">
        <v>-5.3595256070000001</v>
      </c>
      <c r="CP688">
        <v>-98.252949169999994</v>
      </c>
      <c r="CQ688">
        <v>-19.852282509999998</v>
      </c>
      <c r="CR688">
        <v>-60.766494600000001</v>
      </c>
      <c r="CS688">
        <v>-59.400714450000002</v>
      </c>
      <c r="CT688">
        <v>33.300298927</v>
      </c>
      <c r="CU688">
        <v>49.528765188999998</v>
      </c>
      <c r="CV688">
        <v>1.6580247419</v>
      </c>
      <c r="CW688">
        <v>-1.95626323</v>
      </c>
      <c r="CX688">
        <v>1.6989490109000001</v>
      </c>
      <c r="CY688">
        <v>2.3616517658</v>
      </c>
      <c r="CZ688">
        <v>-0.201458479</v>
      </c>
      <c r="DA688">
        <v>0.70573919559999998</v>
      </c>
      <c r="DB688">
        <v>0.89365205920000002</v>
      </c>
      <c r="DC688">
        <v>-0.65015655299999997</v>
      </c>
      <c r="DD688">
        <v>0.87260044039999995</v>
      </c>
      <c r="DE688">
        <v>0.9769254342</v>
      </c>
      <c r="DF688">
        <v>0.1537032676</v>
      </c>
      <c r="DG688">
        <v>0.33447929030000001</v>
      </c>
      <c r="DH688">
        <v>1.3895120408999999</v>
      </c>
      <c r="DI688">
        <v>-1.3401188479999999</v>
      </c>
      <c r="DJ688">
        <v>-0.189297457</v>
      </c>
    </row>
    <row r="689" spans="17:114" x14ac:dyDescent="0.15">
      <c r="S689" s="11" t="s">
        <v>48</v>
      </c>
      <c r="T689" s="11" t="s">
        <v>100</v>
      </c>
      <c r="U689" s="11">
        <v>20</v>
      </c>
      <c r="V689" s="11">
        <v>15</v>
      </c>
      <c r="W689" s="9">
        <v>0.29049000000000003</v>
      </c>
      <c r="X689" s="9">
        <v>0.51908500000000002</v>
      </c>
      <c r="Y689" s="9">
        <f t="shared" si="281"/>
        <v>2.4330040304845846</v>
      </c>
      <c r="Z689" s="9">
        <f t="shared" si="282"/>
        <v>21</v>
      </c>
      <c r="AA689" s="8">
        <f t="shared" si="283"/>
        <v>60</v>
      </c>
      <c r="AB689" s="8" t="b">
        <f t="shared" si="280"/>
        <v>0</v>
      </c>
      <c r="AC689" s="25" t="str">
        <f t="shared" si="271"/>
        <v>NO</v>
      </c>
      <c r="AD689" s="21" t="str">
        <f t="shared" si="284"/>
        <v>YES</v>
      </c>
      <c r="AE689" s="8" t="str">
        <f t="shared" si="285"/>
        <v>MEDIUM</v>
      </c>
      <c r="AF689" s="8">
        <f t="shared" si="286"/>
        <v>3</v>
      </c>
      <c r="AG689" s="8">
        <f t="shared" si="287"/>
        <v>3</v>
      </c>
      <c r="AH689" s="8">
        <f t="shared" si="288"/>
        <v>3</v>
      </c>
      <c r="AI689" s="25">
        <f t="shared" si="272"/>
        <v>139</v>
      </c>
      <c r="AJ689" s="25">
        <f t="shared" si="273"/>
        <v>328</v>
      </c>
      <c r="AK689" s="25">
        <f t="shared" si="274"/>
        <v>610</v>
      </c>
      <c r="AL689" s="25">
        <f t="shared" si="275"/>
        <v>4.6999999999999993</v>
      </c>
      <c r="AM689" s="21">
        <f t="shared" si="289"/>
        <v>139</v>
      </c>
      <c r="AN689" s="21">
        <f t="shared" si="290"/>
        <v>328</v>
      </c>
      <c r="AO689" s="21">
        <f t="shared" si="291"/>
        <v>610</v>
      </c>
      <c r="AP689" s="21">
        <f t="shared" si="292"/>
        <v>4.6999999999999993</v>
      </c>
      <c r="AQ689" s="24">
        <f t="shared" si="276"/>
        <v>0.2857142857142857</v>
      </c>
      <c r="AR689" s="24">
        <f t="shared" si="277"/>
        <v>1</v>
      </c>
      <c r="AS689" s="24">
        <f t="shared" si="278"/>
        <v>1</v>
      </c>
      <c r="AT689" s="24">
        <f t="shared" si="279"/>
        <v>-0.33333333333333331</v>
      </c>
      <c r="AU689">
        <v>16</v>
      </c>
      <c r="AV689">
        <v>14</v>
      </c>
      <c r="AW689">
        <v>85</v>
      </c>
      <c r="AX689">
        <v>35</v>
      </c>
      <c r="AY689">
        <v>45</v>
      </c>
      <c r="AZ689">
        <v>15</v>
      </c>
      <c r="BA689">
        <v>22.5</v>
      </c>
      <c r="BB689">
        <v>22.5</v>
      </c>
      <c r="BC689">
        <v>189.07713974000001</v>
      </c>
      <c r="BD689">
        <v>30.132222042999999</v>
      </c>
      <c r="BE689">
        <v>-25.726811059999999</v>
      </c>
      <c r="BF689">
        <v>-22.6996027</v>
      </c>
      <c r="BG689">
        <v>-4.219383884</v>
      </c>
      <c r="BH689">
        <v>-20.843215659999998</v>
      </c>
      <c r="BI689">
        <v>-14.94350195</v>
      </c>
      <c r="BJ689">
        <v>4.2240993062000003</v>
      </c>
      <c r="BK689">
        <v>-6.4095804669999996</v>
      </c>
      <c r="BL689">
        <v>-14.51498683</v>
      </c>
      <c r="BM689">
        <v>4.7881798402999998</v>
      </c>
      <c r="BN689">
        <v>-12.59829678</v>
      </c>
      <c r="BO689">
        <v>-19.780609890000001</v>
      </c>
      <c r="BP689">
        <v>10.044568744999999</v>
      </c>
      <c r="BQ689">
        <v>11.011434073</v>
      </c>
      <c r="BR689">
        <v>447.38467909000002</v>
      </c>
      <c r="BS689">
        <v>98.949415908000006</v>
      </c>
      <c r="BT689">
        <v>-66.44140668</v>
      </c>
      <c r="BU689">
        <v>-67.670780399999998</v>
      </c>
      <c r="BV689">
        <v>-14.2351896</v>
      </c>
      <c r="BW689">
        <v>-48.918337600000001</v>
      </c>
      <c r="BX689">
        <v>-26.31136884</v>
      </c>
      <c r="BY689">
        <v>3.7547019461</v>
      </c>
      <c r="BZ689">
        <v>-6.4669379469999999</v>
      </c>
      <c r="CA689">
        <v>-49.278872560000003</v>
      </c>
      <c r="CB689">
        <v>-4.4705896000000002E-2</v>
      </c>
      <c r="CC689">
        <v>-26.041354680000001</v>
      </c>
      <c r="CD689">
        <v>-37.203204249999999</v>
      </c>
      <c r="CE689">
        <v>18.409133184000002</v>
      </c>
      <c r="CF689">
        <v>29.761152845000002</v>
      </c>
      <c r="CG689">
        <v>828.33614232000002</v>
      </c>
      <c r="CH689">
        <v>224.57058463999999</v>
      </c>
      <c r="CI689">
        <v>-134.48927610000001</v>
      </c>
      <c r="CJ689">
        <v>-124.00672590000001</v>
      </c>
      <c r="CK689">
        <v>-23.543482019999999</v>
      </c>
      <c r="CL689">
        <v>-96.039623230000004</v>
      </c>
      <c r="CM689">
        <v>-61.955824309999997</v>
      </c>
      <c r="CN689">
        <v>-1.9103314650000001</v>
      </c>
      <c r="CO689">
        <v>-5.3595256070000001</v>
      </c>
      <c r="CP689">
        <v>-98.252949169999994</v>
      </c>
      <c r="CQ689">
        <v>-19.852282509999998</v>
      </c>
      <c r="CR689">
        <v>-60.766494600000001</v>
      </c>
      <c r="CS689">
        <v>-59.400714450000002</v>
      </c>
      <c r="CT689">
        <v>33.300298927</v>
      </c>
      <c r="CU689">
        <v>49.528765188999998</v>
      </c>
      <c r="CV689">
        <v>1.6580247419</v>
      </c>
      <c r="CW689">
        <v>-1.95626323</v>
      </c>
      <c r="CX689">
        <v>1.6989490109000001</v>
      </c>
      <c r="CY689">
        <v>2.3616517658</v>
      </c>
      <c r="CZ689">
        <v>-0.201458479</v>
      </c>
      <c r="DA689">
        <v>0.70573919559999998</v>
      </c>
      <c r="DB689">
        <v>0.89365205920000002</v>
      </c>
      <c r="DC689">
        <v>-0.65015655299999997</v>
      </c>
      <c r="DD689">
        <v>0.87260044039999995</v>
      </c>
      <c r="DE689">
        <v>0.9769254342</v>
      </c>
      <c r="DF689">
        <v>0.1537032676</v>
      </c>
      <c r="DG689">
        <v>0.33447929030000001</v>
      </c>
      <c r="DH689">
        <v>1.3895120408999999</v>
      </c>
      <c r="DI689">
        <v>-1.3401188479999999</v>
      </c>
      <c r="DJ689">
        <v>-0.189297457</v>
      </c>
    </row>
    <row r="690" spans="17:114" x14ac:dyDescent="0.15">
      <c r="S690" s="11" t="s">
        <v>48</v>
      </c>
      <c r="T690" s="11" t="s">
        <v>100</v>
      </c>
      <c r="U690" s="11">
        <v>20</v>
      </c>
      <c r="V690" s="11">
        <v>30</v>
      </c>
      <c r="W690" s="9">
        <v>0.29049000000000003</v>
      </c>
      <c r="X690" s="9">
        <v>0.51908500000000002</v>
      </c>
      <c r="Y690" s="9">
        <f t="shared" si="281"/>
        <v>2.4330040304845846</v>
      </c>
      <c r="Z690" s="9">
        <f t="shared" si="282"/>
        <v>21</v>
      </c>
      <c r="AA690" s="8">
        <f t="shared" si="283"/>
        <v>60</v>
      </c>
      <c r="AB690" s="8" t="b">
        <f t="shared" si="280"/>
        <v>0</v>
      </c>
      <c r="AC690" s="25" t="str">
        <f t="shared" si="271"/>
        <v>NO</v>
      </c>
      <c r="AD690" s="21" t="str">
        <f t="shared" si="284"/>
        <v>YES</v>
      </c>
      <c r="AE690" s="8" t="str">
        <f t="shared" si="285"/>
        <v>MEDIUM</v>
      </c>
      <c r="AF690" s="8">
        <f t="shared" si="286"/>
        <v>3</v>
      </c>
      <c r="AG690" s="8">
        <f t="shared" si="287"/>
        <v>3</v>
      </c>
      <c r="AH690" s="8">
        <f t="shared" si="288"/>
        <v>3</v>
      </c>
      <c r="AI690" s="25">
        <f t="shared" si="272"/>
        <v>129</v>
      </c>
      <c r="AJ690" s="25">
        <f t="shared" si="273"/>
        <v>285</v>
      </c>
      <c r="AK690" s="25">
        <f t="shared" si="274"/>
        <v>514</v>
      </c>
      <c r="AL690" s="25">
        <f t="shared" si="275"/>
        <v>5.5</v>
      </c>
      <c r="AM690" s="21">
        <f t="shared" si="289"/>
        <v>129</v>
      </c>
      <c r="AN690" s="21">
        <f t="shared" si="290"/>
        <v>285</v>
      </c>
      <c r="AO690" s="21">
        <f t="shared" si="291"/>
        <v>514</v>
      </c>
      <c r="AP690" s="21">
        <f t="shared" si="292"/>
        <v>5.5</v>
      </c>
      <c r="AQ690" s="24">
        <f t="shared" si="276"/>
        <v>0.2857142857142857</v>
      </c>
      <c r="AR690" s="24">
        <f t="shared" si="277"/>
        <v>1</v>
      </c>
      <c r="AS690" s="24">
        <f t="shared" si="278"/>
        <v>1</v>
      </c>
      <c r="AT690" s="24">
        <f t="shared" si="279"/>
        <v>0.33333333333333331</v>
      </c>
      <c r="AU690">
        <v>16</v>
      </c>
      <c r="AV690">
        <v>14</v>
      </c>
      <c r="AW690">
        <v>85</v>
      </c>
      <c r="AX690">
        <v>35</v>
      </c>
      <c r="AY690">
        <v>45</v>
      </c>
      <c r="AZ690">
        <v>15</v>
      </c>
      <c r="BA690">
        <v>22.5</v>
      </c>
      <c r="BB690">
        <v>22.5</v>
      </c>
      <c r="BC690">
        <v>189.07713974000001</v>
      </c>
      <c r="BD690">
        <v>30.132222042999999</v>
      </c>
      <c r="BE690">
        <v>-25.726811059999999</v>
      </c>
      <c r="BF690">
        <v>-22.6996027</v>
      </c>
      <c r="BG690">
        <v>-4.219383884</v>
      </c>
      <c r="BH690">
        <v>-20.843215659999998</v>
      </c>
      <c r="BI690">
        <v>-14.94350195</v>
      </c>
      <c r="BJ690">
        <v>4.2240993062000003</v>
      </c>
      <c r="BK690">
        <v>-6.4095804669999996</v>
      </c>
      <c r="BL690">
        <v>-14.51498683</v>
      </c>
      <c r="BM690">
        <v>4.7881798402999998</v>
      </c>
      <c r="BN690">
        <v>-12.59829678</v>
      </c>
      <c r="BO690">
        <v>-19.780609890000001</v>
      </c>
      <c r="BP690">
        <v>10.044568744999999</v>
      </c>
      <c r="BQ690">
        <v>11.011434073</v>
      </c>
      <c r="BR690">
        <v>447.38467909000002</v>
      </c>
      <c r="BS690">
        <v>98.949415908000006</v>
      </c>
      <c r="BT690">
        <v>-66.44140668</v>
      </c>
      <c r="BU690">
        <v>-67.670780399999998</v>
      </c>
      <c r="BV690">
        <v>-14.2351896</v>
      </c>
      <c r="BW690">
        <v>-48.918337600000001</v>
      </c>
      <c r="BX690">
        <v>-26.31136884</v>
      </c>
      <c r="BY690">
        <v>3.7547019461</v>
      </c>
      <c r="BZ690">
        <v>-6.4669379469999999</v>
      </c>
      <c r="CA690">
        <v>-49.278872560000003</v>
      </c>
      <c r="CB690">
        <v>-4.4705896000000002E-2</v>
      </c>
      <c r="CC690">
        <v>-26.041354680000001</v>
      </c>
      <c r="CD690">
        <v>-37.203204249999999</v>
      </c>
      <c r="CE690">
        <v>18.409133184000002</v>
      </c>
      <c r="CF690">
        <v>29.761152845000002</v>
      </c>
      <c r="CG690">
        <v>828.33614232000002</v>
      </c>
      <c r="CH690">
        <v>224.57058463999999</v>
      </c>
      <c r="CI690">
        <v>-134.48927610000001</v>
      </c>
      <c r="CJ690">
        <v>-124.00672590000001</v>
      </c>
      <c r="CK690">
        <v>-23.543482019999999</v>
      </c>
      <c r="CL690">
        <v>-96.039623230000004</v>
      </c>
      <c r="CM690">
        <v>-61.955824309999997</v>
      </c>
      <c r="CN690">
        <v>-1.9103314650000001</v>
      </c>
      <c r="CO690">
        <v>-5.3595256070000001</v>
      </c>
      <c r="CP690">
        <v>-98.252949169999994</v>
      </c>
      <c r="CQ690">
        <v>-19.852282509999998</v>
      </c>
      <c r="CR690">
        <v>-60.766494600000001</v>
      </c>
      <c r="CS690">
        <v>-59.400714450000002</v>
      </c>
      <c r="CT690">
        <v>33.300298927</v>
      </c>
      <c r="CU690">
        <v>49.528765188999998</v>
      </c>
      <c r="CV690">
        <v>1.6580247419</v>
      </c>
      <c r="CW690">
        <v>-1.95626323</v>
      </c>
      <c r="CX690">
        <v>1.6989490109000001</v>
      </c>
      <c r="CY690">
        <v>2.3616517658</v>
      </c>
      <c r="CZ690">
        <v>-0.201458479</v>
      </c>
      <c r="DA690">
        <v>0.70573919559999998</v>
      </c>
      <c r="DB690">
        <v>0.89365205920000002</v>
      </c>
      <c r="DC690">
        <v>-0.65015655299999997</v>
      </c>
      <c r="DD690">
        <v>0.87260044039999995</v>
      </c>
      <c r="DE690">
        <v>0.9769254342</v>
      </c>
      <c r="DF690">
        <v>0.1537032676</v>
      </c>
      <c r="DG690">
        <v>0.33447929030000001</v>
      </c>
      <c r="DH690">
        <v>1.3895120408999999</v>
      </c>
      <c r="DI690">
        <v>-1.3401188479999999</v>
      </c>
      <c r="DJ690">
        <v>-0.189297457</v>
      </c>
    </row>
    <row r="691" spans="17:114" x14ac:dyDescent="0.15">
      <c r="S691" s="11" t="s">
        <v>48</v>
      </c>
      <c r="T691" s="11" t="s">
        <v>100</v>
      </c>
      <c r="U691" s="11">
        <v>20</v>
      </c>
      <c r="V691" s="11">
        <v>45</v>
      </c>
      <c r="W691" s="9">
        <v>0.29049000000000003</v>
      </c>
      <c r="X691" s="9">
        <v>0.51908500000000002</v>
      </c>
      <c r="Y691" s="9">
        <f t="shared" si="281"/>
        <v>2.4330040304845846</v>
      </c>
      <c r="Z691" s="9">
        <f t="shared" si="282"/>
        <v>21</v>
      </c>
      <c r="AA691" s="8">
        <f t="shared" si="283"/>
        <v>60</v>
      </c>
      <c r="AB691" s="8" t="b">
        <f t="shared" si="280"/>
        <v>0</v>
      </c>
      <c r="AC691" s="25" t="str">
        <f t="shared" si="271"/>
        <v>NO</v>
      </c>
      <c r="AD691" s="21" t="str">
        <f t="shared" si="284"/>
        <v>YES</v>
      </c>
      <c r="AE691" s="8" t="str">
        <f t="shared" si="285"/>
        <v>MEDIUM</v>
      </c>
      <c r="AF691" s="8">
        <f t="shared" si="286"/>
        <v>3</v>
      </c>
      <c r="AG691" s="8">
        <f t="shared" si="287"/>
        <v>3</v>
      </c>
      <c r="AH691" s="8">
        <f t="shared" si="288"/>
        <v>3</v>
      </c>
      <c r="AI691" s="25">
        <f t="shared" si="272"/>
        <v>128</v>
      </c>
      <c r="AJ691" s="25">
        <f t="shared" si="273"/>
        <v>268</v>
      </c>
      <c r="AK691" s="25">
        <f t="shared" si="274"/>
        <v>463</v>
      </c>
      <c r="AL691" s="25">
        <f t="shared" si="275"/>
        <v>6.1</v>
      </c>
      <c r="AM691" s="21">
        <f t="shared" si="289"/>
        <v>128</v>
      </c>
      <c r="AN691" s="21">
        <f t="shared" si="290"/>
        <v>268</v>
      </c>
      <c r="AO691" s="21">
        <f t="shared" si="291"/>
        <v>463</v>
      </c>
      <c r="AP691" s="21">
        <f t="shared" si="292"/>
        <v>6.1</v>
      </c>
      <c r="AQ691" s="24">
        <f t="shared" si="276"/>
        <v>0.2857142857142857</v>
      </c>
      <c r="AR691" s="24">
        <f t="shared" si="277"/>
        <v>1</v>
      </c>
      <c r="AS691" s="24">
        <f t="shared" si="278"/>
        <v>1</v>
      </c>
      <c r="AT691" s="24">
        <f t="shared" si="279"/>
        <v>1</v>
      </c>
      <c r="AU691">
        <v>16</v>
      </c>
      <c r="AV691">
        <v>14</v>
      </c>
      <c r="AW691">
        <v>85</v>
      </c>
      <c r="AX691">
        <v>35</v>
      </c>
      <c r="AY691">
        <v>45</v>
      </c>
      <c r="AZ691">
        <v>15</v>
      </c>
      <c r="BA691">
        <v>22.5</v>
      </c>
      <c r="BB691">
        <v>22.5</v>
      </c>
      <c r="BC691">
        <v>189.07713974000001</v>
      </c>
      <c r="BD691">
        <v>30.132222042999999</v>
      </c>
      <c r="BE691">
        <v>-25.726811059999999</v>
      </c>
      <c r="BF691">
        <v>-22.6996027</v>
      </c>
      <c r="BG691">
        <v>-4.219383884</v>
      </c>
      <c r="BH691">
        <v>-20.843215659999998</v>
      </c>
      <c r="BI691">
        <v>-14.94350195</v>
      </c>
      <c r="BJ691">
        <v>4.2240993062000003</v>
      </c>
      <c r="BK691">
        <v>-6.4095804669999996</v>
      </c>
      <c r="BL691">
        <v>-14.51498683</v>
      </c>
      <c r="BM691">
        <v>4.7881798402999998</v>
      </c>
      <c r="BN691">
        <v>-12.59829678</v>
      </c>
      <c r="BO691">
        <v>-19.780609890000001</v>
      </c>
      <c r="BP691">
        <v>10.044568744999999</v>
      </c>
      <c r="BQ691">
        <v>11.011434073</v>
      </c>
      <c r="BR691">
        <v>447.38467909000002</v>
      </c>
      <c r="BS691">
        <v>98.949415908000006</v>
      </c>
      <c r="BT691">
        <v>-66.44140668</v>
      </c>
      <c r="BU691">
        <v>-67.670780399999998</v>
      </c>
      <c r="BV691">
        <v>-14.2351896</v>
      </c>
      <c r="BW691">
        <v>-48.918337600000001</v>
      </c>
      <c r="BX691">
        <v>-26.31136884</v>
      </c>
      <c r="BY691">
        <v>3.7547019461</v>
      </c>
      <c r="BZ691">
        <v>-6.4669379469999999</v>
      </c>
      <c r="CA691">
        <v>-49.278872560000003</v>
      </c>
      <c r="CB691">
        <v>-4.4705896000000002E-2</v>
      </c>
      <c r="CC691">
        <v>-26.041354680000001</v>
      </c>
      <c r="CD691">
        <v>-37.203204249999999</v>
      </c>
      <c r="CE691">
        <v>18.409133184000002</v>
      </c>
      <c r="CF691">
        <v>29.761152845000002</v>
      </c>
      <c r="CG691">
        <v>828.33614232000002</v>
      </c>
      <c r="CH691">
        <v>224.57058463999999</v>
      </c>
      <c r="CI691">
        <v>-134.48927610000001</v>
      </c>
      <c r="CJ691">
        <v>-124.00672590000001</v>
      </c>
      <c r="CK691">
        <v>-23.543482019999999</v>
      </c>
      <c r="CL691">
        <v>-96.039623230000004</v>
      </c>
      <c r="CM691">
        <v>-61.955824309999997</v>
      </c>
      <c r="CN691">
        <v>-1.9103314650000001</v>
      </c>
      <c r="CO691">
        <v>-5.3595256070000001</v>
      </c>
      <c r="CP691">
        <v>-98.252949169999994</v>
      </c>
      <c r="CQ691">
        <v>-19.852282509999998</v>
      </c>
      <c r="CR691">
        <v>-60.766494600000001</v>
      </c>
      <c r="CS691">
        <v>-59.400714450000002</v>
      </c>
      <c r="CT691">
        <v>33.300298927</v>
      </c>
      <c r="CU691">
        <v>49.528765188999998</v>
      </c>
      <c r="CV691">
        <v>1.6580247419</v>
      </c>
      <c r="CW691">
        <v>-1.95626323</v>
      </c>
      <c r="CX691">
        <v>1.6989490109000001</v>
      </c>
      <c r="CY691">
        <v>2.3616517658</v>
      </c>
      <c r="CZ691">
        <v>-0.201458479</v>
      </c>
      <c r="DA691">
        <v>0.70573919559999998</v>
      </c>
      <c r="DB691">
        <v>0.89365205920000002</v>
      </c>
      <c r="DC691">
        <v>-0.65015655299999997</v>
      </c>
      <c r="DD691">
        <v>0.87260044039999995</v>
      </c>
      <c r="DE691">
        <v>0.9769254342</v>
      </c>
      <c r="DF691">
        <v>0.1537032676</v>
      </c>
      <c r="DG691">
        <v>0.33447929030000001</v>
      </c>
      <c r="DH691">
        <v>1.3895120408999999</v>
      </c>
      <c r="DI691">
        <v>-1.3401188479999999</v>
      </c>
      <c r="DJ691">
        <v>-0.189297457</v>
      </c>
    </row>
    <row r="692" spans="17:114" x14ac:dyDescent="0.15">
      <c r="S692" s="11" t="s">
        <v>48</v>
      </c>
      <c r="T692" s="11" t="s">
        <v>100</v>
      </c>
      <c r="U692" s="11">
        <v>30</v>
      </c>
      <c r="V692" s="11">
        <v>0</v>
      </c>
      <c r="W692" s="9">
        <v>0.49563000000000001</v>
      </c>
      <c r="X692" s="9">
        <v>0.48860300000000001</v>
      </c>
      <c r="Y692" s="9">
        <f t="shared" si="281"/>
        <v>3.6641025602834776</v>
      </c>
      <c r="Z692" s="9">
        <f t="shared" si="282"/>
        <v>14</v>
      </c>
      <c r="AA692" s="8">
        <f t="shared" si="283"/>
        <v>60</v>
      </c>
      <c r="AB692" s="8" t="b">
        <f t="shared" si="280"/>
        <v>0</v>
      </c>
      <c r="AC692" s="25" t="str">
        <f t="shared" ref="AC692:AC755" si="293">IF($C$7=AF692,"YES","NO")</f>
        <v>NO</v>
      </c>
      <c r="AD692" s="21" t="str">
        <f t="shared" si="284"/>
        <v>NO</v>
      </c>
      <c r="AE692" s="8" t="str">
        <f t="shared" si="285"/>
        <v>MEDIUM</v>
      </c>
      <c r="AF692" s="8">
        <f t="shared" si="286"/>
        <v>3</v>
      </c>
      <c r="AG692" s="8">
        <f t="shared" si="287"/>
        <v>3</v>
      </c>
      <c r="AH692" s="8">
        <f t="shared" si="288"/>
        <v>4</v>
      </c>
      <c r="AI692" s="25">
        <f t="shared" ref="AI692:AI755" si="294">IF(AM692&lt;0,0,AM692)</f>
        <v>149</v>
      </c>
      <c r="AJ692" s="25">
        <f t="shared" ref="AJ692:AJ755" si="295">IF(AN692&lt;0,0,AN692)</f>
        <v>396</v>
      </c>
      <c r="AK692" s="25">
        <f t="shared" ref="AK692:AK755" si="296">IF(AO692&lt;0,0,AO692)</f>
        <v>745</v>
      </c>
      <c r="AL692" s="25">
        <f t="shared" ref="AL692:AL755" si="297">IF(AP692&lt;0,0,AP692)</f>
        <v>3.2</v>
      </c>
      <c r="AM692" s="21">
        <f t="shared" si="289"/>
        <v>149</v>
      </c>
      <c r="AN692" s="21">
        <f t="shared" si="290"/>
        <v>396</v>
      </c>
      <c r="AO692" s="21">
        <f t="shared" si="291"/>
        <v>745</v>
      </c>
      <c r="AP692" s="21">
        <f t="shared" si="292"/>
        <v>3.2</v>
      </c>
      <c r="AQ692" s="24">
        <f t="shared" ref="AQ692:AQ755" si="298">(U692-AU692)/AV692</f>
        <v>1</v>
      </c>
      <c r="AR692" s="24">
        <f t="shared" ref="AR692:AR755" si="299">($B$3-AW692)/AX692</f>
        <v>1</v>
      </c>
      <c r="AS692" s="24">
        <f t="shared" ref="AS692:AS755" si="300">(AA692-AY692)/AZ692</f>
        <v>1</v>
      </c>
      <c r="AT692" s="24">
        <f t="shared" ref="AT692:AT755" si="301">(V692-BA692)/BB692</f>
        <v>-1</v>
      </c>
      <c r="AU692">
        <v>16</v>
      </c>
      <c r="AV692">
        <v>14</v>
      </c>
      <c r="AW692">
        <v>85</v>
      </c>
      <c r="AX692">
        <v>35</v>
      </c>
      <c r="AY692">
        <v>45</v>
      </c>
      <c r="AZ692">
        <v>15</v>
      </c>
      <c r="BA692">
        <v>22.5</v>
      </c>
      <c r="BB692">
        <v>22.5</v>
      </c>
      <c r="BC692">
        <v>189.07713974000001</v>
      </c>
      <c r="BD692">
        <v>30.132222042999999</v>
      </c>
      <c r="BE692">
        <v>-25.726811059999999</v>
      </c>
      <c r="BF692">
        <v>-22.6996027</v>
      </c>
      <c r="BG692">
        <v>-4.219383884</v>
      </c>
      <c r="BH692">
        <v>-20.843215659999998</v>
      </c>
      <c r="BI692">
        <v>-14.94350195</v>
      </c>
      <c r="BJ692">
        <v>4.2240993062000003</v>
      </c>
      <c r="BK692">
        <v>-6.4095804669999996</v>
      </c>
      <c r="BL692">
        <v>-14.51498683</v>
      </c>
      <c r="BM692">
        <v>4.7881798402999998</v>
      </c>
      <c r="BN692">
        <v>-12.59829678</v>
      </c>
      <c r="BO692">
        <v>-19.780609890000001</v>
      </c>
      <c r="BP692">
        <v>10.044568744999999</v>
      </c>
      <c r="BQ692">
        <v>11.011434073</v>
      </c>
      <c r="BR692">
        <v>447.38467909000002</v>
      </c>
      <c r="BS692">
        <v>98.949415908000006</v>
      </c>
      <c r="BT692">
        <v>-66.44140668</v>
      </c>
      <c r="BU692">
        <v>-67.670780399999998</v>
      </c>
      <c r="BV692">
        <v>-14.2351896</v>
      </c>
      <c r="BW692">
        <v>-48.918337600000001</v>
      </c>
      <c r="BX692">
        <v>-26.31136884</v>
      </c>
      <c r="BY692">
        <v>3.7547019461</v>
      </c>
      <c r="BZ692">
        <v>-6.4669379469999999</v>
      </c>
      <c r="CA692">
        <v>-49.278872560000003</v>
      </c>
      <c r="CB692">
        <v>-4.4705896000000002E-2</v>
      </c>
      <c r="CC692">
        <v>-26.041354680000001</v>
      </c>
      <c r="CD692">
        <v>-37.203204249999999</v>
      </c>
      <c r="CE692">
        <v>18.409133184000002</v>
      </c>
      <c r="CF692">
        <v>29.761152845000002</v>
      </c>
      <c r="CG692">
        <v>828.33614232000002</v>
      </c>
      <c r="CH692">
        <v>224.57058463999999</v>
      </c>
      <c r="CI692">
        <v>-134.48927610000001</v>
      </c>
      <c r="CJ692">
        <v>-124.00672590000001</v>
      </c>
      <c r="CK692">
        <v>-23.543482019999999</v>
      </c>
      <c r="CL692">
        <v>-96.039623230000004</v>
      </c>
      <c r="CM692">
        <v>-61.955824309999997</v>
      </c>
      <c r="CN692">
        <v>-1.9103314650000001</v>
      </c>
      <c r="CO692">
        <v>-5.3595256070000001</v>
      </c>
      <c r="CP692">
        <v>-98.252949169999994</v>
      </c>
      <c r="CQ692">
        <v>-19.852282509999998</v>
      </c>
      <c r="CR692">
        <v>-60.766494600000001</v>
      </c>
      <c r="CS692">
        <v>-59.400714450000002</v>
      </c>
      <c r="CT692">
        <v>33.300298927</v>
      </c>
      <c r="CU692">
        <v>49.528765188999998</v>
      </c>
      <c r="CV692">
        <v>1.6580247419</v>
      </c>
      <c r="CW692">
        <v>-1.95626323</v>
      </c>
      <c r="CX692">
        <v>1.6989490109000001</v>
      </c>
      <c r="CY692">
        <v>2.3616517658</v>
      </c>
      <c r="CZ692">
        <v>-0.201458479</v>
      </c>
      <c r="DA692">
        <v>0.70573919559999998</v>
      </c>
      <c r="DB692">
        <v>0.89365205920000002</v>
      </c>
      <c r="DC692">
        <v>-0.65015655299999997</v>
      </c>
      <c r="DD692">
        <v>0.87260044039999995</v>
      </c>
      <c r="DE692">
        <v>0.9769254342</v>
      </c>
      <c r="DF692">
        <v>0.1537032676</v>
      </c>
      <c r="DG692">
        <v>0.33447929030000001</v>
      </c>
      <c r="DH692">
        <v>1.3895120408999999</v>
      </c>
      <c r="DI692">
        <v>-1.3401188479999999</v>
      </c>
      <c r="DJ692">
        <v>-0.189297457</v>
      </c>
    </row>
    <row r="693" spans="17:114" x14ac:dyDescent="0.15">
      <c r="S693" s="11" t="s">
        <v>48</v>
      </c>
      <c r="T693" s="11" t="s">
        <v>100</v>
      </c>
      <c r="U693" s="11">
        <v>30</v>
      </c>
      <c r="V693" s="11">
        <v>15</v>
      </c>
      <c r="W693" s="9">
        <v>0.49563000000000001</v>
      </c>
      <c r="X693" s="9">
        <v>0.48860300000000001</v>
      </c>
      <c r="Y693" s="9">
        <f t="shared" si="281"/>
        <v>3.6641025602834776</v>
      </c>
      <c r="Z693" s="9">
        <f t="shared" si="282"/>
        <v>14</v>
      </c>
      <c r="AA693" s="8">
        <f t="shared" si="283"/>
        <v>60</v>
      </c>
      <c r="AB693" s="8" t="b">
        <f t="shared" si="280"/>
        <v>0</v>
      </c>
      <c r="AC693" s="25" t="str">
        <f t="shared" si="293"/>
        <v>NO</v>
      </c>
      <c r="AD693" s="21" t="str">
        <f t="shared" si="284"/>
        <v>NO</v>
      </c>
      <c r="AE693" s="8" t="str">
        <f t="shared" si="285"/>
        <v>MEDIUM</v>
      </c>
      <c r="AF693" s="8">
        <f t="shared" si="286"/>
        <v>3</v>
      </c>
      <c r="AG693" s="8">
        <f t="shared" si="287"/>
        <v>3</v>
      </c>
      <c r="AH693" s="8">
        <f t="shared" si="288"/>
        <v>3</v>
      </c>
      <c r="AI693" s="25">
        <f t="shared" si="294"/>
        <v>125</v>
      </c>
      <c r="AJ693" s="25">
        <f t="shared" si="295"/>
        <v>323</v>
      </c>
      <c r="AK693" s="25">
        <f t="shared" si="296"/>
        <v>603</v>
      </c>
      <c r="AL693" s="25">
        <f t="shared" si="297"/>
        <v>4.5</v>
      </c>
      <c r="AM693" s="21">
        <f t="shared" si="289"/>
        <v>125</v>
      </c>
      <c r="AN693" s="21">
        <f t="shared" si="290"/>
        <v>323</v>
      </c>
      <c r="AO693" s="21">
        <f t="shared" si="291"/>
        <v>603</v>
      </c>
      <c r="AP693" s="21">
        <f t="shared" si="292"/>
        <v>4.5</v>
      </c>
      <c r="AQ693" s="24">
        <f t="shared" si="298"/>
        <v>1</v>
      </c>
      <c r="AR693" s="24">
        <f t="shared" si="299"/>
        <v>1</v>
      </c>
      <c r="AS693" s="24">
        <f t="shared" si="300"/>
        <v>1</v>
      </c>
      <c r="AT693" s="24">
        <f t="shared" si="301"/>
        <v>-0.33333333333333331</v>
      </c>
      <c r="AU693">
        <v>16</v>
      </c>
      <c r="AV693">
        <v>14</v>
      </c>
      <c r="AW693">
        <v>85</v>
      </c>
      <c r="AX693">
        <v>35</v>
      </c>
      <c r="AY693">
        <v>45</v>
      </c>
      <c r="AZ693">
        <v>15</v>
      </c>
      <c r="BA693">
        <v>22.5</v>
      </c>
      <c r="BB693">
        <v>22.5</v>
      </c>
      <c r="BC693">
        <v>189.07713974000001</v>
      </c>
      <c r="BD693">
        <v>30.132222042999999</v>
      </c>
      <c r="BE693">
        <v>-25.726811059999999</v>
      </c>
      <c r="BF693">
        <v>-22.6996027</v>
      </c>
      <c r="BG693">
        <v>-4.219383884</v>
      </c>
      <c r="BH693">
        <v>-20.843215659999998</v>
      </c>
      <c r="BI693">
        <v>-14.94350195</v>
      </c>
      <c r="BJ693">
        <v>4.2240993062000003</v>
      </c>
      <c r="BK693">
        <v>-6.4095804669999996</v>
      </c>
      <c r="BL693">
        <v>-14.51498683</v>
      </c>
      <c r="BM693">
        <v>4.7881798402999998</v>
      </c>
      <c r="BN693">
        <v>-12.59829678</v>
      </c>
      <c r="BO693">
        <v>-19.780609890000001</v>
      </c>
      <c r="BP693">
        <v>10.044568744999999</v>
      </c>
      <c r="BQ693">
        <v>11.011434073</v>
      </c>
      <c r="BR693">
        <v>447.38467909000002</v>
      </c>
      <c r="BS693">
        <v>98.949415908000006</v>
      </c>
      <c r="BT693">
        <v>-66.44140668</v>
      </c>
      <c r="BU693">
        <v>-67.670780399999998</v>
      </c>
      <c r="BV693">
        <v>-14.2351896</v>
      </c>
      <c r="BW693">
        <v>-48.918337600000001</v>
      </c>
      <c r="BX693">
        <v>-26.31136884</v>
      </c>
      <c r="BY693">
        <v>3.7547019461</v>
      </c>
      <c r="BZ693">
        <v>-6.4669379469999999</v>
      </c>
      <c r="CA693">
        <v>-49.278872560000003</v>
      </c>
      <c r="CB693">
        <v>-4.4705896000000002E-2</v>
      </c>
      <c r="CC693">
        <v>-26.041354680000001</v>
      </c>
      <c r="CD693">
        <v>-37.203204249999999</v>
      </c>
      <c r="CE693">
        <v>18.409133184000002</v>
      </c>
      <c r="CF693">
        <v>29.761152845000002</v>
      </c>
      <c r="CG693">
        <v>828.33614232000002</v>
      </c>
      <c r="CH693">
        <v>224.57058463999999</v>
      </c>
      <c r="CI693">
        <v>-134.48927610000001</v>
      </c>
      <c r="CJ693">
        <v>-124.00672590000001</v>
      </c>
      <c r="CK693">
        <v>-23.543482019999999</v>
      </c>
      <c r="CL693">
        <v>-96.039623230000004</v>
      </c>
      <c r="CM693">
        <v>-61.955824309999997</v>
      </c>
      <c r="CN693">
        <v>-1.9103314650000001</v>
      </c>
      <c r="CO693">
        <v>-5.3595256070000001</v>
      </c>
      <c r="CP693">
        <v>-98.252949169999994</v>
      </c>
      <c r="CQ693">
        <v>-19.852282509999998</v>
      </c>
      <c r="CR693">
        <v>-60.766494600000001</v>
      </c>
      <c r="CS693">
        <v>-59.400714450000002</v>
      </c>
      <c r="CT693">
        <v>33.300298927</v>
      </c>
      <c r="CU693">
        <v>49.528765188999998</v>
      </c>
      <c r="CV693">
        <v>1.6580247419</v>
      </c>
      <c r="CW693">
        <v>-1.95626323</v>
      </c>
      <c r="CX693">
        <v>1.6989490109000001</v>
      </c>
      <c r="CY693">
        <v>2.3616517658</v>
      </c>
      <c r="CZ693">
        <v>-0.201458479</v>
      </c>
      <c r="DA693">
        <v>0.70573919559999998</v>
      </c>
      <c r="DB693">
        <v>0.89365205920000002</v>
      </c>
      <c r="DC693">
        <v>-0.65015655299999997</v>
      </c>
      <c r="DD693">
        <v>0.87260044039999995</v>
      </c>
      <c r="DE693">
        <v>0.9769254342</v>
      </c>
      <c r="DF693">
        <v>0.1537032676</v>
      </c>
      <c r="DG693">
        <v>0.33447929030000001</v>
      </c>
      <c r="DH693">
        <v>1.3895120408999999</v>
      </c>
      <c r="DI693">
        <v>-1.3401188479999999</v>
      </c>
      <c r="DJ693">
        <v>-0.189297457</v>
      </c>
    </row>
    <row r="694" spans="17:114" x14ac:dyDescent="0.15">
      <c r="S694" s="11" t="s">
        <v>48</v>
      </c>
      <c r="T694" s="11" t="s">
        <v>100</v>
      </c>
      <c r="U694" s="11">
        <v>30</v>
      </c>
      <c r="V694" s="11">
        <v>30</v>
      </c>
      <c r="W694" s="9">
        <v>0.49563000000000001</v>
      </c>
      <c r="X694" s="9">
        <v>0.48860300000000001</v>
      </c>
      <c r="Y694" s="9">
        <f t="shared" si="281"/>
        <v>3.6641025602834776</v>
      </c>
      <c r="Z694" s="9">
        <f t="shared" si="282"/>
        <v>14</v>
      </c>
      <c r="AA694" s="8">
        <f t="shared" si="283"/>
        <v>60</v>
      </c>
      <c r="AB694" s="8" t="b">
        <f t="shared" si="280"/>
        <v>0</v>
      </c>
      <c r="AC694" s="25" t="str">
        <f t="shared" si="293"/>
        <v>NO</v>
      </c>
      <c r="AD694" s="21" t="str">
        <f t="shared" si="284"/>
        <v>NO</v>
      </c>
      <c r="AE694" s="8" t="str">
        <f t="shared" si="285"/>
        <v>MEDIUM</v>
      </c>
      <c r="AF694" s="8">
        <f t="shared" si="286"/>
        <v>3</v>
      </c>
      <c r="AG694" s="8">
        <f t="shared" si="287"/>
        <v>3</v>
      </c>
      <c r="AH694" s="8">
        <f t="shared" si="288"/>
        <v>3</v>
      </c>
      <c r="AI694" s="25">
        <f t="shared" si="294"/>
        <v>112</v>
      </c>
      <c r="AJ694" s="25">
        <f t="shared" si="295"/>
        <v>276</v>
      </c>
      <c r="AK694" s="25">
        <f t="shared" si="296"/>
        <v>505</v>
      </c>
      <c r="AL694" s="25">
        <f t="shared" si="297"/>
        <v>5.6999999999999993</v>
      </c>
      <c r="AM694" s="21">
        <f t="shared" si="289"/>
        <v>112</v>
      </c>
      <c r="AN694" s="21">
        <f t="shared" si="290"/>
        <v>276</v>
      </c>
      <c r="AO694" s="21">
        <f t="shared" si="291"/>
        <v>505</v>
      </c>
      <c r="AP694" s="21">
        <f t="shared" si="292"/>
        <v>5.6999999999999993</v>
      </c>
      <c r="AQ694" s="24">
        <f t="shared" si="298"/>
        <v>1</v>
      </c>
      <c r="AR694" s="24">
        <f t="shared" si="299"/>
        <v>1</v>
      </c>
      <c r="AS694" s="24">
        <f t="shared" si="300"/>
        <v>1</v>
      </c>
      <c r="AT694" s="24">
        <f t="shared" si="301"/>
        <v>0.33333333333333331</v>
      </c>
      <c r="AU694">
        <v>16</v>
      </c>
      <c r="AV694">
        <v>14</v>
      </c>
      <c r="AW694">
        <v>85</v>
      </c>
      <c r="AX694">
        <v>35</v>
      </c>
      <c r="AY694">
        <v>45</v>
      </c>
      <c r="AZ694">
        <v>15</v>
      </c>
      <c r="BA694">
        <v>22.5</v>
      </c>
      <c r="BB694">
        <v>22.5</v>
      </c>
      <c r="BC694">
        <v>189.07713974000001</v>
      </c>
      <c r="BD694">
        <v>30.132222042999999</v>
      </c>
      <c r="BE694">
        <v>-25.726811059999999</v>
      </c>
      <c r="BF694">
        <v>-22.6996027</v>
      </c>
      <c r="BG694">
        <v>-4.219383884</v>
      </c>
      <c r="BH694">
        <v>-20.843215659999998</v>
      </c>
      <c r="BI694">
        <v>-14.94350195</v>
      </c>
      <c r="BJ694">
        <v>4.2240993062000003</v>
      </c>
      <c r="BK694">
        <v>-6.4095804669999996</v>
      </c>
      <c r="BL694">
        <v>-14.51498683</v>
      </c>
      <c r="BM694">
        <v>4.7881798402999998</v>
      </c>
      <c r="BN694">
        <v>-12.59829678</v>
      </c>
      <c r="BO694">
        <v>-19.780609890000001</v>
      </c>
      <c r="BP694">
        <v>10.044568744999999</v>
      </c>
      <c r="BQ694">
        <v>11.011434073</v>
      </c>
      <c r="BR694">
        <v>447.38467909000002</v>
      </c>
      <c r="BS694">
        <v>98.949415908000006</v>
      </c>
      <c r="BT694">
        <v>-66.44140668</v>
      </c>
      <c r="BU694">
        <v>-67.670780399999998</v>
      </c>
      <c r="BV694">
        <v>-14.2351896</v>
      </c>
      <c r="BW694">
        <v>-48.918337600000001</v>
      </c>
      <c r="BX694">
        <v>-26.31136884</v>
      </c>
      <c r="BY694">
        <v>3.7547019461</v>
      </c>
      <c r="BZ694">
        <v>-6.4669379469999999</v>
      </c>
      <c r="CA694">
        <v>-49.278872560000003</v>
      </c>
      <c r="CB694">
        <v>-4.4705896000000002E-2</v>
      </c>
      <c r="CC694">
        <v>-26.041354680000001</v>
      </c>
      <c r="CD694">
        <v>-37.203204249999999</v>
      </c>
      <c r="CE694">
        <v>18.409133184000002</v>
      </c>
      <c r="CF694">
        <v>29.761152845000002</v>
      </c>
      <c r="CG694">
        <v>828.33614232000002</v>
      </c>
      <c r="CH694">
        <v>224.57058463999999</v>
      </c>
      <c r="CI694">
        <v>-134.48927610000001</v>
      </c>
      <c r="CJ694">
        <v>-124.00672590000001</v>
      </c>
      <c r="CK694">
        <v>-23.543482019999999</v>
      </c>
      <c r="CL694">
        <v>-96.039623230000004</v>
      </c>
      <c r="CM694">
        <v>-61.955824309999997</v>
      </c>
      <c r="CN694">
        <v>-1.9103314650000001</v>
      </c>
      <c r="CO694">
        <v>-5.3595256070000001</v>
      </c>
      <c r="CP694">
        <v>-98.252949169999994</v>
      </c>
      <c r="CQ694">
        <v>-19.852282509999998</v>
      </c>
      <c r="CR694">
        <v>-60.766494600000001</v>
      </c>
      <c r="CS694">
        <v>-59.400714450000002</v>
      </c>
      <c r="CT694">
        <v>33.300298927</v>
      </c>
      <c r="CU694">
        <v>49.528765188999998</v>
      </c>
      <c r="CV694">
        <v>1.6580247419</v>
      </c>
      <c r="CW694">
        <v>-1.95626323</v>
      </c>
      <c r="CX694">
        <v>1.6989490109000001</v>
      </c>
      <c r="CY694">
        <v>2.3616517658</v>
      </c>
      <c r="CZ694">
        <v>-0.201458479</v>
      </c>
      <c r="DA694">
        <v>0.70573919559999998</v>
      </c>
      <c r="DB694">
        <v>0.89365205920000002</v>
      </c>
      <c r="DC694">
        <v>-0.65015655299999997</v>
      </c>
      <c r="DD694">
        <v>0.87260044039999995</v>
      </c>
      <c r="DE694">
        <v>0.9769254342</v>
      </c>
      <c r="DF694">
        <v>0.1537032676</v>
      </c>
      <c r="DG694">
        <v>0.33447929030000001</v>
      </c>
      <c r="DH694">
        <v>1.3895120408999999</v>
      </c>
      <c r="DI694">
        <v>-1.3401188479999999</v>
      </c>
      <c r="DJ694">
        <v>-0.189297457</v>
      </c>
    </row>
    <row r="695" spans="17:114" s="15" customFormat="1" x14ac:dyDescent="0.15">
      <c r="Q695" s="17"/>
      <c r="R695" s="17"/>
      <c r="S695" s="17" t="s">
        <v>48</v>
      </c>
      <c r="T695" s="11" t="s">
        <v>100</v>
      </c>
      <c r="U695" s="17">
        <v>30</v>
      </c>
      <c r="V695" s="17">
        <v>45</v>
      </c>
      <c r="W695" s="9">
        <v>0.49563000000000001</v>
      </c>
      <c r="X695" s="9">
        <v>0.48860300000000001</v>
      </c>
      <c r="Y695" s="9">
        <f t="shared" si="281"/>
        <v>3.6641025602834776</v>
      </c>
      <c r="Z695" s="9">
        <f t="shared" si="282"/>
        <v>14</v>
      </c>
      <c r="AA695" s="8">
        <f t="shared" si="283"/>
        <v>60</v>
      </c>
      <c r="AB695" s="8" t="b">
        <f t="shared" si="280"/>
        <v>0</v>
      </c>
      <c r="AC695" s="25" t="str">
        <f t="shared" si="293"/>
        <v>NO</v>
      </c>
      <c r="AD695" s="21" t="str">
        <f t="shared" si="284"/>
        <v>NO</v>
      </c>
      <c r="AE695" s="8" t="str">
        <f t="shared" si="285"/>
        <v>FINE</v>
      </c>
      <c r="AF695" s="8">
        <f t="shared" si="286"/>
        <v>2</v>
      </c>
      <c r="AG695" s="8">
        <f t="shared" si="287"/>
        <v>2</v>
      </c>
      <c r="AH695" s="8">
        <f t="shared" si="288"/>
        <v>3</v>
      </c>
      <c r="AI695" s="25">
        <f t="shared" si="294"/>
        <v>108</v>
      </c>
      <c r="AJ695" s="25">
        <f t="shared" si="295"/>
        <v>256</v>
      </c>
      <c r="AK695" s="25">
        <f t="shared" si="296"/>
        <v>451</v>
      </c>
      <c r="AL695" s="25">
        <f t="shared" si="297"/>
        <v>6.8</v>
      </c>
      <c r="AM695" s="21">
        <f t="shared" si="289"/>
        <v>108</v>
      </c>
      <c r="AN695" s="21">
        <f t="shared" si="290"/>
        <v>256</v>
      </c>
      <c r="AO695" s="21">
        <f t="shared" si="291"/>
        <v>451</v>
      </c>
      <c r="AP695" s="21">
        <f t="shared" si="292"/>
        <v>6.8</v>
      </c>
      <c r="AQ695" s="24">
        <f t="shared" si="298"/>
        <v>1</v>
      </c>
      <c r="AR695" s="24">
        <f t="shared" si="299"/>
        <v>1</v>
      </c>
      <c r="AS695" s="24">
        <f t="shared" si="300"/>
        <v>1</v>
      </c>
      <c r="AT695" s="24">
        <f t="shared" si="301"/>
        <v>1</v>
      </c>
      <c r="AU695">
        <v>16</v>
      </c>
      <c r="AV695">
        <v>14</v>
      </c>
      <c r="AW695">
        <v>85</v>
      </c>
      <c r="AX695">
        <v>35</v>
      </c>
      <c r="AY695">
        <v>45</v>
      </c>
      <c r="AZ695">
        <v>15</v>
      </c>
      <c r="BA695">
        <v>22.5</v>
      </c>
      <c r="BB695">
        <v>22.5</v>
      </c>
      <c r="BC695">
        <v>189.07713974000001</v>
      </c>
      <c r="BD695">
        <v>30.132222042999999</v>
      </c>
      <c r="BE695">
        <v>-25.726811059999999</v>
      </c>
      <c r="BF695">
        <v>-22.6996027</v>
      </c>
      <c r="BG695">
        <v>-4.219383884</v>
      </c>
      <c r="BH695">
        <v>-20.843215659999998</v>
      </c>
      <c r="BI695">
        <v>-14.94350195</v>
      </c>
      <c r="BJ695">
        <v>4.2240993062000003</v>
      </c>
      <c r="BK695">
        <v>-6.4095804669999996</v>
      </c>
      <c r="BL695">
        <v>-14.51498683</v>
      </c>
      <c r="BM695">
        <v>4.7881798402999998</v>
      </c>
      <c r="BN695">
        <v>-12.59829678</v>
      </c>
      <c r="BO695">
        <v>-19.780609890000001</v>
      </c>
      <c r="BP695">
        <v>10.044568744999999</v>
      </c>
      <c r="BQ695">
        <v>11.011434073</v>
      </c>
      <c r="BR695">
        <v>447.38467909000002</v>
      </c>
      <c r="BS695">
        <v>98.949415908000006</v>
      </c>
      <c r="BT695">
        <v>-66.44140668</v>
      </c>
      <c r="BU695">
        <v>-67.670780399999998</v>
      </c>
      <c r="BV695">
        <v>-14.2351896</v>
      </c>
      <c r="BW695">
        <v>-48.918337600000001</v>
      </c>
      <c r="BX695">
        <v>-26.31136884</v>
      </c>
      <c r="BY695">
        <v>3.7547019461</v>
      </c>
      <c r="BZ695">
        <v>-6.4669379469999999</v>
      </c>
      <c r="CA695">
        <v>-49.278872560000003</v>
      </c>
      <c r="CB695">
        <v>-4.4705896000000002E-2</v>
      </c>
      <c r="CC695">
        <v>-26.041354680000001</v>
      </c>
      <c r="CD695">
        <v>-37.203204249999999</v>
      </c>
      <c r="CE695">
        <v>18.409133184000002</v>
      </c>
      <c r="CF695">
        <v>29.761152845000002</v>
      </c>
      <c r="CG695">
        <v>828.33614232000002</v>
      </c>
      <c r="CH695">
        <v>224.57058463999999</v>
      </c>
      <c r="CI695">
        <v>-134.48927610000001</v>
      </c>
      <c r="CJ695">
        <v>-124.00672590000001</v>
      </c>
      <c r="CK695">
        <v>-23.543482019999999</v>
      </c>
      <c r="CL695">
        <v>-96.039623230000004</v>
      </c>
      <c r="CM695">
        <v>-61.955824309999997</v>
      </c>
      <c r="CN695">
        <v>-1.9103314650000001</v>
      </c>
      <c r="CO695">
        <v>-5.3595256070000001</v>
      </c>
      <c r="CP695">
        <v>-98.252949169999994</v>
      </c>
      <c r="CQ695">
        <v>-19.852282509999998</v>
      </c>
      <c r="CR695">
        <v>-60.766494600000001</v>
      </c>
      <c r="CS695">
        <v>-59.400714450000002</v>
      </c>
      <c r="CT695">
        <v>33.300298927</v>
      </c>
      <c r="CU695">
        <v>49.528765188999998</v>
      </c>
      <c r="CV695">
        <v>1.6580247419</v>
      </c>
      <c r="CW695">
        <v>-1.95626323</v>
      </c>
      <c r="CX695">
        <v>1.6989490109000001</v>
      </c>
      <c r="CY695">
        <v>2.3616517658</v>
      </c>
      <c r="CZ695">
        <v>-0.201458479</v>
      </c>
      <c r="DA695">
        <v>0.70573919559999998</v>
      </c>
      <c r="DB695">
        <v>0.89365205920000002</v>
      </c>
      <c r="DC695">
        <v>-0.65015655299999997</v>
      </c>
      <c r="DD695">
        <v>0.87260044039999995</v>
      </c>
      <c r="DE695">
        <v>0.9769254342</v>
      </c>
      <c r="DF695">
        <v>0.1537032676</v>
      </c>
      <c r="DG695">
        <v>0.33447929030000001</v>
      </c>
      <c r="DH695">
        <v>1.3895120408999999</v>
      </c>
      <c r="DI695">
        <v>-1.3401188479999999</v>
      </c>
      <c r="DJ695">
        <v>-0.189297457</v>
      </c>
    </row>
    <row r="696" spans="17:114" x14ac:dyDescent="0.15">
      <c r="S696" s="11" t="s">
        <v>95</v>
      </c>
      <c r="T696" s="11" t="s">
        <v>100</v>
      </c>
      <c r="U696" s="11">
        <v>2</v>
      </c>
      <c r="V696" s="11">
        <v>0</v>
      </c>
      <c r="W696" s="9">
        <v>1.942E-2</v>
      </c>
      <c r="X696" s="11">
        <v>0.63424999999999998</v>
      </c>
      <c r="Y696" s="9">
        <f t="shared" ref="Y696:Y723" si="302">W696*AA696^X696</f>
        <v>0.26064035358415394</v>
      </c>
      <c r="Z696" s="9">
        <f t="shared" ref="Z696:Z723" si="303">ROUNDUP($E$3/Y696,0)</f>
        <v>196</v>
      </c>
      <c r="AA696" s="8">
        <f t="shared" si="283"/>
        <v>60</v>
      </c>
      <c r="AB696" s="8" t="b">
        <f t="shared" ref="AB696:AB723" si="304">AND(AC696="YES",AD696="YES",T696=$B$2)</f>
        <v>0</v>
      </c>
      <c r="AC696" s="25" t="str">
        <f t="shared" ref="AC696:AC723" si="305">IF($C$7=AF696,"YES","NO")</f>
        <v>NO</v>
      </c>
      <c r="AD696" s="21" t="str">
        <f t="shared" si="284"/>
        <v>NO</v>
      </c>
      <c r="AE696" s="8" t="str">
        <f t="shared" si="285"/>
        <v>ULT. COARSE</v>
      </c>
      <c r="AF696" s="8">
        <f t="shared" si="286"/>
        <v>7</v>
      </c>
      <c r="AG696" s="8">
        <f t="shared" si="287"/>
        <v>7</v>
      </c>
      <c r="AH696" s="8">
        <f t="shared" si="288"/>
        <v>7</v>
      </c>
      <c r="AI696" s="25">
        <f t="shared" ref="AI696:AI723" si="306">IF(AM696&lt;0,0,AM696)</f>
        <v>354</v>
      </c>
      <c r="AJ696" s="25">
        <f t="shared" ref="AJ696:AJ723" si="307">IF(AN696&lt;0,0,AN696)</f>
        <v>793</v>
      </c>
      <c r="AK696" s="25">
        <f t="shared" ref="AK696:AK723" si="308">IF(AO696&lt;0,0,AO696)</f>
        <v>1318</v>
      </c>
      <c r="AL696" s="25">
        <f t="shared" ref="AL696:AL723" si="309">IF(AP696&lt;0,0,AP696)</f>
        <v>0.79999999999999993</v>
      </c>
      <c r="AM696" s="21">
        <f t="shared" si="289"/>
        <v>354</v>
      </c>
      <c r="AN696" s="21">
        <f t="shared" si="290"/>
        <v>793</v>
      </c>
      <c r="AO696" s="21">
        <f t="shared" si="291"/>
        <v>1318</v>
      </c>
      <c r="AP696" s="21">
        <f t="shared" si="292"/>
        <v>0.79999999999999993</v>
      </c>
      <c r="AQ696" s="24">
        <f t="shared" ref="AQ696:AQ723" si="310">(U696-AU696)/AV696</f>
        <v>-1</v>
      </c>
      <c r="AR696" s="24">
        <f t="shared" ref="AR696:AR723" si="311">($B$3-AW696)/AX696</f>
        <v>1</v>
      </c>
      <c r="AS696" s="24">
        <f t="shared" ref="AS696:AS723" si="312">(AA696-AY696)/AZ696</f>
        <v>1</v>
      </c>
      <c r="AT696" s="24">
        <f t="shared" ref="AT696:AT723" si="313">(V696-BA696)/BB696</f>
        <v>-1</v>
      </c>
      <c r="AU696">
        <v>9</v>
      </c>
      <c r="AV696">
        <v>7</v>
      </c>
      <c r="AW696">
        <v>100</v>
      </c>
      <c r="AX696">
        <v>20</v>
      </c>
      <c r="AY696">
        <v>45</v>
      </c>
      <c r="AZ696">
        <v>15</v>
      </c>
      <c r="BA696">
        <v>7.5</v>
      </c>
      <c r="BB696">
        <v>7.5</v>
      </c>
      <c r="BC696">
        <v>316.08281751999999</v>
      </c>
      <c r="BD696">
        <v>-101.975301</v>
      </c>
      <c r="BE696">
        <v>-121.21044449999999</v>
      </c>
      <c r="BF696">
        <v>-2.455156809</v>
      </c>
      <c r="BG696">
        <v>-36.226984999999999</v>
      </c>
      <c r="BH696">
        <v>42.995068990999997</v>
      </c>
      <c r="BI696">
        <v>23.348156685999999</v>
      </c>
      <c r="BJ696">
        <v>58.246345474999998</v>
      </c>
      <c r="BK696">
        <v>46.273730489999998</v>
      </c>
      <c r="BL696">
        <v>57.356959672000002</v>
      </c>
      <c r="BM696">
        <v>18.198888279999998</v>
      </c>
      <c r="BN696">
        <v>42.044449989</v>
      </c>
      <c r="BO696">
        <v>3.2826697731999999</v>
      </c>
      <c r="BP696">
        <v>22.889918481999999</v>
      </c>
      <c r="BQ696">
        <v>-7.9825318239999996</v>
      </c>
      <c r="BR696">
        <v>810.14458029000002</v>
      </c>
      <c r="BS696">
        <v>-152.45942289999999</v>
      </c>
      <c r="BT696">
        <v>-232.58296720000001</v>
      </c>
      <c r="BU696">
        <v>33.868755053000001</v>
      </c>
      <c r="BV696">
        <v>-76.884343079999994</v>
      </c>
      <c r="BW696">
        <v>30.901441086999998</v>
      </c>
      <c r="BX696">
        <v>-13.910221590000001</v>
      </c>
      <c r="BY696">
        <v>40.942049085000001</v>
      </c>
      <c r="BZ696">
        <v>53.761792290000002</v>
      </c>
      <c r="CA696">
        <v>57.895175371999997</v>
      </c>
      <c r="CB696">
        <v>2.0886036553</v>
      </c>
      <c r="CC696">
        <v>-45.362730030000002</v>
      </c>
      <c r="CD696">
        <v>-7.4171932700000003</v>
      </c>
      <c r="CE696">
        <v>11.959493416000001</v>
      </c>
      <c r="CF696">
        <v>-25.173165099999999</v>
      </c>
      <c r="CG696">
        <v>1627.5020380999999</v>
      </c>
      <c r="CH696">
        <v>-146.10695089999999</v>
      </c>
      <c r="CI696">
        <v>-324.73926870000003</v>
      </c>
      <c r="CJ696">
        <v>79.753145079999996</v>
      </c>
      <c r="CK696">
        <v>-104.71359940000001</v>
      </c>
      <c r="CL696">
        <v>-6.1385517859999998</v>
      </c>
      <c r="CM696">
        <v>-58.93253644</v>
      </c>
      <c r="CN696">
        <v>52.841353781999999</v>
      </c>
      <c r="CO696">
        <v>8.4225739289000003</v>
      </c>
      <c r="CP696">
        <v>78.941493221000002</v>
      </c>
      <c r="CQ696">
        <v>-1.6423264829999999</v>
      </c>
      <c r="CR696">
        <v>-289.2714522</v>
      </c>
      <c r="CS696">
        <v>-60.020881469999999</v>
      </c>
      <c r="CT696">
        <v>54.331172766000002</v>
      </c>
      <c r="CU696">
        <v>-69.494844319999999</v>
      </c>
      <c r="CV696">
        <v>0.5682799583</v>
      </c>
      <c r="CW696">
        <v>0.5569289476</v>
      </c>
      <c r="CX696">
        <v>0.78623442619999995</v>
      </c>
      <c r="CY696">
        <v>-9.8259351999999994E-2</v>
      </c>
      <c r="CZ696">
        <v>5.0173445300000001E-2</v>
      </c>
      <c r="DA696">
        <v>0.71823002039999995</v>
      </c>
      <c r="DB696">
        <v>-0.132247368</v>
      </c>
      <c r="DC696">
        <v>-0.24856910199999999</v>
      </c>
      <c r="DD696">
        <v>9.7083289000000003E-3</v>
      </c>
      <c r="DE696">
        <v>-5.3742783000000002E-2</v>
      </c>
      <c r="DF696">
        <v>-0.11393742499999999</v>
      </c>
      <c r="DG696">
        <v>0.78387220209999997</v>
      </c>
      <c r="DH696">
        <v>0.46221757899999999</v>
      </c>
      <c r="DI696">
        <v>-0.15829323300000001</v>
      </c>
      <c r="DJ696">
        <v>-0.31648733299999998</v>
      </c>
    </row>
    <row r="697" spans="17:114" x14ac:dyDescent="0.15">
      <c r="S697" s="11" t="s">
        <v>95</v>
      </c>
      <c r="T697" s="11" t="s">
        <v>100</v>
      </c>
      <c r="U697" s="11">
        <v>2</v>
      </c>
      <c r="V697" s="11">
        <v>15</v>
      </c>
      <c r="W697" s="9">
        <v>1.942E-2</v>
      </c>
      <c r="X697" s="11">
        <v>0.63424999999999998</v>
      </c>
      <c r="Y697" s="9">
        <f t="shared" si="302"/>
        <v>0.26064035358415394</v>
      </c>
      <c r="Z697" s="9">
        <f t="shared" si="303"/>
        <v>196</v>
      </c>
      <c r="AA697" s="8">
        <f t="shared" si="283"/>
        <v>60</v>
      </c>
      <c r="AB697" s="8" t="b">
        <f t="shared" si="304"/>
        <v>0</v>
      </c>
      <c r="AC697" s="25" t="str">
        <f t="shared" si="305"/>
        <v>NO</v>
      </c>
      <c r="AD697" s="21" t="str">
        <f t="shared" si="284"/>
        <v>NO</v>
      </c>
      <c r="AE697" s="8" t="str">
        <f t="shared" si="285"/>
        <v>EXT. COARSE</v>
      </c>
      <c r="AF697" s="8">
        <f t="shared" si="286"/>
        <v>6</v>
      </c>
      <c r="AG697" s="8">
        <f t="shared" si="287"/>
        <v>7</v>
      </c>
      <c r="AH697" s="8">
        <f t="shared" si="288"/>
        <v>6</v>
      </c>
      <c r="AI697" s="25">
        <f t="shared" si="306"/>
        <v>340</v>
      </c>
      <c r="AJ697" s="25">
        <f t="shared" si="307"/>
        <v>652</v>
      </c>
      <c r="AK697" s="25">
        <f t="shared" si="308"/>
        <v>1247</v>
      </c>
      <c r="AL697" s="25">
        <f t="shared" si="309"/>
        <v>0.6</v>
      </c>
      <c r="AM697" s="21">
        <f t="shared" si="289"/>
        <v>340</v>
      </c>
      <c r="AN697" s="21">
        <f t="shared" si="290"/>
        <v>652</v>
      </c>
      <c r="AO697" s="21">
        <f t="shared" si="291"/>
        <v>1247</v>
      </c>
      <c r="AP697" s="21">
        <f t="shared" si="292"/>
        <v>0.6</v>
      </c>
      <c r="AQ697" s="24">
        <f t="shared" si="310"/>
        <v>-1</v>
      </c>
      <c r="AR697" s="24">
        <f t="shared" si="311"/>
        <v>1</v>
      </c>
      <c r="AS697" s="24">
        <f t="shared" si="312"/>
        <v>1</v>
      </c>
      <c r="AT697" s="24">
        <f t="shared" si="313"/>
        <v>1</v>
      </c>
      <c r="AU697">
        <v>9</v>
      </c>
      <c r="AV697">
        <v>7</v>
      </c>
      <c r="AW697">
        <v>100</v>
      </c>
      <c r="AX697">
        <v>20</v>
      </c>
      <c r="AY697">
        <v>45</v>
      </c>
      <c r="AZ697">
        <v>15</v>
      </c>
      <c r="BA697">
        <v>7.5</v>
      </c>
      <c r="BB697">
        <v>7.5</v>
      </c>
      <c r="BC697">
        <v>316.08281751999999</v>
      </c>
      <c r="BD697">
        <v>-101.975301</v>
      </c>
      <c r="BE697">
        <v>-121.21044449999999</v>
      </c>
      <c r="BF697">
        <v>-2.455156809</v>
      </c>
      <c r="BG697">
        <v>-36.226984999999999</v>
      </c>
      <c r="BH697">
        <v>42.995068990999997</v>
      </c>
      <c r="BI697">
        <v>23.348156685999999</v>
      </c>
      <c r="BJ697">
        <v>58.246345474999998</v>
      </c>
      <c r="BK697">
        <v>46.273730489999998</v>
      </c>
      <c r="BL697">
        <v>57.356959672000002</v>
      </c>
      <c r="BM697">
        <v>18.198888279999998</v>
      </c>
      <c r="BN697">
        <v>42.044449989</v>
      </c>
      <c r="BO697">
        <v>3.2826697731999999</v>
      </c>
      <c r="BP697">
        <v>22.889918481999999</v>
      </c>
      <c r="BQ697">
        <v>-7.9825318239999996</v>
      </c>
      <c r="BR697">
        <v>810.14458029000002</v>
      </c>
      <c r="BS697">
        <v>-152.45942289999999</v>
      </c>
      <c r="BT697">
        <v>-232.58296720000001</v>
      </c>
      <c r="BU697">
        <v>33.868755053000001</v>
      </c>
      <c r="BV697">
        <v>-76.884343079999994</v>
      </c>
      <c r="BW697">
        <v>30.901441086999998</v>
      </c>
      <c r="BX697">
        <v>-13.910221590000001</v>
      </c>
      <c r="BY697">
        <v>40.942049085000001</v>
      </c>
      <c r="BZ697">
        <v>53.761792290000002</v>
      </c>
      <c r="CA697">
        <v>57.895175371999997</v>
      </c>
      <c r="CB697">
        <v>2.0886036553</v>
      </c>
      <c r="CC697">
        <v>-45.362730030000002</v>
      </c>
      <c r="CD697">
        <v>-7.4171932700000003</v>
      </c>
      <c r="CE697">
        <v>11.959493416000001</v>
      </c>
      <c r="CF697">
        <v>-25.173165099999999</v>
      </c>
      <c r="CG697">
        <v>1627.5020380999999</v>
      </c>
      <c r="CH697">
        <v>-146.10695089999999</v>
      </c>
      <c r="CI697">
        <v>-324.73926870000003</v>
      </c>
      <c r="CJ697">
        <v>79.753145079999996</v>
      </c>
      <c r="CK697">
        <v>-104.71359940000001</v>
      </c>
      <c r="CL697">
        <v>-6.1385517859999998</v>
      </c>
      <c r="CM697">
        <v>-58.93253644</v>
      </c>
      <c r="CN697">
        <v>52.841353781999999</v>
      </c>
      <c r="CO697">
        <v>8.4225739289000003</v>
      </c>
      <c r="CP697">
        <v>78.941493221000002</v>
      </c>
      <c r="CQ697">
        <v>-1.6423264829999999</v>
      </c>
      <c r="CR697">
        <v>-289.2714522</v>
      </c>
      <c r="CS697">
        <v>-60.020881469999999</v>
      </c>
      <c r="CT697">
        <v>54.331172766000002</v>
      </c>
      <c r="CU697">
        <v>-69.494844319999999</v>
      </c>
      <c r="CV697">
        <v>0.5682799583</v>
      </c>
      <c r="CW697">
        <v>0.5569289476</v>
      </c>
      <c r="CX697">
        <v>0.78623442619999995</v>
      </c>
      <c r="CY697">
        <v>-9.8259351999999994E-2</v>
      </c>
      <c r="CZ697">
        <v>5.0173445300000001E-2</v>
      </c>
      <c r="DA697">
        <v>0.71823002039999995</v>
      </c>
      <c r="DB697">
        <v>-0.132247368</v>
      </c>
      <c r="DC697">
        <v>-0.24856910199999999</v>
      </c>
      <c r="DD697">
        <v>9.7083289000000003E-3</v>
      </c>
      <c r="DE697">
        <v>-5.3742783000000002E-2</v>
      </c>
      <c r="DF697">
        <v>-0.11393742499999999</v>
      </c>
      <c r="DG697">
        <v>0.78387220209999997</v>
      </c>
      <c r="DH697">
        <v>0.46221757899999999</v>
      </c>
      <c r="DI697">
        <v>-0.15829323300000001</v>
      </c>
      <c r="DJ697">
        <v>-0.31648733299999998</v>
      </c>
    </row>
    <row r="698" spans="17:114" x14ac:dyDescent="0.15">
      <c r="S698" s="11" t="s">
        <v>95</v>
      </c>
      <c r="T698" s="11" t="s">
        <v>100</v>
      </c>
      <c r="U698" s="11">
        <v>3</v>
      </c>
      <c r="V698" s="11">
        <v>0</v>
      </c>
      <c r="W698" s="9">
        <v>3.4320000000000003E-2</v>
      </c>
      <c r="X698" s="11">
        <v>0.55706</v>
      </c>
      <c r="Y698" s="9">
        <f t="shared" si="302"/>
        <v>0.33580272395609545</v>
      </c>
      <c r="Z698" s="9">
        <f t="shared" si="303"/>
        <v>152</v>
      </c>
      <c r="AA698" s="8">
        <f t="shared" si="283"/>
        <v>60</v>
      </c>
      <c r="AB698" s="8" t="b">
        <f t="shared" si="304"/>
        <v>0</v>
      </c>
      <c r="AC698" s="25" t="str">
        <f t="shared" si="305"/>
        <v>NO</v>
      </c>
      <c r="AD698" s="21" t="str">
        <f t="shared" si="284"/>
        <v>NO</v>
      </c>
      <c r="AE698" s="8" t="str">
        <f t="shared" si="285"/>
        <v>ULT. COARSE</v>
      </c>
      <c r="AF698" s="8">
        <f t="shared" si="286"/>
        <v>7</v>
      </c>
      <c r="AG698" s="8">
        <f t="shared" si="287"/>
        <v>7</v>
      </c>
      <c r="AH698" s="8">
        <f t="shared" si="288"/>
        <v>7</v>
      </c>
      <c r="AI698" s="25">
        <f t="shared" si="306"/>
        <v>331</v>
      </c>
      <c r="AJ698" s="25">
        <f t="shared" si="307"/>
        <v>778</v>
      </c>
      <c r="AK698" s="25">
        <f t="shared" si="308"/>
        <v>1364</v>
      </c>
      <c r="AL698" s="25">
        <f t="shared" si="309"/>
        <v>0.79999999999999993</v>
      </c>
      <c r="AM698" s="21">
        <f t="shared" si="289"/>
        <v>331</v>
      </c>
      <c r="AN698" s="21">
        <f t="shared" si="290"/>
        <v>778</v>
      </c>
      <c r="AO698" s="21">
        <f t="shared" si="291"/>
        <v>1364</v>
      </c>
      <c r="AP698" s="21">
        <f t="shared" si="292"/>
        <v>0.79999999999999993</v>
      </c>
      <c r="AQ698" s="24">
        <f t="shared" si="310"/>
        <v>-0.8571428571428571</v>
      </c>
      <c r="AR698" s="24">
        <f t="shared" si="311"/>
        <v>1</v>
      </c>
      <c r="AS698" s="24">
        <f t="shared" si="312"/>
        <v>1</v>
      </c>
      <c r="AT698" s="24">
        <f t="shared" si="313"/>
        <v>-1</v>
      </c>
      <c r="AU698">
        <v>9</v>
      </c>
      <c r="AV698">
        <v>7</v>
      </c>
      <c r="AW698">
        <v>100</v>
      </c>
      <c r="AX698">
        <v>20</v>
      </c>
      <c r="AY698">
        <v>45</v>
      </c>
      <c r="AZ698">
        <v>15</v>
      </c>
      <c r="BA698">
        <v>7.5</v>
      </c>
      <c r="BB698">
        <v>7.5</v>
      </c>
      <c r="BC698">
        <v>316.08281751999999</v>
      </c>
      <c r="BD698">
        <v>-101.975301</v>
      </c>
      <c r="BE698">
        <v>-121.21044449999999</v>
      </c>
      <c r="BF698">
        <v>-2.455156809</v>
      </c>
      <c r="BG698">
        <v>-36.226984999999999</v>
      </c>
      <c r="BH698">
        <v>42.995068990999997</v>
      </c>
      <c r="BI698">
        <v>23.348156685999999</v>
      </c>
      <c r="BJ698">
        <v>58.246345474999998</v>
      </c>
      <c r="BK698">
        <v>46.273730489999998</v>
      </c>
      <c r="BL698">
        <v>57.356959672000002</v>
      </c>
      <c r="BM698">
        <v>18.198888279999998</v>
      </c>
      <c r="BN698">
        <v>42.044449989</v>
      </c>
      <c r="BO698">
        <v>3.2826697731999999</v>
      </c>
      <c r="BP698">
        <v>22.889918481999999</v>
      </c>
      <c r="BQ698">
        <v>-7.9825318239999996</v>
      </c>
      <c r="BR698">
        <v>810.14458029000002</v>
      </c>
      <c r="BS698">
        <v>-152.45942289999999</v>
      </c>
      <c r="BT698">
        <v>-232.58296720000001</v>
      </c>
      <c r="BU698">
        <v>33.868755053000001</v>
      </c>
      <c r="BV698">
        <v>-76.884343079999994</v>
      </c>
      <c r="BW698">
        <v>30.901441086999998</v>
      </c>
      <c r="BX698">
        <v>-13.910221590000001</v>
      </c>
      <c r="BY698">
        <v>40.942049085000001</v>
      </c>
      <c r="BZ698">
        <v>53.761792290000002</v>
      </c>
      <c r="CA698">
        <v>57.895175371999997</v>
      </c>
      <c r="CB698">
        <v>2.0886036553</v>
      </c>
      <c r="CC698">
        <v>-45.362730030000002</v>
      </c>
      <c r="CD698">
        <v>-7.4171932700000003</v>
      </c>
      <c r="CE698">
        <v>11.959493416000001</v>
      </c>
      <c r="CF698">
        <v>-25.173165099999999</v>
      </c>
      <c r="CG698">
        <v>1627.5020380999999</v>
      </c>
      <c r="CH698">
        <v>-146.10695089999999</v>
      </c>
      <c r="CI698">
        <v>-324.73926870000003</v>
      </c>
      <c r="CJ698">
        <v>79.753145079999996</v>
      </c>
      <c r="CK698">
        <v>-104.71359940000001</v>
      </c>
      <c r="CL698">
        <v>-6.1385517859999998</v>
      </c>
      <c r="CM698">
        <v>-58.93253644</v>
      </c>
      <c r="CN698">
        <v>52.841353781999999</v>
      </c>
      <c r="CO698">
        <v>8.4225739289000003</v>
      </c>
      <c r="CP698">
        <v>78.941493221000002</v>
      </c>
      <c r="CQ698">
        <v>-1.6423264829999999</v>
      </c>
      <c r="CR698">
        <v>-289.2714522</v>
      </c>
      <c r="CS698">
        <v>-60.020881469999999</v>
      </c>
      <c r="CT698">
        <v>54.331172766000002</v>
      </c>
      <c r="CU698">
        <v>-69.494844319999999</v>
      </c>
      <c r="CV698">
        <v>0.5682799583</v>
      </c>
      <c r="CW698">
        <v>0.5569289476</v>
      </c>
      <c r="CX698">
        <v>0.78623442619999995</v>
      </c>
      <c r="CY698">
        <v>-9.8259351999999994E-2</v>
      </c>
      <c r="CZ698">
        <v>5.0173445300000001E-2</v>
      </c>
      <c r="DA698">
        <v>0.71823002039999995</v>
      </c>
      <c r="DB698">
        <v>-0.132247368</v>
      </c>
      <c r="DC698">
        <v>-0.24856910199999999</v>
      </c>
      <c r="DD698">
        <v>9.7083289000000003E-3</v>
      </c>
      <c r="DE698">
        <v>-5.3742783000000002E-2</v>
      </c>
      <c r="DF698">
        <v>-0.11393742499999999</v>
      </c>
      <c r="DG698">
        <v>0.78387220209999997</v>
      </c>
      <c r="DH698">
        <v>0.46221757899999999</v>
      </c>
      <c r="DI698">
        <v>-0.15829323300000001</v>
      </c>
      <c r="DJ698">
        <v>-0.31648733299999998</v>
      </c>
    </row>
    <row r="699" spans="17:114" x14ac:dyDescent="0.15">
      <c r="S699" s="11" t="s">
        <v>95</v>
      </c>
      <c r="T699" s="11" t="s">
        <v>100</v>
      </c>
      <c r="U699" s="11">
        <v>3</v>
      </c>
      <c r="V699" s="11">
        <v>15</v>
      </c>
      <c r="W699" s="9">
        <v>3.4320000000000003E-2</v>
      </c>
      <c r="X699" s="11">
        <v>0.55706</v>
      </c>
      <c r="Y699" s="9">
        <f t="shared" si="302"/>
        <v>0.33580272395609545</v>
      </c>
      <c r="Z699" s="9">
        <f t="shared" si="303"/>
        <v>152</v>
      </c>
      <c r="AA699" s="8">
        <f t="shared" si="283"/>
        <v>60</v>
      </c>
      <c r="AB699" s="8" t="b">
        <f t="shared" si="304"/>
        <v>0</v>
      </c>
      <c r="AC699" s="25" t="str">
        <f t="shared" si="305"/>
        <v>NO</v>
      </c>
      <c r="AD699" s="21" t="str">
        <f t="shared" si="284"/>
        <v>NO</v>
      </c>
      <c r="AE699" s="8" t="str">
        <f t="shared" si="285"/>
        <v>EXT. COARSE</v>
      </c>
      <c r="AF699" s="8">
        <f t="shared" si="286"/>
        <v>6</v>
      </c>
      <c r="AG699" s="8">
        <f t="shared" si="287"/>
        <v>7</v>
      </c>
      <c r="AH699" s="8">
        <f t="shared" si="288"/>
        <v>6</v>
      </c>
      <c r="AI699" s="25">
        <f t="shared" si="306"/>
        <v>330</v>
      </c>
      <c r="AJ699" s="25">
        <f t="shared" si="307"/>
        <v>652</v>
      </c>
      <c r="AK699" s="25">
        <f t="shared" si="308"/>
        <v>1295</v>
      </c>
      <c r="AL699" s="25">
        <f t="shared" si="309"/>
        <v>0.5</v>
      </c>
      <c r="AM699" s="21">
        <f t="shared" si="289"/>
        <v>330</v>
      </c>
      <c r="AN699" s="21">
        <f t="shared" si="290"/>
        <v>652</v>
      </c>
      <c r="AO699" s="21">
        <f t="shared" si="291"/>
        <v>1295</v>
      </c>
      <c r="AP699" s="21">
        <f t="shared" si="292"/>
        <v>0.5</v>
      </c>
      <c r="AQ699" s="24">
        <f t="shared" si="310"/>
        <v>-0.8571428571428571</v>
      </c>
      <c r="AR699" s="24">
        <f t="shared" si="311"/>
        <v>1</v>
      </c>
      <c r="AS699" s="24">
        <f t="shared" si="312"/>
        <v>1</v>
      </c>
      <c r="AT699" s="24">
        <f t="shared" si="313"/>
        <v>1</v>
      </c>
      <c r="AU699">
        <v>9</v>
      </c>
      <c r="AV699">
        <v>7</v>
      </c>
      <c r="AW699">
        <v>100</v>
      </c>
      <c r="AX699">
        <v>20</v>
      </c>
      <c r="AY699">
        <v>45</v>
      </c>
      <c r="AZ699">
        <v>15</v>
      </c>
      <c r="BA699">
        <v>7.5</v>
      </c>
      <c r="BB699">
        <v>7.5</v>
      </c>
      <c r="BC699">
        <v>316.08281751999999</v>
      </c>
      <c r="BD699">
        <v>-101.975301</v>
      </c>
      <c r="BE699">
        <v>-121.21044449999999</v>
      </c>
      <c r="BF699">
        <v>-2.455156809</v>
      </c>
      <c r="BG699">
        <v>-36.226984999999999</v>
      </c>
      <c r="BH699">
        <v>42.995068990999997</v>
      </c>
      <c r="BI699">
        <v>23.348156685999999</v>
      </c>
      <c r="BJ699">
        <v>58.246345474999998</v>
      </c>
      <c r="BK699">
        <v>46.273730489999998</v>
      </c>
      <c r="BL699">
        <v>57.356959672000002</v>
      </c>
      <c r="BM699">
        <v>18.198888279999998</v>
      </c>
      <c r="BN699">
        <v>42.044449989</v>
      </c>
      <c r="BO699">
        <v>3.2826697731999999</v>
      </c>
      <c r="BP699">
        <v>22.889918481999999</v>
      </c>
      <c r="BQ699">
        <v>-7.9825318239999996</v>
      </c>
      <c r="BR699">
        <v>810.14458029000002</v>
      </c>
      <c r="BS699">
        <v>-152.45942289999999</v>
      </c>
      <c r="BT699">
        <v>-232.58296720000001</v>
      </c>
      <c r="BU699">
        <v>33.868755053000001</v>
      </c>
      <c r="BV699">
        <v>-76.884343079999994</v>
      </c>
      <c r="BW699">
        <v>30.901441086999998</v>
      </c>
      <c r="BX699">
        <v>-13.910221590000001</v>
      </c>
      <c r="BY699">
        <v>40.942049085000001</v>
      </c>
      <c r="BZ699">
        <v>53.761792290000002</v>
      </c>
      <c r="CA699">
        <v>57.895175371999997</v>
      </c>
      <c r="CB699">
        <v>2.0886036553</v>
      </c>
      <c r="CC699">
        <v>-45.362730030000002</v>
      </c>
      <c r="CD699">
        <v>-7.4171932700000003</v>
      </c>
      <c r="CE699">
        <v>11.959493416000001</v>
      </c>
      <c r="CF699">
        <v>-25.173165099999999</v>
      </c>
      <c r="CG699">
        <v>1627.5020380999999</v>
      </c>
      <c r="CH699">
        <v>-146.10695089999999</v>
      </c>
      <c r="CI699">
        <v>-324.73926870000003</v>
      </c>
      <c r="CJ699">
        <v>79.753145079999996</v>
      </c>
      <c r="CK699">
        <v>-104.71359940000001</v>
      </c>
      <c r="CL699">
        <v>-6.1385517859999998</v>
      </c>
      <c r="CM699">
        <v>-58.93253644</v>
      </c>
      <c r="CN699">
        <v>52.841353781999999</v>
      </c>
      <c r="CO699">
        <v>8.4225739289000003</v>
      </c>
      <c r="CP699">
        <v>78.941493221000002</v>
      </c>
      <c r="CQ699">
        <v>-1.6423264829999999</v>
      </c>
      <c r="CR699">
        <v>-289.2714522</v>
      </c>
      <c r="CS699">
        <v>-60.020881469999999</v>
      </c>
      <c r="CT699">
        <v>54.331172766000002</v>
      </c>
      <c r="CU699">
        <v>-69.494844319999999</v>
      </c>
      <c r="CV699">
        <v>0.5682799583</v>
      </c>
      <c r="CW699">
        <v>0.5569289476</v>
      </c>
      <c r="CX699">
        <v>0.78623442619999995</v>
      </c>
      <c r="CY699">
        <v>-9.8259351999999994E-2</v>
      </c>
      <c r="CZ699">
        <v>5.0173445300000001E-2</v>
      </c>
      <c r="DA699">
        <v>0.71823002039999995</v>
      </c>
      <c r="DB699">
        <v>-0.132247368</v>
      </c>
      <c r="DC699">
        <v>-0.24856910199999999</v>
      </c>
      <c r="DD699">
        <v>9.7083289000000003E-3</v>
      </c>
      <c r="DE699">
        <v>-5.3742783000000002E-2</v>
      </c>
      <c r="DF699">
        <v>-0.11393742499999999</v>
      </c>
      <c r="DG699">
        <v>0.78387220209999997</v>
      </c>
      <c r="DH699">
        <v>0.46221757899999999</v>
      </c>
      <c r="DI699">
        <v>-0.15829323300000001</v>
      </c>
      <c r="DJ699">
        <v>-0.31648733299999998</v>
      </c>
    </row>
    <row r="700" spans="17:114" x14ac:dyDescent="0.15">
      <c r="S700" s="11" t="s">
        <v>95</v>
      </c>
      <c r="T700" s="11" t="s">
        <v>100</v>
      </c>
      <c r="U700" s="11">
        <v>4</v>
      </c>
      <c r="V700" s="11">
        <v>0</v>
      </c>
      <c r="W700" s="9">
        <v>6.4280000000000004E-2</v>
      </c>
      <c r="X700" s="11">
        <v>0.52880000000000005</v>
      </c>
      <c r="Y700" s="9">
        <f t="shared" si="302"/>
        <v>0.56022469558678389</v>
      </c>
      <c r="Z700" s="9">
        <f t="shared" si="303"/>
        <v>92</v>
      </c>
      <c r="AA700" s="8">
        <f t="shared" si="283"/>
        <v>60</v>
      </c>
      <c r="AB700" s="8" t="b">
        <f t="shared" si="304"/>
        <v>0</v>
      </c>
      <c r="AC700" s="25" t="str">
        <f t="shared" si="305"/>
        <v>NO</v>
      </c>
      <c r="AD700" s="21" t="str">
        <f t="shared" si="284"/>
        <v>NO</v>
      </c>
      <c r="AE700" s="8" t="str">
        <f t="shared" si="285"/>
        <v>ULT. COARSE</v>
      </c>
      <c r="AF700" s="8">
        <f t="shared" si="286"/>
        <v>7</v>
      </c>
      <c r="AG700" s="8">
        <f t="shared" si="287"/>
        <v>7</v>
      </c>
      <c r="AH700" s="8">
        <f t="shared" si="288"/>
        <v>7</v>
      </c>
      <c r="AI700" s="25">
        <f t="shared" si="306"/>
        <v>310</v>
      </c>
      <c r="AJ700" s="25">
        <f t="shared" si="307"/>
        <v>761</v>
      </c>
      <c r="AK700" s="25">
        <f t="shared" si="308"/>
        <v>1397</v>
      </c>
      <c r="AL700" s="25">
        <f t="shared" si="309"/>
        <v>0.79999999999999993</v>
      </c>
      <c r="AM700" s="21">
        <f t="shared" si="289"/>
        <v>310</v>
      </c>
      <c r="AN700" s="21">
        <f t="shared" si="290"/>
        <v>761</v>
      </c>
      <c r="AO700" s="21">
        <f t="shared" si="291"/>
        <v>1397</v>
      </c>
      <c r="AP700" s="21">
        <f t="shared" si="292"/>
        <v>0.79999999999999993</v>
      </c>
      <c r="AQ700" s="24">
        <f t="shared" si="310"/>
        <v>-0.7142857142857143</v>
      </c>
      <c r="AR700" s="24">
        <f t="shared" si="311"/>
        <v>1</v>
      </c>
      <c r="AS700" s="24">
        <f t="shared" si="312"/>
        <v>1</v>
      </c>
      <c r="AT700" s="24">
        <f t="shared" si="313"/>
        <v>-1</v>
      </c>
      <c r="AU700">
        <v>9</v>
      </c>
      <c r="AV700">
        <v>7</v>
      </c>
      <c r="AW700">
        <v>100</v>
      </c>
      <c r="AX700">
        <v>20</v>
      </c>
      <c r="AY700">
        <v>45</v>
      </c>
      <c r="AZ700">
        <v>15</v>
      </c>
      <c r="BA700">
        <v>7.5</v>
      </c>
      <c r="BB700">
        <v>7.5</v>
      </c>
      <c r="BC700">
        <v>316.08281751999999</v>
      </c>
      <c r="BD700">
        <v>-101.975301</v>
      </c>
      <c r="BE700">
        <v>-121.21044449999999</v>
      </c>
      <c r="BF700">
        <v>-2.455156809</v>
      </c>
      <c r="BG700">
        <v>-36.226984999999999</v>
      </c>
      <c r="BH700">
        <v>42.995068990999997</v>
      </c>
      <c r="BI700">
        <v>23.348156685999999</v>
      </c>
      <c r="BJ700">
        <v>58.246345474999998</v>
      </c>
      <c r="BK700">
        <v>46.273730489999998</v>
      </c>
      <c r="BL700">
        <v>57.356959672000002</v>
      </c>
      <c r="BM700">
        <v>18.198888279999998</v>
      </c>
      <c r="BN700">
        <v>42.044449989</v>
      </c>
      <c r="BO700">
        <v>3.2826697731999999</v>
      </c>
      <c r="BP700">
        <v>22.889918481999999</v>
      </c>
      <c r="BQ700">
        <v>-7.9825318239999996</v>
      </c>
      <c r="BR700">
        <v>810.14458029000002</v>
      </c>
      <c r="BS700">
        <v>-152.45942289999999</v>
      </c>
      <c r="BT700">
        <v>-232.58296720000001</v>
      </c>
      <c r="BU700">
        <v>33.868755053000001</v>
      </c>
      <c r="BV700">
        <v>-76.884343079999994</v>
      </c>
      <c r="BW700">
        <v>30.901441086999998</v>
      </c>
      <c r="BX700">
        <v>-13.910221590000001</v>
      </c>
      <c r="BY700">
        <v>40.942049085000001</v>
      </c>
      <c r="BZ700">
        <v>53.761792290000002</v>
      </c>
      <c r="CA700">
        <v>57.895175371999997</v>
      </c>
      <c r="CB700">
        <v>2.0886036553</v>
      </c>
      <c r="CC700">
        <v>-45.362730030000002</v>
      </c>
      <c r="CD700">
        <v>-7.4171932700000003</v>
      </c>
      <c r="CE700">
        <v>11.959493416000001</v>
      </c>
      <c r="CF700">
        <v>-25.173165099999999</v>
      </c>
      <c r="CG700">
        <v>1627.5020380999999</v>
      </c>
      <c r="CH700">
        <v>-146.10695089999999</v>
      </c>
      <c r="CI700">
        <v>-324.73926870000003</v>
      </c>
      <c r="CJ700">
        <v>79.753145079999996</v>
      </c>
      <c r="CK700">
        <v>-104.71359940000001</v>
      </c>
      <c r="CL700">
        <v>-6.1385517859999998</v>
      </c>
      <c r="CM700">
        <v>-58.93253644</v>
      </c>
      <c r="CN700">
        <v>52.841353781999999</v>
      </c>
      <c r="CO700">
        <v>8.4225739289000003</v>
      </c>
      <c r="CP700">
        <v>78.941493221000002</v>
      </c>
      <c r="CQ700">
        <v>-1.6423264829999999</v>
      </c>
      <c r="CR700">
        <v>-289.2714522</v>
      </c>
      <c r="CS700">
        <v>-60.020881469999999</v>
      </c>
      <c r="CT700">
        <v>54.331172766000002</v>
      </c>
      <c r="CU700">
        <v>-69.494844319999999</v>
      </c>
      <c r="CV700">
        <v>0.5682799583</v>
      </c>
      <c r="CW700">
        <v>0.5569289476</v>
      </c>
      <c r="CX700">
        <v>0.78623442619999995</v>
      </c>
      <c r="CY700">
        <v>-9.8259351999999994E-2</v>
      </c>
      <c r="CZ700">
        <v>5.0173445300000001E-2</v>
      </c>
      <c r="DA700">
        <v>0.71823002039999995</v>
      </c>
      <c r="DB700">
        <v>-0.132247368</v>
      </c>
      <c r="DC700">
        <v>-0.24856910199999999</v>
      </c>
      <c r="DD700">
        <v>9.7083289000000003E-3</v>
      </c>
      <c r="DE700">
        <v>-5.3742783000000002E-2</v>
      </c>
      <c r="DF700">
        <v>-0.11393742499999999</v>
      </c>
      <c r="DG700">
        <v>0.78387220209999997</v>
      </c>
      <c r="DH700">
        <v>0.46221757899999999</v>
      </c>
      <c r="DI700">
        <v>-0.15829323300000001</v>
      </c>
      <c r="DJ700">
        <v>-0.31648733299999998</v>
      </c>
    </row>
    <row r="701" spans="17:114" x14ac:dyDescent="0.15">
      <c r="S701" s="11" t="s">
        <v>95</v>
      </c>
      <c r="T701" s="11" t="s">
        <v>100</v>
      </c>
      <c r="U701" s="11">
        <v>4</v>
      </c>
      <c r="V701" s="11">
        <v>15</v>
      </c>
      <c r="W701" s="9">
        <v>6.4280000000000004E-2</v>
      </c>
      <c r="X701" s="11">
        <v>0.52880000000000005</v>
      </c>
      <c r="Y701" s="9">
        <f t="shared" si="302"/>
        <v>0.56022469558678389</v>
      </c>
      <c r="Z701" s="9">
        <f t="shared" si="303"/>
        <v>92</v>
      </c>
      <c r="AA701" s="8">
        <f t="shared" si="283"/>
        <v>60</v>
      </c>
      <c r="AB701" s="8" t="b">
        <f t="shared" si="304"/>
        <v>0</v>
      </c>
      <c r="AC701" s="25" t="str">
        <f t="shared" si="305"/>
        <v>NO</v>
      </c>
      <c r="AD701" s="21" t="str">
        <f t="shared" si="284"/>
        <v>NO</v>
      </c>
      <c r="AE701" s="8" t="str">
        <f t="shared" si="285"/>
        <v>EXT. COARSE</v>
      </c>
      <c r="AF701" s="8">
        <f t="shared" si="286"/>
        <v>6</v>
      </c>
      <c r="AG701" s="8">
        <f t="shared" si="287"/>
        <v>7</v>
      </c>
      <c r="AH701" s="8">
        <f t="shared" si="288"/>
        <v>6</v>
      </c>
      <c r="AI701" s="25">
        <f t="shared" si="306"/>
        <v>323</v>
      </c>
      <c r="AJ701" s="25">
        <f t="shared" si="307"/>
        <v>651</v>
      </c>
      <c r="AK701" s="25">
        <f t="shared" si="308"/>
        <v>1330</v>
      </c>
      <c r="AL701" s="25">
        <f t="shared" si="309"/>
        <v>0.5</v>
      </c>
      <c r="AM701" s="21">
        <f t="shared" si="289"/>
        <v>323</v>
      </c>
      <c r="AN701" s="21">
        <f t="shared" si="290"/>
        <v>651</v>
      </c>
      <c r="AO701" s="21">
        <f t="shared" si="291"/>
        <v>1330</v>
      </c>
      <c r="AP701" s="21">
        <f t="shared" si="292"/>
        <v>0.5</v>
      </c>
      <c r="AQ701" s="24">
        <f t="shared" si="310"/>
        <v>-0.7142857142857143</v>
      </c>
      <c r="AR701" s="24">
        <f t="shared" si="311"/>
        <v>1</v>
      </c>
      <c r="AS701" s="24">
        <f t="shared" si="312"/>
        <v>1</v>
      </c>
      <c r="AT701" s="24">
        <f t="shared" si="313"/>
        <v>1</v>
      </c>
      <c r="AU701">
        <v>9</v>
      </c>
      <c r="AV701">
        <v>7</v>
      </c>
      <c r="AW701">
        <v>100</v>
      </c>
      <c r="AX701">
        <v>20</v>
      </c>
      <c r="AY701">
        <v>45</v>
      </c>
      <c r="AZ701">
        <v>15</v>
      </c>
      <c r="BA701">
        <v>7.5</v>
      </c>
      <c r="BB701">
        <v>7.5</v>
      </c>
      <c r="BC701">
        <v>316.08281751999999</v>
      </c>
      <c r="BD701">
        <v>-101.975301</v>
      </c>
      <c r="BE701">
        <v>-121.21044449999999</v>
      </c>
      <c r="BF701">
        <v>-2.455156809</v>
      </c>
      <c r="BG701">
        <v>-36.226984999999999</v>
      </c>
      <c r="BH701">
        <v>42.995068990999997</v>
      </c>
      <c r="BI701">
        <v>23.348156685999999</v>
      </c>
      <c r="BJ701">
        <v>58.246345474999998</v>
      </c>
      <c r="BK701">
        <v>46.273730489999998</v>
      </c>
      <c r="BL701">
        <v>57.356959672000002</v>
      </c>
      <c r="BM701">
        <v>18.198888279999998</v>
      </c>
      <c r="BN701">
        <v>42.044449989</v>
      </c>
      <c r="BO701">
        <v>3.2826697731999999</v>
      </c>
      <c r="BP701">
        <v>22.889918481999999</v>
      </c>
      <c r="BQ701">
        <v>-7.9825318239999996</v>
      </c>
      <c r="BR701">
        <v>810.14458029000002</v>
      </c>
      <c r="BS701">
        <v>-152.45942289999999</v>
      </c>
      <c r="BT701">
        <v>-232.58296720000001</v>
      </c>
      <c r="BU701">
        <v>33.868755053000001</v>
      </c>
      <c r="BV701">
        <v>-76.884343079999994</v>
      </c>
      <c r="BW701">
        <v>30.901441086999998</v>
      </c>
      <c r="BX701">
        <v>-13.910221590000001</v>
      </c>
      <c r="BY701">
        <v>40.942049085000001</v>
      </c>
      <c r="BZ701">
        <v>53.761792290000002</v>
      </c>
      <c r="CA701">
        <v>57.895175371999997</v>
      </c>
      <c r="CB701">
        <v>2.0886036553</v>
      </c>
      <c r="CC701">
        <v>-45.362730030000002</v>
      </c>
      <c r="CD701">
        <v>-7.4171932700000003</v>
      </c>
      <c r="CE701">
        <v>11.959493416000001</v>
      </c>
      <c r="CF701">
        <v>-25.173165099999999</v>
      </c>
      <c r="CG701">
        <v>1627.5020380999999</v>
      </c>
      <c r="CH701">
        <v>-146.10695089999999</v>
      </c>
      <c r="CI701">
        <v>-324.73926870000003</v>
      </c>
      <c r="CJ701">
        <v>79.753145079999996</v>
      </c>
      <c r="CK701">
        <v>-104.71359940000001</v>
      </c>
      <c r="CL701">
        <v>-6.1385517859999998</v>
      </c>
      <c r="CM701">
        <v>-58.93253644</v>
      </c>
      <c r="CN701">
        <v>52.841353781999999</v>
      </c>
      <c r="CO701">
        <v>8.4225739289000003</v>
      </c>
      <c r="CP701">
        <v>78.941493221000002</v>
      </c>
      <c r="CQ701">
        <v>-1.6423264829999999</v>
      </c>
      <c r="CR701">
        <v>-289.2714522</v>
      </c>
      <c r="CS701">
        <v>-60.020881469999999</v>
      </c>
      <c r="CT701">
        <v>54.331172766000002</v>
      </c>
      <c r="CU701">
        <v>-69.494844319999999</v>
      </c>
      <c r="CV701">
        <v>0.5682799583</v>
      </c>
      <c r="CW701">
        <v>0.5569289476</v>
      </c>
      <c r="CX701">
        <v>0.78623442619999995</v>
      </c>
      <c r="CY701">
        <v>-9.8259351999999994E-2</v>
      </c>
      <c r="CZ701">
        <v>5.0173445300000001E-2</v>
      </c>
      <c r="DA701">
        <v>0.71823002039999995</v>
      </c>
      <c r="DB701">
        <v>-0.132247368</v>
      </c>
      <c r="DC701">
        <v>-0.24856910199999999</v>
      </c>
      <c r="DD701">
        <v>9.7083289000000003E-3</v>
      </c>
      <c r="DE701">
        <v>-5.3742783000000002E-2</v>
      </c>
      <c r="DF701">
        <v>-0.11393742499999999</v>
      </c>
      <c r="DG701">
        <v>0.78387220209999997</v>
      </c>
      <c r="DH701">
        <v>0.46221757899999999</v>
      </c>
      <c r="DI701">
        <v>-0.15829323300000001</v>
      </c>
      <c r="DJ701">
        <v>-0.31648733299999998</v>
      </c>
    </row>
    <row r="702" spans="17:114" x14ac:dyDescent="0.15">
      <c r="S702" s="11" t="s">
        <v>95</v>
      </c>
      <c r="T702" s="11" t="s">
        <v>100</v>
      </c>
      <c r="U702" s="11">
        <v>5</v>
      </c>
      <c r="V702" s="11">
        <v>0</v>
      </c>
      <c r="W702" s="9">
        <v>0.11855</v>
      </c>
      <c r="X702" s="11">
        <v>0.49620999999999998</v>
      </c>
      <c r="Y702" s="9">
        <f t="shared" si="302"/>
        <v>0.90414480287091348</v>
      </c>
      <c r="Z702" s="9">
        <f t="shared" si="303"/>
        <v>57</v>
      </c>
      <c r="AA702" s="8">
        <f t="shared" si="283"/>
        <v>60</v>
      </c>
      <c r="AB702" s="8" t="b">
        <f t="shared" si="304"/>
        <v>0</v>
      </c>
      <c r="AC702" s="25" t="str">
        <f t="shared" si="305"/>
        <v>NO</v>
      </c>
      <c r="AD702" s="21" t="str">
        <f t="shared" si="284"/>
        <v>YES</v>
      </c>
      <c r="AE702" s="8" t="str">
        <f t="shared" si="285"/>
        <v>EXT. COARSE</v>
      </c>
      <c r="AF702" s="8">
        <f t="shared" si="286"/>
        <v>6</v>
      </c>
      <c r="AG702" s="8">
        <f t="shared" si="287"/>
        <v>6</v>
      </c>
      <c r="AH702" s="8">
        <f t="shared" si="288"/>
        <v>7</v>
      </c>
      <c r="AI702" s="25">
        <f t="shared" si="306"/>
        <v>291</v>
      </c>
      <c r="AJ702" s="25">
        <f t="shared" si="307"/>
        <v>742</v>
      </c>
      <c r="AK702" s="25">
        <f t="shared" si="308"/>
        <v>1419</v>
      </c>
      <c r="AL702" s="25">
        <f t="shared" si="309"/>
        <v>0.79999999999999993</v>
      </c>
      <c r="AM702" s="21">
        <f t="shared" si="289"/>
        <v>291</v>
      </c>
      <c r="AN702" s="21">
        <f t="shared" si="290"/>
        <v>742</v>
      </c>
      <c r="AO702" s="21">
        <f t="shared" si="291"/>
        <v>1419</v>
      </c>
      <c r="AP702" s="21">
        <f t="shared" si="292"/>
        <v>0.79999999999999993</v>
      </c>
      <c r="AQ702" s="24">
        <f t="shared" si="310"/>
        <v>-0.5714285714285714</v>
      </c>
      <c r="AR702" s="24">
        <f t="shared" si="311"/>
        <v>1</v>
      </c>
      <c r="AS702" s="24">
        <f t="shared" si="312"/>
        <v>1</v>
      </c>
      <c r="AT702" s="24">
        <f t="shared" si="313"/>
        <v>-1</v>
      </c>
      <c r="AU702">
        <v>9</v>
      </c>
      <c r="AV702">
        <v>7</v>
      </c>
      <c r="AW702">
        <v>100</v>
      </c>
      <c r="AX702">
        <v>20</v>
      </c>
      <c r="AY702">
        <v>45</v>
      </c>
      <c r="AZ702">
        <v>15</v>
      </c>
      <c r="BA702">
        <v>7.5</v>
      </c>
      <c r="BB702">
        <v>7.5</v>
      </c>
      <c r="BC702">
        <v>316.08281751999999</v>
      </c>
      <c r="BD702">
        <v>-101.975301</v>
      </c>
      <c r="BE702">
        <v>-121.21044449999999</v>
      </c>
      <c r="BF702">
        <v>-2.455156809</v>
      </c>
      <c r="BG702">
        <v>-36.226984999999999</v>
      </c>
      <c r="BH702">
        <v>42.995068990999997</v>
      </c>
      <c r="BI702">
        <v>23.348156685999999</v>
      </c>
      <c r="BJ702">
        <v>58.246345474999998</v>
      </c>
      <c r="BK702">
        <v>46.273730489999998</v>
      </c>
      <c r="BL702">
        <v>57.356959672000002</v>
      </c>
      <c r="BM702">
        <v>18.198888279999998</v>
      </c>
      <c r="BN702">
        <v>42.044449989</v>
      </c>
      <c r="BO702">
        <v>3.2826697731999999</v>
      </c>
      <c r="BP702">
        <v>22.889918481999999</v>
      </c>
      <c r="BQ702">
        <v>-7.9825318239999996</v>
      </c>
      <c r="BR702">
        <v>810.14458029000002</v>
      </c>
      <c r="BS702">
        <v>-152.45942289999999</v>
      </c>
      <c r="BT702">
        <v>-232.58296720000001</v>
      </c>
      <c r="BU702">
        <v>33.868755053000001</v>
      </c>
      <c r="BV702">
        <v>-76.884343079999994</v>
      </c>
      <c r="BW702">
        <v>30.901441086999998</v>
      </c>
      <c r="BX702">
        <v>-13.910221590000001</v>
      </c>
      <c r="BY702">
        <v>40.942049085000001</v>
      </c>
      <c r="BZ702">
        <v>53.761792290000002</v>
      </c>
      <c r="CA702">
        <v>57.895175371999997</v>
      </c>
      <c r="CB702">
        <v>2.0886036553</v>
      </c>
      <c r="CC702">
        <v>-45.362730030000002</v>
      </c>
      <c r="CD702">
        <v>-7.4171932700000003</v>
      </c>
      <c r="CE702">
        <v>11.959493416000001</v>
      </c>
      <c r="CF702">
        <v>-25.173165099999999</v>
      </c>
      <c r="CG702">
        <v>1627.5020380999999</v>
      </c>
      <c r="CH702">
        <v>-146.10695089999999</v>
      </c>
      <c r="CI702">
        <v>-324.73926870000003</v>
      </c>
      <c r="CJ702">
        <v>79.753145079999996</v>
      </c>
      <c r="CK702">
        <v>-104.71359940000001</v>
      </c>
      <c r="CL702">
        <v>-6.1385517859999998</v>
      </c>
      <c r="CM702">
        <v>-58.93253644</v>
      </c>
      <c r="CN702">
        <v>52.841353781999999</v>
      </c>
      <c r="CO702">
        <v>8.4225739289000003</v>
      </c>
      <c r="CP702">
        <v>78.941493221000002</v>
      </c>
      <c r="CQ702">
        <v>-1.6423264829999999</v>
      </c>
      <c r="CR702">
        <v>-289.2714522</v>
      </c>
      <c r="CS702">
        <v>-60.020881469999999</v>
      </c>
      <c r="CT702">
        <v>54.331172766000002</v>
      </c>
      <c r="CU702">
        <v>-69.494844319999999</v>
      </c>
      <c r="CV702">
        <v>0.5682799583</v>
      </c>
      <c r="CW702">
        <v>0.5569289476</v>
      </c>
      <c r="CX702">
        <v>0.78623442619999995</v>
      </c>
      <c r="CY702">
        <v>-9.8259351999999994E-2</v>
      </c>
      <c r="CZ702">
        <v>5.0173445300000001E-2</v>
      </c>
      <c r="DA702">
        <v>0.71823002039999995</v>
      </c>
      <c r="DB702">
        <v>-0.132247368</v>
      </c>
      <c r="DC702">
        <v>-0.24856910199999999</v>
      </c>
      <c r="DD702">
        <v>9.7083289000000003E-3</v>
      </c>
      <c r="DE702">
        <v>-5.3742783000000002E-2</v>
      </c>
      <c r="DF702">
        <v>-0.11393742499999999</v>
      </c>
      <c r="DG702">
        <v>0.78387220209999997</v>
      </c>
      <c r="DH702">
        <v>0.46221757899999999</v>
      </c>
      <c r="DI702">
        <v>-0.15829323300000001</v>
      </c>
      <c r="DJ702">
        <v>-0.31648733299999998</v>
      </c>
    </row>
    <row r="703" spans="17:114" x14ac:dyDescent="0.15">
      <c r="S703" s="11" t="s">
        <v>95</v>
      </c>
      <c r="T703" s="11" t="s">
        <v>100</v>
      </c>
      <c r="U703" s="11">
        <v>5</v>
      </c>
      <c r="V703" s="11">
        <v>15</v>
      </c>
      <c r="W703" s="9">
        <v>0.11855</v>
      </c>
      <c r="X703" s="11">
        <v>0.49620999999999998</v>
      </c>
      <c r="Y703" s="9">
        <f t="shared" si="302"/>
        <v>0.90414480287091348</v>
      </c>
      <c r="Z703" s="9">
        <f t="shared" si="303"/>
        <v>57</v>
      </c>
      <c r="AA703" s="8">
        <f t="shared" si="283"/>
        <v>60</v>
      </c>
      <c r="AB703" s="8" t="b">
        <f t="shared" si="304"/>
        <v>0</v>
      </c>
      <c r="AC703" s="25" t="str">
        <f t="shared" si="305"/>
        <v>NO</v>
      </c>
      <c r="AD703" s="21" t="str">
        <f t="shared" si="284"/>
        <v>YES</v>
      </c>
      <c r="AE703" s="8" t="str">
        <f t="shared" si="285"/>
        <v>EXT. COARSE</v>
      </c>
      <c r="AF703" s="8">
        <f t="shared" si="286"/>
        <v>6</v>
      </c>
      <c r="AG703" s="8">
        <f t="shared" si="287"/>
        <v>7</v>
      </c>
      <c r="AH703" s="8">
        <f t="shared" si="288"/>
        <v>6</v>
      </c>
      <c r="AI703" s="25">
        <f t="shared" si="306"/>
        <v>316</v>
      </c>
      <c r="AJ703" s="25">
        <f t="shared" si="307"/>
        <v>647</v>
      </c>
      <c r="AK703" s="25">
        <f t="shared" si="308"/>
        <v>1355</v>
      </c>
      <c r="AL703" s="25">
        <f t="shared" si="309"/>
        <v>0.5</v>
      </c>
      <c r="AM703" s="21">
        <f t="shared" si="289"/>
        <v>316</v>
      </c>
      <c r="AN703" s="21">
        <f t="shared" si="290"/>
        <v>647</v>
      </c>
      <c r="AO703" s="21">
        <f t="shared" si="291"/>
        <v>1355</v>
      </c>
      <c r="AP703" s="21">
        <f t="shared" si="292"/>
        <v>0.5</v>
      </c>
      <c r="AQ703" s="24">
        <f t="shared" si="310"/>
        <v>-0.5714285714285714</v>
      </c>
      <c r="AR703" s="24">
        <f t="shared" si="311"/>
        <v>1</v>
      </c>
      <c r="AS703" s="24">
        <f t="shared" si="312"/>
        <v>1</v>
      </c>
      <c r="AT703" s="24">
        <f t="shared" si="313"/>
        <v>1</v>
      </c>
      <c r="AU703">
        <v>9</v>
      </c>
      <c r="AV703">
        <v>7</v>
      </c>
      <c r="AW703">
        <v>100</v>
      </c>
      <c r="AX703">
        <v>20</v>
      </c>
      <c r="AY703">
        <v>45</v>
      </c>
      <c r="AZ703">
        <v>15</v>
      </c>
      <c r="BA703">
        <v>7.5</v>
      </c>
      <c r="BB703">
        <v>7.5</v>
      </c>
      <c r="BC703">
        <v>316.08281751999999</v>
      </c>
      <c r="BD703">
        <v>-101.975301</v>
      </c>
      <c r="BE703">
        <v>-121.21044449999999</v>
      </c>
      <c r="BF703">
        <v>-2.455156809</v>
      </c>
      <c r="BG703">
        <v>-36.226984999999999</v>
      </c>
      <c r="BH703">
        <v>42.995068990999997</v>
      </c>
      <c r="BI703">
        <v>23.348156685999999</v>
      </c>
      <c r="BJ703">
        <v>58.246345474999998</v>
      </c>
      <c r="BK703">
        <v>46.273730489999998</v>
      </c>
      <c r="BL703">
        <v>57.356959672000002</v>
      </c>
      <c r="BM703">
        <v>18.198888279999998</v>
      </c>
      <c r="BN703">
        <v>42.044449989</v>
      </c>
      <c r="BO703">
        <v>3.2826697731999999</v>
      </c>
      <c r="BP703">
        <v>22.889918481999999</v>
      </c>
      <c r="BQ703">
        <v>-7.9825318239999996</v>
      </c>
      <c r="BR703">
        <v>810.14458029000002</v>
      </c>
      <c r="BS703">
        <v>-152.45942289999999</v>
      </c>
      <c r="BT703">
        <v>-232.58296720000001</v>
      </c>
      <c r="BU703">
        <v>33.868755053000001</v>
      </c>
      <c r="BV703">
        <v>-76.884343079999994</v>
      </c>
      <c r="BW703">
        <v>30.901441086999998</v>
      </c>
      <c r="BX703">
        <v>-13.910221590000001</v>
      </c>
      <c r="BY703">
        <v>40.942049085000001</v>
      </c>
      <c r="BZ703">
        <v>53.761792290000002</v>
      </c>
      <c r="CA703">
        <v>57.895175371999997</v>
      </c>
      <c r="CB703">
        <v>2.0886036553</v>
      </c>
      <c r="CC703">
        <v>-45.362730030000002</v>
      </c>
      <c r="CD703">
        <v>-7.4171932700000003</v>
      </c>
      <c r="CE703">
        <v>11.959493416000001</v>
      </c>
      <c r="CF703">
        <v>-25.173165099999999</v>
      </c>
      <c r="CG703">
        <v>1627.5020380999999</v>
      </c>
      <c r="CH703">
        <v>-146.10695089999999</v>
      </c>
      <c r="CI703">
        <v>-324.73926870000003</v>
      </c>
      <c r="CJ703">
        <v>79.753145079999996</v>
      </c>
      <c r="CK703">
        <v>-104.71359940000001</v>
      </c>
      <c r="CL703">
        <v>-6.1385517859999998</v>
      </c>
      <c r="CM703">
        <v>-58.93253644</v>
      </c>
      <c r="CN703">
        <v>52.841353781999999</v>
      </c>
      <c r="CO703">
        <v>8.4225739289000003</v>
      </c>
      <c r="CP703">
        <v>78.941493221000002</v>
      </c>
      <c r="CQ703">
        <v>-1.6423264829999999</v>
      </c>
      <c r="CR703">
        <v>-289.2714522</v>
      </c>
      <c r="CS703">
        <v>-60.020881469999999</v>
      </c>
      <c r="CT703">
        <v>54.331172766000002</v>
      </c>
      <c r="CU703">
        <v>-69.494844319999999</v>
      </c>
      <c r="CV703">
        <v>0.5682799583</v>
      </c>
      <c r="CW703">
        <v>0.5569289476</v>
      </c>
      <c r="CX703">
        <v>0.78623442619999995</v>
      </c>
      <c r="CY703">
        <v>-9.8259351999999994E-2</v>
      </c>
      <c r="CZ703">
        <v>5.0173445300000001E-2</v>
      </c>
      <c r="DA703">
        <v>0.71823002039999995</v>
      </c>
      <c r="DB703">
        <v>-0.132247368</v>
      </c>
      <c r="DC703">
        <v>-0.24856910199999999</v>
      </c>
      <c r="DD703">
        <v>9.7083289000000003E-3</v>
      </c>
      <c r="DE703">
        <v>-5.3742783000000002E-2</v>
      </c>
      <c r="DF703">
        <v>-0.11393742499999999</v>
      </c>
      <c r="DG703">
        <v>0.78387220209999997</v>
      </c>
      <c r="DH703">
        <v>0.46221757899999999</v>
      </c>
      <c r="DI703">
        <v>-0.15829323300000001</v>
      </c>
      <c r="DJ703">
        <v>-0.31648733299999998</v>
      </c>
    </row>
    <row r="704" spans="17:114" x14ac:dyDescent="0.15">
      <c r="S704" s="11" t="s">
        <v>95</v>
      </c>
      <c r="T704" s="11" t="s">
        <v>100</v>
      </c>
      <c r="U704" s="11">
        <v>6</v>
      </c>
      <c r="V704" s="11">
        <v>0</v>
      </c>
      <c r="W704" s="9">
        <v>0.2</v>
      </c>
      <c r="X704" s="11">
        <v>0.44944000000000001</v>
      </c>
      <c r="Y704" s="9">
        <f t="shared" si="302"/>
        <v>1.2595119537199206</v>
      </c>
      <c r="Z704" s="9">
        <f t="shared" si="303"/>
        <v>41</v>
      </c>
      <c r="AA704" s="8">
        <f t="shared" si="283"/>
        <v>60</v>
      </c>
      <c r="AB704" s="8" t="b">
        <f t="shared" si="304"/>
        <v>0</v>
      </c>
      <c r="AC704" s="25" t="str">
        <f t="shared" si="305"/>
        <v>NO</v>
      </c>
      <c r="AD704" s="21" t="str">
        <f t="shared" si="284"/>
        <v>YES</v>
      </c>
      <c r="AE704" s="8" t="str">
        <f t="shared" si="285"/>
        <v>EXT. COARSE</v>
      </c>
      <c r="AF704" s="8">
        <f t="shared" si="286"/>
        <v>6</v>
      </c>
      <c r="AG704" s="8">
        <f t="shared" si="287"/>
        <v>6</v>
      </c>
      <c r="AH704" s="8">
        <f t="shared" si="288"/>
        <v>7</v>
      </c>
      <c r="AI704" s="25">
        <f t="shared" si="306"/>
        <v>273</v>
      </c>
      <c r="AJ704" s="25">
        <f t="shared" si="307"/>
        <v>722</v>
      </c>
      <c r="AK704" s="25">
        <f t="shared" si="308"/>
        <v>1429</v>
      </c>
      <c r="AL704" s="25">
        <f t="shared" si="309"/>
        <v>0.79999999999999993</v>
      </c>
      <c r="AM704" s="21">
        <f t="shared" si="289"/>
        <v>273</v>
      </c>
      <c r="AN704" s="21">
        <f t="shared" si="290"/>
        <v>722</v>
      </c>
      <c r="AO704" s="21">
        <f t="shared" si="291"/>
        <v>1429</v>
      </c>
      <c r="AP704" s="21">
        <f t="shared" si="292"/>
        <v>0.79999999999999993</v>
      </c>
      <c r="AQ704" s="24">
        <f t="shared" si="310"/>
        <v>-0.42857142857142855</v>
      </c>
      <c r="AR704" s="24">
        <f t="shared" si="311"/>
        <v>1</v>
      </c>
      <c r="AS704" s="24">
        <f t="shared" si="312"/>
        <v>1</v>
      </c>
      <c r="AT704" s="24">
        <f t="shared" si="313"/>
        <v>-1</v>
      </c>
      <c r="AU704">
        <v>9</v>
      </c>
      <c r="AV704">
        <v>7</v>
      </c>
      <c r="AW704">
        <v>100</v>
      </c>
      <c r="AX704">
        <v>20</v>
      </c>
      <c r="AY704">
        <v>45</v>
      </c>
      <c r="AZ704">
        <v>15</v>
      </c>
      <c r="BA704">
        <v>7.5</v>
      </c>
      <c r="BB704">
        <v>7.5</v>
      </c>
      <c r="BC704">
        <v>316.08281751999999</v>
      </c>
      <c r="BD704">
        <v>-101.975301</v>
      </c>
      <c r="BE704">
        <v>-121.21044449999999</v>
      </c>
      <c r="BF704">
        <v>-2.455156809</v>
      </c>
      <c r="BG704">
        <v>-36.226984999999999</v>
      </c>
      <c r="BH704">
        <v>42.995068990999997</v>
      </c>
      <c r="BI704">
        <v>23.348156685999999</v>
      </c>
      <c r="BJ704">
        <v>58.246345474999998</v>
      </c>
      <c r="BK704">
        <v>46.273730489999998</v>
      </c>
      <c r="BL704">
        <v>57.356959672000002</v>
      </c>
      <c r="BM704">
        <v>18.198888279999998</v>
      </c>
      <c r="BN704">
        <v>42.044449989</v>
      </c>
      <c r="BO704">
        <v>3.2826697731999999</v>
      </c>
      <c r="BP704">
        <v>22.889918481999999</v>
      </c>
      <c r="BQ704">
        <v>-7.9825318239999996</v>
      </c>
      <c r="BR704">
        <v>810.14458029000002</v>
      </c>
      <c r="BS704">
        <v>-152.45942289999999</v>
      </c>
      <c r="BT704">
        <v>-232.58296720000001</v>
      </c>
      <c r="BU704">
        <v>33.868755053000001</v>
      </c>
      <c r="BV704">
        <v>-76.884343079999994</v>
      </c>
      <c r="BW704">
        <v>30.901441086999998</v>
      </c>
      <c r="BX704">
        <v>-13.910221590000001</v>
      </c>
      <c r="BY704">
        <v>40.942049085000001</v>
      </c>
      <c r="BZ704">
        <v>53.761792290000002</v>
      </c>
      <c r="CA704">
        <v>57.895175371999997</v>
      </c>
      <c r="CB704">
        <v>2.0886036553</v>
      </c>
      <c r="CC704">
        <v>-45.362730030000002</v>
      </c>
      <c r="CD704">
        <v>-7.4171932700000003</v>
      </c>
      <c r="CE704">
        <v>11.959493416000001</v>
      </c>
      <c r="CF704">
        <v>-25.173165099999999</v>
      </c>
      <c r="CG704">
        <v>1627.5020380999999</v>
      </c>
      <c r="CH704">
        <v>-146.10695089999999</v>
      </c>
      <c r="CI704">
        <v>-324.73926870000003</v>
      </c>
      <c r="CJ704">
        <v>79.753145079999996</v>
      </c>
      <c r="CK704">
        <v>-104.71359940000001</v>
      </c>
      <c r="CL704">
        <v>-6.1385517859999998</v>
      </c>
      <c r="CM704">
        <v>-58.93253644</v>
      </c>
      <c r="CN704">
        <v>52.841353781999999</v>
      </c>
      <c r="CO704">
        <v>8.4225739289000003</v>
      </c>
      <c r="CP704">
        <v>78.941493221000002</v>
      </c>
      <c r="CQ704">
        <v>-1.6423264829999999</v>
      </c>
      <c r="CR704">
        <v>-289.2714522</v>
      </c>
      <c r="CS704">
        <v>-60.020881469999999</v>
      </c>
      <c r="CT704">
        <v>54.331172766000002</v>
      </c>
      <c r="CU704">
        <v>-69.494844319999999</v>
      </c>
      <c r="CV704">
        <v>0.5682799583</v>
      </c>
      <c r="CW704">
        <v>0.5569289476</v>
      </c>
      <c r="CX704">
        <v>0.78623442619999995</v>
      </c>
      <c r="CY704">
        <v>-9.8259351999999994E-2</v>
      </c>
      <c r="CZ704">
        <v>5.0173445300000001E-2</v>
      </c>
      <c r="DA704">
        <v>0.71823002039999995</v>
      </c>
      <c r="DB704">
        <v>-0.132247368</v>
      </c>
      <c r="DC704">
        <v>-0.24856910199999999</v>
      </c>
      <c r="DD704">
        <v>9.7083289000000003E-3</v>
      </c>
      <c r="DE704">
        <v>-5.3742783000000002E-2</v>
      </c>
      <c r="DF704">
        <v>-0.11393742499999999</v>
      </c>
      <c r="DG704">
        <v>0.78387220209999997</v>
      </c>
      <c r="DH704">
        <v>0.46221757899999999</v>
      </c>
      <c r="DI704">
        <v>-0.15829323300000001</v>
      </c>
      <c r="DJ704">
        <v>-0.31648733299999998</v>
      </c>
    </row>
    <row r="705" spans="17:114" x14ac:dyDescent="0.15">
      <c r="S705" s="11" t="s">
        <v>95</v>
      </c>
      <c r="T705" s="11" t="s">
        <v>100</v>
      </c>
      <c r="U705" s="11">
        <v>6</v>
      </c>
      <c r="V705" s="11">
        <v>15</v>
      </c>
      <c r="W705" s="9">
        <v>0.2</v>
      </c>
      <c r="X705" s="11">
        <v>0.44944000000000001</v>
      </c>
      <c r="Y705" s="9">
        <f t="shared" si="302"/>
        <v>1.2595119537199206</v>
      </c>
      <c r="Z705" s="9">
        <f t="shared" si="303"/>
        <v>41</v>
      </c>
      <c r="AA705" s="8">
        <f t="shared" si="283"/>
        <v>60</v>
      </c>
      <c r="AB705" s="8" t="b">
        <f t="shared" si="304"/>
        <v>0</v>
      </c>
      <c r="AC705" s="25" t="str">
        <f t="shared" si="305"/>
        <v>NO</v>
      </c>
      <c r="AD705" s="21" t="str">
        <f t="shared" si="284"/>
        <v>YES</v>
      </c>
      <c r="AE705" s="8" t="str">
        <f t="shared" si="285"/>
        <v>EXT. COARSE</v>
      </c>
      <c r="AF705" s="8">
        <f t="shared" si="286"/>
        <v>6</v>
      </c>
      <c r="AG705" s="8">
        <f t="shared" si="287"/>
        <v>7</v>
      </c>
      <c r="AH705" s="8">
        <f t="shared" si="288"/>
        <v>6</v>
      </c>
      <c r="AI705" s="25">
        <f t="shared" si="306"/>
        <v>312</v>
      </c>
      <c r="AJ705" s="25">
        <f t="shared" si="307"/>
        <v>642</v>
      </c>
      <c r="AK705" s="25">
        <f t="shared" si="308"/>
        <v>1367</v>
      </c>
      <c r="AL705" s="25">
        <f t="shared" si="309"/>
        <v>0.6</v>
      </c>
      <c r="AM705" s="21">
        <f t="shared" si="289"/>
        <v>312</v>
      </c>
      <c r="AN705" s="21">
        <f t="shared" si="290"/>
        <v>642</v>
      </c>
      <c r="AO705" s="21">
        <f t="shared" si="291"/>
        <v>1367</v>
      </c>
      <c r="AP705" s="21">
        <f t="shared" si="292"/>
        <v>0.6</v>
      </c>
      <c r="AQ705" s="24">
        <f t="shared" si="310"/>
        <v>-0.42857142857142855</v>
      </c>
      <c r="AR705" s="24">
        <f t="shared" si="311"/>
        <v>1</v>
      </c>
      <c r="AS705" s="24">
        <f t="shared" si="312"/>
        <v>1</v>
      </c>
      <c r="AT705" s="24">
        <f t="shared" si="313"/>
        <v>1</v>
      </c>
      <c r="AU705">
        <v>9</v>
      </c>
      <c r="AV705">
        <v>7</v>
      </c>
      <c r="AW705">
        <v>100</v>
      </c>
      <c r="AX705">
        <v>20</v>
      </c>
      <c r="AY705">
        <v>45</v>
      </c>
      <c r="AZ705">
        <v>15</v>
      </c>
      <c r="BA705">
        <v>7.5</v>
      </c>
      <c r="BB705">
        <v>7.5</v>
      </c>
      <c r="BC705">
        <v>316.08281751999999</v>
      </c>
      <c r="BD705">
        <v>-101.975301</v>
      </c>
      <c r="BE705">
        <v>-121.21044449999999</v>
      </c>
      <c r="BF705">
        <v>-2.455156809</v>
      </c>
      <c r="BG705">
        <v>-36.226984999999999</v>
      </c>
      <c r="BH705">
        <v>42.995068990999997</v>
      </c>
      <c r="BI705">
        <v>23.348156685999999</v>
      </c>
      <c r="BJ705">
        <v>58.246345474999998</v>
      </c>
      <c r="BK705">
        <v>46.273730489999998</v>
      </c>
      <c r="BL705">
        <v>57.356959672000002</v>
      </c>
      <c r="BM705">
        <v>18.198888279999998</v>
      </c>
      <c r="BN705">
        <v>42.044449989</v>
      </c>
      <c r="BO705">
        <v>3.2826697731999999</v>
      </c>
      <c r="BP705">
        <v>22.889918481999999</v>
      </c>
      <c r="BQ705">
        <v>-7.9825318239999996</v>
      </c>
      <c r="BR705">
        <v>810.14458029000002</v>
      </c>
      <c r="BS705">
        <v>-152.45942289999999</v>
      </c>
      <c r="BT705">
        <v>-232.58296720000001</v>
      </c>
      <c r="BU705">
        <v>33.868755053000001</v>
      </c>
      <c r="BV705">
        <v>-76.884343079999994</v>
      </c>
      <c r="BW705">
        <v>30.901441086999998</v>
      </c>
      <c r="BX705">
        <v>-13.910221590000001</v>
      </c>
      <c r="BY705">
        <v>40.942049085000001</v>
      </c>
      <c r="BZ705">
        <v>53.761792290000002</v>
      </c>
      <c r="CA705">
        <v>57.895175371999997</v>
      </c>
      <c r="CB705">
        <v>2.0886036553</v>
      </c>
      <c r="CC705">
        <v>-45.362730030000002</v>
      </c>
      <c r="CD705">
        <v>-7.4171932700000003</v>
      </c>
      <c r="CE705">
        <v>11.959493416000001</v>
      </c>
      <c r="CF705">
        <v>-25.173165099999999</v>
      </c>
      <c r="CG705">
        <v>1627.5020380999999</v>
      </c>
      <c r="CH705">
        <v>-146.10695089999999</v>
      </c>
      <c r="CI705">
        <v>-324.73926870000003</v>
      </c>
      <c r="CJ705">
        <v>79.753145079999996</v>
      </c>
      <c r="CK705">
        <v>-104.71359940000001</v>
      </c>
      <c r="CL705">
        <v>-6.1385517859999998</v>
      </c>
      <c r="CM705">
        <v>-58.93253644</v>
      </c>
      <c r="CN705">
        <v>52.841353781999999</v>
      </c>
      <c r="CO705">
        <v>8.4225739289000003</v>
      </c>
      <c r="CP705">
        <v>78.941493221000002</v>
      </c>
      <c r="CQ705">
        <v>-1.6423264829999999</v>
      </c>
      <c r="CR705">
        <v>-289.2714522</v>
      </c>
      <c r="CS705">
        <v>-60.020881469999999</v>
      </c>
      <c r="CT705">
        <v>54.331172766000002</v>
      </c>
      <c r="CU705">
        <v>-69.494844319999999</v>
      </c>
      <c r="CV705">
        <v>0.5682799583</v>
      </c>
      <c r="CW705">
        <v>0.5569289476</v>
      </c>
      <c r="CX705">
        <v>0.78623442619999995</v>
      </c>
      <c r="CY705">
        <v>-9.8259351999999994E-2</v>
      </c>
      <c r="CZ705">
        <v>5.0173445300000001E-2</v>
      </c>
      <c r="DA705">
        <v>0.71823002039999995</v>
      </c>
      <c r="DB705">
        <v>-0.132247368</v>
      </c>
      <c r="DC705">
        <v>-0.24856910199999999</v>
      </c>
      <c r="DD705">
        <v>9.7083289000000003E-3</v>
      </c>
      <c r="DE705">
        <v>-5.3742783000000002E-2</v>
      </c>
      <c r="DF705">
        <v>-0.11393742499999999</v>
      </c>
      <c r="DG705">
        <v>0.78387220209999997</v>
      </c>
      <c r="DH705">
        <v>0.46221757899999999</v>
      </c>
      <c r="DI705">
        <v>-0.15829323300000001</v>
      </c>
      <c r="DJ705">
        <v>-0.31648733299999998</v>
      </c>
    </row>
    <row r="706" spans="17:114" x14ac:dyDescent="0.15">
      <c r="S706" s="11" t="s">
        <v>95</v>
      </c>
      <c r="T706" s="11" t="s">
        <v>100</v>
      </c>
      <c r="U706" s="11">
        <v>7</v>
      </c>
      <c r="V706" s="11">
        <v>0</v>
      </c>
      <c r="W706" s="9">
        <v>0.22658</v>
      </c>
      <c r="X706" s="11">
        <v>0.49503799999999998</v>
      </c>
      <c r="Y706" s="9">
        <f t="shared" si="302"/>
        <v>1.7197844236043491</v>
      </c>
      <c r="Z706" s="9">
        <f t="shared" si="303"/>
        <v>30</v>
      </c>
      <c r="AA706" s="8">
        <f t="shared" si="283"/>
        <v>60</v>
      </c>
      <c r="AB706" s="8" t="b">
        <f t="shared" si="304"/>
        <v>0</v>
      </c>
      <c r="AC706" s="25" t="str">
        <f t="shared" si="305"/>
        <v>NO</v>
      </c>
      <c r="AD706" s="21" t="str">
        <f t="shared" si="284"/>
        <v>YES</v>
      </c>
      <c r="AE706" s="8" t="str">
        <f t="shared" si="285"/>
        <v>EXT. COARSE</v>
      </c>
      <c r="AF706" s="8">
        <f t="shared" si="286"/>
        <v>6</v>
      </c>
      <c r="AG706" s="8">
        <f t="shared" si="287"/>
        <v>6</v>
      </c>
      <c r="AH706" s="8">
        <f t="shared" si="288"/>
        <v>7</v>
      </c>
      <c r="AI706" s="25">
        <f t="shared" si="306"/>
        <v>257</v>
      </c>
      <c r="AJ706" s="25">
        <f t="shared" si="307"/>
        <v>700</v>
      </c>
      <c r="AK706" s="25">
        <f t="shared" si="308"/>
        <v>1427</v>
      </c>
      <c r="AL706" s="25">
        <f t="shared" si="309"/>
        <v>0.9</v>
      </c>
      <c r="AM706" s="21">
        <f t="shared" si="289"/>
        <v>257</v>
      </c>
      <c r="AN706" s="21">
        <f t="shared" si="290"/>
        <v>700</v>
      </c>
      <c r="AO706" s="21">
        <f t="shared" si="291"/>
        <v>1427</v>
      </c>
      <c r="AP706" s="21">
        <f t="shared" si="292"/>
        <v>0.9</v>
      </c>
      <c r="AQ706" s="24">
        <f t="shared" si="310"/>
        <v>-0.2857142857142857</v>
      </c>
      <c r="AR706" s="24">
        <f t="shared" si="311"/>
        <v>1</v>
      </c>
      <c r="AS706" s="24">
        <f t="shared" si="312"/>
        <v>1</v>
      </c>
      <c r="AT706" s="24">
        <f t="shared" si="313"/>
        <v>-1</v>
      </c>
      <c r="AU706">
        <v>9</v>
      </c>
      <c r="AV706">
        <v>7</v>
      </c>
      <c r="AW706">
        <v>100</v>
      </c>
      <c r="AX706">
        <v>20</v>
      </c>
      <c r="AY706">
        <v>45</v>
      </c>
      <c r="AZ706">
        <v>15</v>
      </c>
      <c r="BA706">
        <v>7.5</v>
      </c>
      <c r="BB706">
        <v>7.5</v>
      </c>
      <c r="BC706">
        <v>316.08281751999999</v>
      </c>
      <c r="BD706">
        <v>-101.975301</v>
      </c>
      <c r="BE706">
        <v>-121.21044449999999</v>
      </c>
      <c r="BF706">
        <v>-2.455156809</v>
      </c>
      <c r="BG706">
        <v>-36.226984999999999</v>
      </c>
      <c r="BH706">
        <v>42.995068990999997</v>
      </c>
      <c r="BI706">
        <v>23.348156685999999</v>
      </c>
      <c r="BJ706">
        <v>58.246345474999998</v>
      </c>
      <c r="BK706">
        <v>46.273730489999998</v>
      </c>
      <c r="BL706">
        <v>57.356959672000002</v>
      </c>
      <c r="BM706">
        <v>18.198888279999998</v>
      </c>
      <c r="BN706">
        <v>42.044449989</v>
      </c>
      <c r="BO706">
        <v>3.2826697731999999</v>
      </c>
      <c r="BP706">
        <v>22.889918481999999</v>
      </c>
      <c r="BQ706">
        <v>-7.9825318239999996</v>
      </c>
      <c r="BR706">
        <v>810.14458029000002</v>
      </c>
      <c r="BS706">
        <v>-152.45942289999999</v>
      </c>
      <c r="BT706">
        <v>-232.58296720000001</v>
      </c>
      <c r="BU706">
        <v>33.868755053000001</v>
      </c>
      <c r="BV706">
        <v>-76.884343079999994</v>
      </c>
      <c r="BW706">
        <v>30.901441086999998</v>
      </c>
      <c r="BX706">
        <v>-13.910221590000001</v>
      </c>
      <c r="BY706">
        <v>40.942049085000001</v>
      </c>
      <c r="BZ706">
        <v>53.761792290000002</v>
      </c>
      <c r="CA706">
        <v>57.895175371999997</v>
      </c>
      <c r="CB706">
        <v>2.0886036553</v>
      </c>
      <c r="CC706">
        <v>-45.362730030000002</v>
      </c>
      <c r="CD706">
        <v>-7.4171932700000003</v>
      </c>
      <c r="CE706">
        <v>11.959493416000001</v>
      </c>
      <c r="CF706">
        <v>-25.173165099999999</v>
      </c>
      <c r="CG706">
        <v>1627.5020380999999</v>
      </c>
      <c r="CH706">
        <v>-146.10695089999999</v>
      </c>
      <c r="CI706">
        <v>-324.73926870000003</v>
      </c>
      <c r="CJ706">
        <v>79.753145079999996</v>
      </c>
      <c r="CK706">
        <v>-104.71359940000001</v>
      </c>
      <c r="CL706">
        <v>-6.1385517859999998</v>
      </c>
      <c r="CM706">
        <v>-58.93253644</v>
      </c>
      <c r="CN706">
        <v>52.841353781999999</v>
      </c>
      <c r="CO706">
        <v>8.4225739289000003</v>
      </c>
      <c r="CP706">
        <v>78.941493221000002</v>
      </c>
      <c r="CQ706">
        <v>-1.6423264829999999</v>
      </c>
      <c r="CR706">
        <v>-289.2714522</v>
      </c>
      <c r="CS706">
        <v>-60.020881469999999</v>
      </c>
      <c r="CT706">
        <v>54.331172766000002</v>
      </c>
      <c r="CU706">
        <v>-69.494844319999999</v>
      </c>
      <c r="CV706">
        <v>0.5682799583</v>
      </c>
      <c r="CW706">
        <v>0.5569289476</v>
      </c>
      <c r="CX706">
        <v>0.78623442619999995</v>
      </c>
      <c r="CY706">
        <v>-9.8259351999999994E-2</v>
      </c>
      <c r="CZ706">
        <v>5.0173445300000001E-2</v>
      </c>
      <c r="DA706">
        <v>0.71823002039999995</v>
      </c>
      <c r="DB706">
        <v>-0.132247368</v>
      </c>
      <c r="DC706">
        <v>-0.24856910199999999</v>
      </c>
      <c r="DD706">
        <v>9.7083289000000003E-3</v>
      </c>
      <c r="DE706">
        <v>-5.3742783000000002E-2</v>
      </c>
      <c r="DF706">
        <v>-0.11393742499999999</v>
      </c>
      <c r="DG706">
        <v>0.78387220209999997</v>
      </c>
      <c r="DH706">
        <v>0.46221757899999999</v>
      </c>
      <c r="DI706">
        <v>-0.15829323300000001</v>
      </c>
      <c r="DJ706">
        <v>-0.31648733299999998</v>
      </c>
    </row>
    <row r="707" spans="17:114" x14ac:dyDescent="0.15">
      <c r="S707" s="11" t="s">
        <v>95</v>
      </c>
      <c r="T707" s="11" t="s">
        <v>100</v>
      </c>
      <c r="U707" s="11">
        <v>7</v>
      </c>
      <c r="V707" s="11">
        <v>15</v>
      </c>
      <c r="W707" s="9">
        <v>0.22658</v>
      </c>
      <c r="X707" s="11">
        <v>0.49503799999999998</v>
      </c>
      <c r="Y707" s="9">
        <f t="shared" si="302"/>
        <v>1.7197844236043491</v>
      </c>
      <c r="Z707" s="9">
        <f t="shared" si="303"/>
        <v>30</v>
      </c>
      <c r="AA707" s="8">
        <f t="shared" ref="AA707:AA723" si="314">$E$10</f>
        <v>60</v>
      </c>
      <c r="AB707" s="8" t="b">
        <f t="shared" si="304"/>
        <v>0</v>
      </c>
      <c r="AC707" s="25" t="str">
        <f t="shared" si="305"/>
        <v>NO</v>
      </c>
      <c r="AD707" s="21" t="str">
        <f t="shared" ref="AD707:AD770" si="315">IF(AND(Z707&lt;$B$14,Z707&gt;$B$13),"YES","NO")</f>
        <v>YES</v>
      </c>
      <c r="AE707" s="8" t="str">
        <f t="shared" ref="AE707:AE770" si="316">CHOOSE(MIN(AG707:AH707),"VERY FINE","FINE","MEDIUM","COARSE","VERY COARSE","EXT. COARSE","ULT. COARSE")</f>
        <v>EXT. COARSE</v>
      </c>
      <c r="AF707" s="8">
        <f t="shared" ref="AF707:AF770" si="317">IF(AE707="ULT. COARSE",7,IF(AE707="EXT. COARSE",6,IF(AE707="VERY COARSE",5,IF(AE707="COARSE",4,IF(AE707="MEDIUM",3,IF(AE707="FINE",2,IF(AE707="VERY FINE",1)))))))</f>
        <v>6</v>
      </c>
      <c r="AG707" s="8">
        <f t="shared" ref="AG707:AG770" si="318">IF(AI707&gt;=$M$4,7,IF(AI707&gt;=$L$4,6,IF(AI707&gt;=$K$4,5,IF(AI707&gt;=$J$4,4,IF(AI707&gt;=$I$4,3,IF(AI707&gt;=$H$4,2,IF(AI707&gt;=0,1)))))))</f>
        <v>7</v>
      </c>
      <c r="AH707" s="8">
        <f t="shared" ref="AH707:AH770" si="319">IF(AJ707&gt;=$M$5,7,IF(AJ707&gt;=$L$5,6,IF(AJ707&gt;=$K$5,5,IF(AJ707&gt;=$J$5,4,IF(AJ707&gt;=$I$5,3,IF(AJ707&gt;=$H$5,2,IF(AJ707&gt;=0,1)))))))</f>
        <v>6</v>
      </c>
      <c r="AI707" s="25">
        <f t="shared" si="306"/>
        <v>309</v>
      </c>
      <c r="AJ707" s="25">
        <f t="shared" si="307"/>
        <v>635</v>
      </c>
      <c r="AK707" s="25">
        <f t="shared" si="308"/>
        <v>1368</v>
      </c>
      <c r="AL707" s="25">
        <f t="shared" si="309"/>
        <v>0.7</v>
      </c>
      <c r="AM707" s="21">
        <f t="shared" ref="AM707:AM770" si="320">ROUNDUP(BC707+$AQ707*BD707+$AR707*BE707+BF707*$AS707+BG707*$AT707+BH707*$AQ707*$AR707+BI707*$AQ707*$AS707+BJ707*$AR707*$AS707+BK707*$AQ707*$AT707+BL707*$AR707*$AT707+BM707*$AS707*$AT707+BN707*$AQ707*$AQ707+BO707*$AR707*$AR707+BP707*$AS707*$AS707+BQ707*$AT707*$AT707,0)</f>
        <v>309</v>
      </c>
      <c r="AN707" s="21">
        <f t="shared" ref="AN707:AN770" si="321">ROUNDUP(BR707+$AQ707*BS707+$AR707*BT707+BU707*$AS707+BV707*$AT707+BW707*$AQ707*$AR707+BX707*$AQ707*$AS707+BY707*$AR707*$AS707+BZ707*$AQ707*$AT707+CA707*$AS707*$AT707+CB707*$AS707*$AT707+CC707*$AQ707*$AQ707+CD707*$AR707*$AR707+CE707*$AS707*$AS707+CF707*$AT707*$AT707,0)</f>
        <v>635</v>
      </c>
      <c r="AO707" s="21">
        <f t="shared" ref="AO707:AO770" si="322">ROUNDUP(CG707+$AQ707*CH707+$AR707*CI707+CJ707*$AS707+CK707*$AT707+CL707*$AQ707*$AR707+CM707*$AQ707*$AS707+CN707*$AR707*$AS707+CO707*$AQ707*$AT707+CP707*$AR707*$AT707+CQ707*$AS707*$AT707+CR707*$AQ707*$AQ707+CS707*$AR707*$AR707+CT707*$AS707*$AS707+CU707*$AT707*$AT707,0)</f>
        <v>1368</v>
      </c>
      <c r="AP707" s="21">
        <f t="shared" ref="AP707:AP770" si="323">ROUNDUP(CV707+$AQ707*CW707+$AR707*CX707+CY707*$AS707+CZ707*$AT707+DA707*$AQ707*$AR707+DB707*$AQ707*$AS707+DC707*$AR707*$AS707+DD707*$AQ707*$AT707+DE707*$AR707*$AT707+DF707*$AS707*$AT707+DG707*$AQ707*$AQ707+DH707*$AR707*$AR707+DI707*$AS707*$AS707+DJ707*$AT707*$AT707,1)</f>
        <v>0.7</v>
      </c>
      <c r="AQ707" s="24">
        <f t="shared" si="310"/>
        <v>-0.2857142857142857</v>
      </c>
      <c r="AR707" s="24">
        <f t="shared" si="311"/>
        <v>1</v>
      </c>
      <c r="AS707" s="24">
        <f t="shared" si="312"/>
        <v>1</v>
      </c>
      <c r="AT707" s="24">
        <f t="shared" si="313"/>
        <v>1</v>
      </c>
      <c r="AU707">
        <v>9</v>
      </c>
      <c r="AV707">
        <v>7</v>
      </c>
      <c r="AW707">
        <v>100</v>
      </c>
      <c r="AX707">
        <v>20</v>
      </c>
      <c r="AY707">
        <v>45</v>
      </c>
      <c r="AZ707">
        <v>15</v>
      </c>
      <c r="BA707">
        <v>7.5</v>
      </c>
      <c r="BB707">
        <v>7.5</v>
      </c>
      <c r="BC707">
        <v>316.08281751999999</v>
      </c>
      <c r="BD707">
        <v>-101.975301</v>
      </c>
      <c r="BE707">
        <v>-121.21044449999999</v>
      </c>
      <c r="BF707">
        <v>-2.455156809</v>
      </c>
      <c r="BG707">
        <v>-36.226984999999999</v>
      </c>
      <c r="BH707">
        <v>42.995068990999997</v>
      </c>
      <c r="BI707">
        <v>23.348156685999999</v>
      </c>
      <c r="BJ707">
        <v>58.246345474999998</v>
      </c>
      <c r="BK707">
        <v>46.273730489999998</v>
      </c>
      <c r="BL707">
        <v>57.356959672000002</v>
      </c>
      <c r="BM707">
        <v>18.198888279999998</v>
      </c>
      <c r="BN707">
        <v>42.044449989</v>
      </c>
      <c r="BO707">
        <v>3.2826697731999999</v>
      </c>
      <c r="BP707">
        <v>22.889918481999999</v>
      </c>
      <c r="BQ707">
        <v>-7.9825318239999996</v>
      </c>
      <c r="BR707">
        <v>810.14458029000002</v>
      </c>
      <c r="BS707">
        <v>-152.45942289999999</v>
      </c>
      <c r="BT707">
        <v>-232.58296720000001</v>
      </c>
      <c r="BU707">
        <v>33.868755053000001</v>
      </c>
      <c r="BV707">
        <v>-76.884343079999994</v>
      </c>
      <c r="BW707">
        <v>30.901441086999998</v>
      </c>
      <c r="BX707">
        <v>-13.910221590000001</v>
      </c>
      <c r="BY707">
        <v>40.942049085000001</v>
      </c>
      <c r="BZ707">
        <v>53.761792290000002</v>
      </c>
      <c r="CA707">
        <v>57.895175371999997</v>
      </c>
      <c r="CB707">
        <v>2.0886036553</v>
      </c>
      <c r="CC707">
        <v>-45.362730030000002</v>
      </c>
      <c r="CD707">
        <v>-7.4171932700000003</v>
      </c>
      <c r="CE707">
        <v>11.959493416000001</v>
      </c>
      <c r="CF707">
        <v>-25.173165099999999</v>
      </c>
      <c r="CG707">
        <v>1627.5020380999999</v>
      </c>
      <c r="CH707">
        <v>-146.10695089999999</v>
      </c>
      <c r="CI707">
        <v>-324.73926870000003</v>
      </c>
      <c r="CJ707">
        <v>79.753145079999996</v>
      </c>
      <c r="CK707">
        <v>-104.71359940000001</v>
      </c>
      <c r="CL707">
        <v>-6.1385517859999998</v>
      </c>
      <c r="CM707">
        <v>-58.93253644</v>
      </c>
      <c r="CN707">
        <v>52.841353781999999</v>
      </c>
      <c r="CO707">
        <v>8.4225739289000003</v>
      </c>
      <c r="CP707">
        <v>78.941493221000002</v>
      </c>
      <c r="CQ707">
        <v>-1.6423264829999999</v>
      </c>
      <c r="CR707">
        <v>-289.2714522</v>
      </c>
      <c r="CS707">
        <v>-60.020881469999999</v>
      </c>
      <c r="CT707">
        <v>54.331172766000002</v>
      </c>
      <c r="CU707">
        <v>-69.494844319999999</v>
      </c>
      <c r="CV707">
        <v>0.5682799583</v>
      </c>
      <c r="CW707">
        <v>0.5569289476</v>
      </c>
      <c r="CX707">
        <v>0.78623442619999995</v>
      </c>
      <c r="CY707">
        <v>-9.8259351999999994E-2</v>
      </c>
      <c r="CZ707">
        <v>5.0173445300000001E-2</v>
      </c>
      <c r="DA707">
        <v>0.71823002039999995</v>
      </c>
      <c r="DB707">
        <v>-0.132247368</v>
      </c>
      <c r="DC707">
        <v>-0.24856910199999999</v>
      </c>
      <c r="DD707">
        <v>9.7083289000000003E-3</v>
      </c>
      <c r="DE707">
        <v>-5.3742783000000002E-2</v>
      </c>
      <c r="DF707">
        <v>-0.11393742499999999</v>
      </c>
      <c r="DG707">
        <v>0.78387220209999997</v>
      </c>
      <c r="DH707">
        <v>0.46221757899999999</v>
      </c>
      <c r="DI707">
        <v>-0.15829323300000001</v>
      </c>
      <c r="DJ707">
        <v>-0.31648733299999998</v>
      </c>
    </row>
    <row r="708" spans="17:114" x14ac:dyDescent="0.15">
      <c r="S708" s="11" t="s">
        <v>95</v>
      </c>
      <c r="T708" s="11" t="s">
        <v>100</v>
      </c>
      <c r="U708" s="11">
        <v>8</v>
      </c>
      <c r="V708" s="11">
        <v>0</v>
      </c>
      <c r="W708" s="9">
        <v>0.35376000000000002</v>
      </c>
      <c r="X708" s="11">
        <v>0.44996999999999998</v>
      </c>
      <c r="Y708" s="9">
        <f t="shared" si="302"/>
        <v>2.2326643783769047</v>
      </c>
      <c r="Z708" s="9">
        <f t="shared" si="303"/>
        <v>23</v>
      </c>
      <c r="AA708" s="8">
        <f t="shared" si="314"/>
        <v>60</v>
      </c>
      <c r="AB708" s="8" t="b">
        <f t="shared" si="304"/>
        <v>0</v>
      </c>
      <c r="AC708" s="25" t="str">
        <f t="shared" si="305"/>
        <v>NO</v>
      </c>
      <c r="AD708" s="21" t="str">
        <f t="shared" si="315"/>
        <v>YES</v>
      </c>
      <c r="AE708" s="8" t="str">
        <f t="shared" si="316"/>
        <v>EXT. COARSE</v>
      </c>
      <c r="AF708" s="8">
        <f t="shared" si="317"/>
        <v>6</v>
      </c>
      <c r="AG708" s="8">
        <f t="shared" si="318"/>
        <v>6</v>
      </c>
      <c r="AH708" s="8">
        <f t="shared" si="319"/>
        <v>7</v>
      </c>
      <c r="AI708" s="25">
        <f t="shared" si="306"/>
        <v>243</v>
      </c>
      <c r="AJ708" s="25">
        <f t="shared" si="307"/>
        <v>675</v>
      </c>
      <c r="AK708" s="25">
        <f t="shared" si="308"/>
        <v>1414</v>
      </c>
      <c r="AL708" s="25">
        <f t="shared" si="309"/>
        <v>1</v>
      </c>
      <c r="AM708" s="21">
        <f t="shared" si="320"/>
        <v>243</v>
      </c>
      <c r="AN708" s="21">
        <f t="shared" si="321"/>
        <v>675</v>
      </c>
      <c r="AO708" s="21">
        <f t="shared" si="322"/>
        <v>1414</v>
      </c>
      <c r="AP708" s="21">
        <f t="shared" si="323"/>
        <v>1</v>
      </c>
      <c r="AQ708" s="24">
        <f t="shared" si="310"/>
        <v>-0.14285714285714285</v>
      </c>
      <c r="AR708" s="24">
        <f t="shared" si="311"/>
        <v>1</v>
      </c>
      <c r="AS708" s="24">
        <f t="shared" si="312"/>
        <v>1</v>
      </c>
      <c r="AT708" s="24">
        <f t="shared" si="313"/>
        <v>-1</v>
      </c>
      <c r="AU708">
        <v>9</v>
      </c>
      <c r="AV708">
        <v>7</v>
      </c>
      <c r="AW708">
        <v>100</v>
      </c>
      <c r="AX708">
        <v>20</v>
      </c>
      <c r="AY708">
        <v>45</v>
      </c>
      <c r="AZ708">
        <v>15</v>
      </c>
      <c r="BA708">
        <v>7.5</v>
      </c>
      <c r="BB708">
        <v>7.5</v>
      </c>
      <c r="BC708">
        <v>316.08281751999999</v>
      </c>
      <c r="BD708">
        <v>-101.975301</v>
      </c>
      <c r="BE708">
        <v>-121.21044449999999</v>
      </c>
      <c r="BF708">
        <v>-2.455156809</v>
      </c>
      <c r="BG708">
        <v>-36.226984999999999</v>
      </c>
      <c r="BH708">
        <v>42.995068990999997</v>
      </c>
      <c r="BI708">
        <v>23.348156685999999</v>
      </c>
      <c r="BJ708">
        <v>58.246345474999998</v>
      </c>
      <c r="BK708">
        <v>46.273730489999998</v>
      </c>
      <c r="BL708">
        <v>57.356959672000002</v>
      </c>
      <c r="BM708">
        <v>18.198888279999998</v>
      </c>
      <c r="BN708">
        <v>42.044449989</v>
      </c>
      <c r="BO708">
        <v>3.2826697731999999</v>
      </c>
      <c r="BP708">
        <v>22.889918481999999</v>
      </c>
      <c r="BQ708">
        <v>-7.9825318239999996</v>
      </c>
      <c r="BR708">
        <v>810.14458029000002</v>
      </c>
      <c r="BS708">
        <v>-152.45942289999999</v>
      </c>
      <c r="BT708">
        <v>-232.58296720000001</v>
      </c>
      <c r="BU708">
        <v>33.868755053000001</v>
      </c>
      <c r="BV708">
        <v>-76.884343079999994</v>
      </c>
      <c r="BW708">
        <v>30.901441086999998</v>
      </c>
      <c r="BX708">
        <v>-13.910221590000001</v>
      </c>
      <c r="BY708">
        <v>40.942049085000001</v>
      </c>
      <c r="BZ708">
        <v>53.761792290000002</v>
      </c>
      <c r="CA708">
        <v>57.895175371999997</v>
      </c>
      <c r="CB708">
        <v>2.0886036553</v>
      </c>
      <c r="CC708">
        <v>-45.362730030000002</v>
      </c>
      <c r="CD708">
        <v>-7.4171932700000003</v>
      </c>
      <c r="CE708">
        <v>11.959493416000001</v>
      </c>
      <c r="CF708">
        <v>-25.173165099999999</v>
      </c>
      <c r="CG708">
        <v>1627.5020380999999</v>
      </c>
      <c r="CH708">
        <v>-146.10695089999999</v>
      </c>
      <c r="CI708">
        <v>-324.73926870000003</v>
      </c>
      <c r="CJ708">
        <v>79.753145079999996</v>
      </c>
      <c r="CK708">
        <v>-104.71359940000001</v>
      </c>
      <c r="CL708">
        <v>-6.1385517859999998</v>
      </c>
      <c r="CM708">
        <v>-58.93253644</v>
      </c>
      <c r="CN708">
        <v>52.841353781999999</v>
      </c>
      <c r="CO708">
        <v>8.4225739289000003</v>
      </c>
      <c r="CP708">
        <v>78.941493221000002</v>
      </c>
      <c r="CQ708">
        <v>-1.6423264829999999</v>
      </c>
      <c r="CR708">
        <v>-289.2714522</v>
      </c>
      <c r="CS708">
        <v>-60.020881469999999</v>
      </c>
      <c r="CT708">
        <v>54.331172766000002</v>
      </c>
      <c r="CU708">
        <v>-69.494844319999999</v>
      </c>
      <c r="CV708">
        <v>0.5682799583</v>
      </c>
      <c r="CW708">
        <v>0.5569289476</v>
      </c>
      <c r="CX708">
        <v>0.78623442619999995</v>
      </c>
      <c r="CY708">
        <v>-9.8259351999999994E-2</v>
      </c>
      <c r="CZ708">
        <v>5.0173445300000001E-2</v>
      </c>
      <c r="DA708">
        <v>0.71823002039999995</v>
      </c>
      <c r="DB708">
        <v>-0.132247368</v>
      </c>
      <c r="DC708">
        <v>-0.24856910199999999</v>
      </c>
      <c r="DD708">
        <v>9.7083289000000003E-3</v>
      </c>
      <c r="DE708">
        <v>-5.3742783000000002E-2</v>
      </c>
      <c r="DF708">
        <v>-0.11393742499999999</v>
      </c>
      <c r="DG708">
        <v>0.78387220209999997</v>
      </c>
      <c r="DH708">
        <v>0.46221757899999999</v>
      </c>
      <c r="DI708">
        <v>-0.15829323300000001</v>
      </c>
      <c r="DJ708">
        <v>-0.31648733299999998</v>
      </c>
    </row>
    <row r="709" spans="17:114" x14ac:dyDescent="0.15">
      <c r="S709" s="11" t="s">
        <v>95</v>
      </c>
      <c r="T709" s="11" t="s">
        <v>100</v>
      </c>
      <c r="U709" s="11">
        <v>8</v>
      </c>
      <c r="V709" s="11">
        <v>15</v>
      </c>
      <c r="W709" s="9">
        <v>0.35376000000000002</v>
      </c>
      <c r="X709" s="11">
        <v>0.44996999999999998</v>
      </c>
      <c r="Y709" s="9">
        <f t="shared" si="302"/>
        <v>2.2326643783769047</v>
      </c>
      <c r="Z709" s="9">
        <f t="shared" si="303"/>
        <v>23</v>
      </c>
      <c r="AA709" s="8">
        <f t="shared" si="314"/>
        <v>60</v>
      </c>
      <c r="AB709" s="8" t="b">
        <f t="shared" si="304"/>
        <v>0</v>
      </c>
      <c r="AC709" s="25" t="str">
        <f t="shared" si="305"/>
        <v>NO</v>
      </c>
      <c r="AD709" s="21" t="str">
        <f t="shared" si="315"/>
        <v>YES</v>
      </c>
      <c r="AE709" s="8" t="str">
        <f t="shared" si="316"/>
        <v>EXT. COARSE</v>
      </c>
      <c r="AF709" s="8">
        <f t="shared" si="317"/>
        <v>6</v>
      </c>
      <c r="AG709" s="8">
        <f t="shared" si="318"/>
        <v>7</v>
      </c>
      <c r="AH709" s="8">
        <f t="shared" si="319"/>
        <v>6</v>
      </c>
      <c r="AI709" s="25">
        <f t="shared" si="306"/>
        <v>308</v>
      </c>
      <c r="AJ709" s="25">
        <f t="shared" si="307"/>
        <v>626</v>
      </c>
      <c r="AK709" s="25">
        <f t="shared" si="308"/>
        <v>1356</v>
      </c>
      <c r="AL709" s="25">
        <f t="shared" si="309"/>
        <v>0.79999999999999993</v>
      </c>
      <c r="AM709" s="21">
        <f t="shared" si="320"/>
        <v>308</v>
      </c>
      <c r="AN709" s="21">
        <f t="shared" si="321"/>
        <v>626</v>
      </c>
      <c r="AO709" s="21">
        <f t="shared" si="322"/>
        <v>1356</v>
      </c>
      <c r="AP709" s="21">
        <f t="shared" si="323"/>
        <v>0.79999999999999993</v>
      </c>
      <c r="AQ709" s="24">
        <f t="shared" si="310"/>
        <v>-0.14285714285714285</v>
      </c>
      <c r="AR709" s="24">
        <f t="shared" si="311"/>
        <v>1</v>
      </c>
      <c r="AS709" s="24">
        <f t="shared" si="312"/>
        <v>1</v>
      </c>
      <c r="AT709" s="24">
        <f t="shared" si="313"/>
        <v>1</v>
      </c>
      <c r="AU709">
        <v>9</v>
      </c>
      <c r="AV709">
        <v>7</v>
      </c>
      <c r="AW709">
        <v>100</v>
      </c>
      <c r="AX709">
        <v>20</v>
      </c>
      <c r="AY709">
        <v>45</v>
      </c>
      <c r="AZ709">
        <v>15</v>
      </c>
      <c r="BA709">
        <v>7.5</v>
      </c>
      <c r="BB709">
        <v>7.5</v>
      </c>
      <c r="BC709">
        <v>316.08281751999999</v>
      </c>
      <c r="BD709">
        <v>-101.975301</v>
      </c>
      <c r="BE709">
        <v>-121.21044449999999</v>
      </c>
      <c r="BF709">
        <v>-2.455156809</v>
      </c>
      <c r="BG709">
        <v>-36.226984999999999</v>
      </c>
      <c r="BH709">
        <v>42.995068990999997</v>
      </c>
      <c r="BI709">
        <v>23.348156685999999</v>
      </c>
      <c r="BJ709">
        <v>58.246345474999998</v>
      </c>
      <c r="BK709">
        <v>46.273730489999998</v>
      </c>
      <c r="BL709">
        <v>57.356959672000002</v>
      </c>
      <c r="BM709">
        <v>18.198888279999998</v>
      </c>
      <c r="BN709">
        <v>42.044449989</v>
      </c>
      <c r="BO709">
        <v>3.2826697731999999</v>
      </c>
      <c r="BP709">
        <v>22.889918481999999</v>
      </c>
      <c r="BQ709">
        <v>-7.9825318239999996</v>
      </c>
      <c r="BR709">
        <v>810.14458029000002</v>
      </c>
      <c r="BS709">
        <v>-152.45942289999999</v>
      </c>
      <c r="BT709">
        <v>-232.58296720000001</v>
      </c>
      <c r="BU709">
        <v>33.868755053000001</v>
      </c>
      <c r="BV709">
        <v>-76.884343079999994</v>
      </c>
      <c r="BW709">
        <v>30.901441086999998</v>
      </c>
      <c r="BX709">
        <v>-13.910221590000001</v>
      </c>
      <c r="BY709">
        <v>40.942049085000001</v>
      </c>
      <c r="BZ709">
        <v>53.761792290000002</v>
      </c>
      <c r="CA709">
        <v>57.895175371999997</v>
      </c>
      <c r="CB709">
        <v>2.0886036553</v>
      </c>
      <c r="CC709">
        <v>-45.362730030000002</v>
      </c>
      <c r="CD709">
        <v>-7.4171932700000003</v>
      </c>
      <c r="CE709">
        <v>11.959493416000001</v>
      </c>
      <c r="CF709">
        <v>-25.173165099999999</v>
      </c>
      <c r="CG709">
        <v>1627.5020380999999</v>
      </c>
      <c r="CH709">
        <v>-146.10695089999999</v>
      </c>
      <c r="CI709">
        <v>-324.73926870000003</v>
      </c>
      <c r="CJ709">
        <v>79.753145079999996</v>
      </c>
      <c r="CK709">
        <v>-104.71359940000001</v>
      </c>
      <c r="CL709">
        <v>-6.1385517859999998</v>
      </c>
      <c r="CM709">
        <v>-58.93253644</v>
      </c>
      <c r="CN709">
        <v>52.841353781999999</v>
      </c>
      <c r="CO709">
        <v>8.4225739289000003</v>
      </c>
      <c r="CP709">
        <v>78.941493221000002</v>
      </c>
      <c r="CQ709">
        <v>-1.6423264829999999</v>
      </c>
      <c r="CR709">
        <v>-289.2714522</v>
      </c>
      <c r="CS709">
        <v>-60.020881469999999</v>
      </c>
      <c r="CT709">
        <v>54.331172766000002</v>
      </c>
      <c r="CU709">
        <v>-69.494844319999999</v>
      </c>
      <c r="CV709">
        <v>0.5682799583</v>
      </c>
      <c r="CW709">
        <v>0.5569289476</v>
      </c>
      <c r="CX709">
        <v>0.78623442619999995</v>
      </c>
      <c r="CY709">
        <v>-9.8259351999999994E-2</v>
      </c>
      <c r="CZ709">
        <v>5.0173445300000001E-2</v>
      </c>
      <c r="DA709">
        <v>0.71823002039999995</v>
      </c>
      <c r="DB709">
        <v>-0.132247368</v>
      </c>
      <c r="DC709">
        <v>-0.24856910199999999</v>
      </c>
      <c r="DD709">
        <v>9.7083289000000003E-3</v>
      </c>
      <c r="DE709">
        <v>-5.3742783000000002E-2</v>
      </c>
      <c r="DF709">
        <v>-0.11393742499999999</v>
      </c>
      <c r="DG709">
        <v>0.78387220209999997</v>
      </c>
      <c r="DH709">
        <v>0.46221757899999999</v>
      </c>
      <c r="DI709">
        <v>-0.15829323300000001</v>
      </c>
      <c r="DJ709">
        <v>-0.31648733299999998</v>
      </c>
    </row>
    <row r="710" spans="17:114" x14ac:dyDescent="0.15">
      <c r="S710" s="11" t="s">
        <v>95</v>
      </c>
      <c r="T710" s="11" t="s">
        <v>100</v>
      </c>
      <c r="U710" s="11">
        <v>10</v>
      </c>
      <c r="V710" s="11">
        <v>0</v>
      </c>
      <c r="W710" s="9">
        <v>0.47805999999999998</v>
      </c>
      <c r="X710" s="11">
        <v>0.47081000000000001</v>
      </c>
      <c r="Y710" s="9">
        <f t="shared" si="302"/>
        <v>3.2858958760950112</v>
      </c>
      <c r="Z710" s="9">
        <f t="shared" si="303"/>
        <v>16</v>
      </c>
      <c r="AA710" s="8">
        <f t="shared" si="314"/>
        <v>60</v>
      </c>
      <c r="AB710" s="8" t="b">
        <f t="shared" si="304"/>
        <v>0</v>
      </c>
      <c r="AC710" s="25" t="str">
        <f t="shared" si="305"/>
        <v>NO</v>
      </c>
      <c r="AD710" s="21" t="str">
        <f t="shared" si="315"/>
        <v>NO</v>
      </c>
      <c r="AE710" s="8" t="str">
        <f t="shared" si="316"/>
        <v>VERY COARSE</v>
      </c>
      <c r="AF710" s="8">
        <f t="shared" si="317"/>
        <v>5</v>
      </c>
      <c r="AG710" s="8">
        <f t="shared" si="318"/>
        <v>5</v>
      </c>
      <c r="AH710" s="8">
        <f t="shared" si="319"/>
        <v>6</v>
      </c>
      <c r="AI710" s="25">
        <f t="shared" si="306"/>
        <v>219</v>
      </c>
      <c r="AJ710" s="25">
        <f t="shared" si="307"/>
        <v>621</v>
      </c>
      <c r="AK710" s="25">
        <f t="shared" si="308"/>
        <v>1351</v>
      </c>
      <c r="AL710" s="25">
        <f t="shared" si="309"/>
        <v>1.3</v>
      </c>
      <c r="AM710" s="21">
        <f t="shared" si="320"/>
        <v>219</v>
      </c>
      <c r="AN710" s="21">
        <f t="shared" si="321"/>
        <v>621</v>
      </c>
      <c r="AO710" s="21">
        <f t="shared" si="322"/>
        <v>1351</v>
      </c>
      <c r="AP710" s="21">
        <f t="shared" si="323"/>
        <v>1.3</v>
      </c>
      <c r="AQ710" s="24">
        <f t="shared" si="310"/>
        <v>0.14285714285714285</v>
      </c>
      <c r="AR710" s="24">
        <f t="shared" si="311"/>
        <v>1</v>
      </c>
      <c r="AS710" s="24">
        <f t="shared" si="312"/>
        <v>1</v>
      </c>
      <c r="AT710" s="24">
        <f t="shared" si="313"/>
        <v>-1</v>
      </c>
      <c r="AU710">
        <v>9</v>
      </c>
      <c r="AV710">
        <v>7</v>
      </c>
      <c r="AW710">
        <v>100</v>
      </c>
      <c r="AX710">
        <v>20</v>
      </c>
      <c r="AY710">
        <v>45</v>
      </c>
      <c r="AZ710">
        <v>15</v>
      </c>
      <c r="BA710">
        <v>7.5</v>
      </c>
      <c r="BB710">
        <v>7.5</v>
      </c>
      <c r="BC710">
        <v>316.08281751999999</v>
      </c>
      <c r="BD710">
        <v>-101.975301</v>
      </c>
      <c r="BE710">
        <v>-121.21044449999999</v>
      </c>
      <c r="BF710">
        <v>-2.455156809</v>
      </c>
      <c r="BG710">
        <v>-36.226984999999999</v>
      </c>
      <c r="BH710">
        <v>42.995068990999997</v>
      </c>
      <c r="BI710">
        <v>23.348156685999999</v>
      </c>
      <c r="BJ710">
        <v>58.246345474999998</v>
      </c>
      <c r="BK710">
        <v>46.273730489999998</v>
      </c>
      <c r="BL710">
        <v>57.356959672000002</v>
      </c>
      <c r="BM710">
        <v>18.198888279999998</v>
      </c>
      <c r="BN710">
        <v>42.044449989</v>
      </c>
      <c r="BO710">
        <v>3.2826697731999999</v>
      </c>
      <c r="BP710">
        <v>22.889918481999999</v>
      </c>
      <c r="BQ710">
        <v>-7.9825318239999996</v>
      </c>
      <c r="BR710">
        <v>810.14458029000002</v>
      </c>
      <c r="BS710">
        <v>-152.45942289999999</v>
      </c>
      <c r="BT710">
        <v>-232.58296720000001</v>
      </c>
      <c r="BU710">
        <v>33.868755053000001</v>
      </c>
      <c r="BV710">
        <v>-76.884343079999994</v>
      </c>
      <c r="BW710">
        <v>30.901441086999998</v>
      </c>
      <c r="BX710">
        <v>-13.910221590000001</v>
      </c>
      <c r="BY710">
        <v>40.942049085000001</v>
      </c>
      <c r="BZ710">
        <v>53.761792290000002</v>
      </c>
      <c r="CA710">
        <v>57.895175371999997</v>
      </c>
      <c r="CB710">
        <v>2.0886036553</v>
      </c>
      <c r="CC710">
        <v>-45.362730030000002</v>
      </c>
      <c r="CD710">
        <v>-7.4171932700000003</v>
      </c>
      <c r="CE710">
        <v>11.959493416000001</v>
      </c>
      <c r="CF710">
        <v>-25.173165099999999</v>
      </c>
      <c r="CG710">
        <v>1627.5020380999999</v>
      </c>
      <c r="CH710">
        <v>-146.10695089999999</v>
      </c>
      <c r="CI710">
        <v>-324.73926870000003</v>
      </c>
      <c r="CJ710">
        <v>79.753145079999996</v>
      </c>
      <c r="CK710">
        <v>-104.71359940000001</v>
      </c>
      <c r="CL710">
        <v>-6.1385517859999998</v>
      </c>
      <c r="CM710">
        <v>-58.93253644</v>
      </c>
      <c r="CN710">
        <v>52.841353781999999</v>
      </c>
      <c r="CO710">
        <v>8.4225739289000003</v>
      </c>
      <c r="CP710">
        <v>78.941493221000002</v>
      </c>
      <c r="CQ710">
        <v>-1.6423264829999999</v>
      </c>
      <c r="CR710">
        <v>-289.2714522</v>
      </c>
      <c r="CS710">
        <v>-60.020881469999999</v>
      </c>
      <c r="CT710">
        <v>54.331172766000002</v>
      </c>
      <c r="CU710">
        <v>-69.494844319999999</v>
      </c>
      <c r="CV710">
        <v>0.5682799583</v>
      </c>
      <c r="CW710">
        <v>0.5569289476</v>
      </c>
      <c r="CX710">
        <v>0.78623442619999995</v>
      </c>
      <c r="CY710">
        <v>-9.8259351999999994E-2</v>
      </c>
      <c r="CZ710">
        <v>5.0173445300000001E-2</v>
      </c>
      <c r="DA710">
        <v>0.71823002039999995</v>
      </c>
      <c r="DB710">
        <v>-0.132247368</v>
      </c>
      <c r="DC710">
        <v>-0.24856910199999999</v>
      </c>
      <c r="DD710">
        <v>9.7083289000000003E-3</v>
      </c>
      <c r="DE710">
        <v>-5.3742783000000002E-2</v>
      </c>
      <c r="DF710">
        <v>-0.11393742499999999</v>
      </c>
      <c r="DG710">
        <v>0.78387220209999997</v>
      </c>
      <c r="DH710">
        <v>0.46221757899999999</v>
      </c>
      <c r="DI710">
        <v>-0.15829323300000001</v>
      </c>
      <c r="DJ710">
        <v>-0.31648733299999998</v>
      </c>
    </row>
    <row r="711" spans="17:114" x14ac:dyDescent="0.15">
      <c r="S711" s="11" t="s">
        <v>95</v>
      </c>
      <c r="T711" s="11" t="s">
        <v>100</v>
      </c>
      <c r="U711" s="11">
        <v>10</v>
      </c>
      <c r="V711" s="11">
        <v>15</v>
      </c>
      <c r="W711" s="9">
        <v>0.47805999999999998</v>
      </c>
      <c r="X711" s="11">
        <v>0.47081000000000001</v>
      </c>
      <c r="Y711" s="9">
        <f t="shared" si="302"/>
        <v>3.2858958760950112</v>
      </c>
      <c r="Z711" s="9">
        <f t="shared" si="303"/>
        <v>16</v>
      </c>
      <c r="AA711" s="8">
        <f t="shared" si="314"/>
        <v>60</v>
      </c>
      <c r="AB711" s="8" t="b">
        <f t="shared" si="304"/>
        <v>0</v>
      </c>
      <c r="AC711" s="25" t="str">
        <f t="shared" si="305"/>
        <v>NO</v>
      </c>
      <c r="AD711" s="21" t="str">
        <f t="shared" si="315"/>
        <v>NO</v>
      </c>
      <c r="AE711" s="8" t="str">
        <f t="shared" si="316"/>
        <v>EXT. COARSE</v>
      </c>
      <c r="AF711" s="8">
        <f t="shared" si="317"/>
        <v>6</v>
      </c>
      <c r="AG711" s="8">
        <f t="shared" si="318"/>
        <v>7</v>
      </c>
      <c r="AH711" s="8">
        <f t="shared" si="319"/>
        <v>6</v>
      </c>
      <c r="AI711" s="25">
        <f t="shared" si="306"/>
        <v>311</v>
      </c>
      <c r="AJ711" s="25">
        <f t="shared" si="307"/>
        <v>603</v>
      </c>
      <c r="AK711" s="25">
        <f t="shared" si="308"/>
        <v>1298</v>
      </c>
      <c r="AL711" s="25">
        <f t="shared" si="309"/>
        <v>1.1000000000000001</v>
      </c>
      <c r="AM711" s="21">
        <f t="shared" si="320"/>
        <v>311</v>
      </c>
      <c r="AN711" s="21">
        <f t="shared" si="321"/>
        <v>603</v>
      </c>
      <c r="AO711" s="21">
        <f t="shared" si="322"/>
        <v>1298</v>
      </c>
      <c r="AP711" s="21">
        <f t="shared" si="323"/>
        <v>1.1000000000000001</v>
      </c>
      <c r="AQ711" s="24">
        <f t="shared" si="310"/>
        <v>0.14285714285714285</v>
      </c>
      <c r="AR711" s="24">
        <f t="shared" si="311"/>
        <v>1</v>
      </c>
      <c r="AS711" s="24">
        <f t="shared" si="312"/>
        <v>1</v>
      </c>
      <c r="AT711" s="24">
        <f t="shared" si="313"/>
        <v>1</v>
      </c>
      <c r="AU711">
        <v>9</v>
      </c>
      <c r="AV711">
        <v>7</v>
      </c>
      <c r="AW711">
        <v>100</v>
      </c>
      <c r="AX711">
        <v>20</v>
      </c>
      <c r="AY711">
        <v>45</v>
      </c>
      <c r="AZ711">
        <v>15</v>
      </c>
      <c r="BA711">
        <v>7.5</v>
      </c>
      <c r="BB711">
        <v>7.5</v>
      </c>
      <c r="BC711">
        <v>316.08281751999999</v>
      </c>
      <c r="BD711">
        <v>-101.975301</v>
      </c>
      <c r="BE711">
        <v>-121.21044449999999</v>
      </c>
      <c r="BF711">
        <v>-2.455156809</v>
      </c>
      <c r="BG711">
        <v>-36.226984999999999</v>
      </c>
      <c r="BH711">
        <v>42.995068990999997</v>
      </c>
      <c r="BI711">
        <v>23.348156685999999</v>
      </c>
      <c r="BJ711">
        <v>58.246345474999998</v>
      </c>
      <c r="BK711">
        <v>46.273730489999998</v>
      </c>
      <c r="BL711">
        <v>57.356959672000002</v>
      </c>
      <c r="BM711">
        <v>18.198888279999998</v>
      </c>
      <c r="BN711">
        <v>42.044449989</v>
      </c>
      <c r="BO711">
        <v>3.2826697731999999</v>
      </c>
      <c r="BP711">
        <v>22.889918481999999</v>
      </c>
      <c r="BQ711">
        <v>-7.9825318239999996</v>
      </c>
      <c r="BR711">
        <v>810.14458029000002</v>
      </c>
      <c r="BS711">
        <v>-152.45942289999999</v>
      </c>
      <c r="BT711">
        <v>-232.58296720000001</v>
      </c>
      <c r="BU711">
        <v>33.868755053000001</v>
      </c>
      <c r="BV711">
        <v>-76.884343079999994</v>
      </c>
      <c r="BW711">
        <v>30.901441086999998</v>
      </c>
      <c r="BX711">
        <v>-13.910221590000001</v>
      </c>
      <c r="BY711">
        <v>40.942049085000001</v>
      </c>
      <c r="BZ711">
        <v>53.761792290000002</v>
      </c>
      <c r="CA711">
        <v>57.895175371999997</v>
      </c>
      <c r="CB711">
        <v>2.0886036553</v>
      </c>
      <c r="CC711">
        <v>-45.362730030000002</v>
      </c>
      <c r="CD711">
        <v>-7.4171932700000003</v>
      </c>
      <c r="CE711">
        <v>11.959493416000001</v>
      </c>
      <c r="CF711">
        <v>-25.173165099999999</v>
      </c>
      <c r="CG711">
        <v>1627.5020380999999</v>
      </c>
      <c r="CH711">
        <v>-146.10695089999999</v>
      </c>
      <c r="CI711">
        <v>-324.73926870000003</v>
      </c>
      <c r="CJ711">
        <v>79.753145079999996</v>
      </c>
      <c r="CK711">
        <v>-104.71359940000001</v>
      </c>
      <c r="CL711">
        <v>-6.1385517859999998</v>
      </c>
      <c r="CM711">
        <v>-58.93253644</v>
      </c>
      <c r="CN711">
        <v>52.841353781999999</v>
      </c>
      <c r="CO711">
        <v>8.4225739289000003</v>
      </c>
      <c r="CP711">
        <v>78.941493221000002</v>
      </c>
      <c r="CQ711">
        <v>-1.6423264829999999</v>
      </c>
      <c r="CR711">
        <v>-289.2714522</v>
      </c>
      <c r="CS711">
        <v>-60.020881469999999</v>
      </c>
      <c r="CT711">
        <v>54.331172766000002</v>
      </c>
      <c r="CU711">
        <v>-69.494844319999999</v>
      </c>
      <c r="CV711">
        <v>0.5682799583</v>
      </c>
      <c r="CW711">
        <v>0.5569289476</v>
      </c>
      <c r="CX711">
        <v>0.78623442619999995</v>
      </c>
      <c r="CY711">
        <v>-9.8259351999999994E-2</v>
      </c>
      <c r="CZ711">
        <v>5.0173445300000001E-2</v>
      </c>
      <c r="DA711">
        <v>0.71823002039999995</v>
      </c>
      <c r="DB711">
        <v>-0.132247368</v>
      </c>
      <c r="DC711">
        <v>-0.24856910199999999</v>
      </c>
      <c r="DD711">
        <v>9.7083289000000003E-3</v>
      </c>
      <c r="DE711">
        <v>-5.3742783000000002E-2</v>
      </c>
      <c r="DF711">
        <v>-0.11393742499999999</v>
      </c>
      <c r="DG711">
        <v>0.78387220209999997</v>
      </c>
      <c r="DH711">
        <v>0.46221757899999999</v>
      </c>
      <c r="DI711">
        <v>-0.15829323300000001</v>
      </c>
      <c r="DJ711">
        <v>-0.31648733299999998</v>
      </c>
    </row>
    <row r="712" spans="17:114" x14ac:dyDescent="0.15">
      <c r="S712" s="11" t="s">
        <v>95</v>
      </c>
      <c r="T712" s="11" t="s">
        <v>100</v>
      </c>
      <c r="U712" s="11">
        <v>12</v>
      </c>
      <c r="V712" s="11">
        <v>0</v>
      </c>
      <c r="W712" s="9">
        <v>0.56108000000000002</v>
      </c>
      <c r="X712" s="11">
        <v>0.49034</v>
      </c>
      <c r="Y712" s="9">
        <f t="shared" si="302"/>
        <v>4.1775674672613121</v>
      </c>
      <c r="Z712" s="9">
        <f t="shared" si="303"/>
        <v>13</v>
      </c>
      <c r="AA712" s="8">
        <f t="shared" si="314"/>
        <v>60</v>
      </c>
      <c r="AB712" s="8" t="b">
        <f t="shared" si="304"/>
        <v>0</v>
      </c>
      <c r="AC712" s="25" t="str">
        <f t="shared" si="305"/>
        <v>NO</v>
      </c>
      <c r="AD712" s="21" t="str">
        <f t="shared" si="315"/>
        <v>NO</v>
      </c>
      <c r="AE712" s="8" t="str">
        <f t="shared" si="316"/>
        <v>VERY COARSE</v>
      </c>
      <c r="AF712" s="8">
        <f t="shared" si="317"/>
        <v>5</v>
      </c>
      <c r="AG712" s="8">
        <f t="shared" si="318"/>
        <v>5</v>
      </c>
      <c r="AH712" s="8">
        <f t="shared" si="319"/>
        <v>6</v>
      </c>
      <c r="AI712" s="25">
        <f t="shared" si="306"/>
        <v>203</v>
      </c>
      <c r="AJ712" s="25">
        <f t="shared" si="307"/>
        <v>560</v>
      </c>
      <c r="AK712" s="25">
        <f t="shared" si="308"/>
        <v>1241</v>
      </c>
      <c r="AL712" s="25">
        <f t="shared" si="309"/>
        <v>1.8</v>
      </c>
      <c r="AM712" s="21">
        <f t="shared" si="320"/>
        <v>203</v>
      </c>
      <c r="AN712" s="21">
        <f t="shared" si="321"/>
        <v>560</v>
      </c>
      <c r="AO712" s="21">
        <f t="shared" si="322"/>
        <v>1241</v>
      </c>
      <c r="AP712" s="21">
        <f t="shared" si="323"/>
        <v>1.8</v>
      </c>
      <c r="AQ712" s="24">
        <f t="shared" si="310"/>
        <v>0.42857142857142855</v>
      </c>
      <c r="AR712" s="24">
        <f t="shared" si="311"/>
        <v>1</v>
      </c>
      <c r="AS712" s="24">
        <f t="shared" si="312"/>
        <v>1</v>
      </c>
      <c r="AT712" s="24">
        <f t="shared" si="313"/>
        <v>-1</v>
      </c>
      <c r="AU712">
        <v>9</v>
      </c>
      <c r="AV712">
        <v>7</v>
      </c>
      <c r="AW712">
        <v>100</v>
      </c>
      <c r="AX712">
        <v>20</v>
      </c>
      <c r="AY712">
        <v>45</v>
      </c>
      <c r="AZ712">
        <v>15</v>
      </c>
      <c r="BA712">
        <v>7.5</v>
      </c>
      <c r="BB712">
        <v>7.5</v>
      </c>
      <c r="BC712">
        <v>316.08281751999999</v>
      </c>
      <c r="BD712">
        <v>-101.975301</v>
      </c>
      <c r="BE712">
        <v>-121.21044449999999</v>
      </c>
      <c r="BF712">
        <v>-2.455156809</v>
      </c>
      <c r="BG712">
        <v>-36.226984999999999</v>
      </c>
      <c r="BH712">
        <v>42.995068990999997</v>
      </c>
      <c r="BI712">
        <v>23.348156685999999</v>
      </c>
      <c r="BJ712">
        <v>58.246345474999998</v>
      </c>
      <c r="BK712">
        <v>46.273730489999998</v>
      </c>
      <c r="BL712">
        <v>57.356959672000002</v>
      </c>
      <c r="BM712">
        <v>18.198888279999998</v>
      </c>
      <c r="BN712">
        <v>42.044449989</v>
      </c>
      <c r="BO712">
        <v>3.2826697731999999</v>
      </c>
      <c r="BP712">
        <v>22.889918481999999</v>
      </c>
      <c r="BQ712">
        <v>-7.9825318239999996</v>
      </c>
      <c r="BR712">
        <v>810.14458029000002</v>
      </c>
      <c r="BS712">
        <v>-152.45942289999999</v>
      </c>
      <c r="BT712">
        <v>-232.58296720000001</v>
      </c>
      <c r="BU712">
        <v>33.868755053000001</v>
      </c>
      <c r="BV712">
        <v>-76.884343079999994</v>
      </c>
      <c r="BW712">
        <v>30.901441086999998</v>
      </c>
      <c r="BX712">
        <v>-13.910221590000001</v>
      </c>
      <c r="BY712">
        <v>40.942049085000001</v>
      </c>
      <c r="BZ712">
        <v>53.761792290000002</v>
      </c>
      <c r="CA712">
        <v>57.895175371999997</v>
      </c>
      <c r="CB712">
        <v>2.0886036553</v>
      </c>
      <c r="CC712">
        <v>-45.362730030000002</v>
      </c>
      <c r="CD712">
        <v>-7.4171932700000003</v>
      </c>
      <c r="CE712">
        <v>11.959493416000001</v>
      </c>
      <c r="CF712">
        <v>-25.173165099999999</v>
      </c>
      <c r="CG712">
        <v>1627.5020380999999</v>
      </c>
      <c r="CH712">
        <v>-146.10695089999999</v>
      </c>
      <c r="CI712">
        <v>-324.73926870000003</v>
      </c>
      <c r="CJ712">
        <v>79.753145079999996</v>
      </c>
      <c r="CK712">
        <v>-104.71359940000001</v>
      </c>
      <c r="CL712">
        <v>-6.1385517859999998</v>
      </c>
      <c r="CM712">
        <v>-58.93253644</v>
      </c>
      <c r="CN712">
        <v>52.841353781999999</v>
      </c>
      <c r="CO712">
        <v>8.4225739289000003</v>
      </c>
      <c r="CP712">
        <v>78.941493221000002</v>
      </c>
      <c r="CQ712">
        <v>-1.6423264829999999</v>
      </c>
      <c r="CR712">
        <v>-289.2714522</v>
      </c>
      <c r="CS712">
        <v>-60.020881469999999</v>
      </c>
      <c r="CT712">
        <v>54.331172766000002</v>
      </c>
      <c r="CU712">
        <v>-69.494844319999999</v>
      </c>
      <c r="CV712">
        <v>0.5682799583</v>
      </c>
      <c r="CW712">
        <v>0.5569289476</v>
      </c>
      <c r="CX712">
        <v>0.78623442619999995</v>
      </c>
      <c r="CY712">
        <v>-9.8259351999999994E-2</v>
      </c>
      <c r="CZ712">
        <v>5.0173445300000001E-2</v>
      </c>
      <c r="DA712">
        <v>0.71823002039999995</v>
      </c>
      <c r="DB712">
        <v>-0.132247368</v>
      </c>
      <c r="DC712">
        <v>-0.24856910199999999</v>
      </c>
      <c r="DD712">
        <v>9.7083289000000003E-3</v>
      </c>
      <c r="DE712">
        <v>-5.3742783000000002E-2</v>
      </c>
      <c r="DF712">
        <v>-0.11393742499999999</v>
      </c>
      <c r="DG712">
        <v>0.78387220209999997</v>
      </c>
      <c r="DH712">
        <v>0.46221757899999999</v>
      </c>
      <c r="DI712">
        <v>-0.15829323300000001</v>
      </c>
      <c r="DJ712">
        <v>-0.31648733299999998</v>
      </c>
    </row>
    <row r="713" spans="17:114" s="15" customFormat="1" x14ac:dyDescent="0.15">
      <c r="Q713" s="17"/>
      <c r="R713" s="17"/>
      <c r="S713" s="17" t="s">
        <v>95</v>
      </c>
      <c r="T713" s="11" t="s">
        <v>100</v>
      </c>
      <c r="U713" s="17">
        <v>12</v>
      </c>
      <c r="V713" s="17">
        <v>15</v>
      </c>
      <c r="W713" s="9">
        <v>0.56108000000000002</v>
      </c>
      <c r="X713" s="11">
        <v>0.49034</v>
      </c>
      <c r="Y713" s="9">
        <f t="shared" si="302"/>
        <v>4.1775674672613121</v>
      </c>
      <c r="Z713" s="9">
        <f t="shared" si="303"/>
        <v>13</v>
      </c>
      <c r="AA713" s="8">
        <f t="shared" si="314"/>
        <v>60</v>
      </c>
      <c r="AB713" s="8" t="b">
        <f t="shared" si="304"/>
        <v>0</v>
      </c>
      <c r="AC713" s="25" t="str">
        <f t="shared" si="305"/>
        <v>NO</v>
      </c>
      <c r="AD713" s="21" t="str">
        <f t="shared" si="315"/>
        <v>NO</v>
      </c>
      <c r="AE713" s="8" t="str">
        <f t="shared" si="316"/>
        <v>EXT. COARSE</v>
      </c>
      <c r="AF713" s="8">
        <f t="shared" si="317"/>
        <v>6</v>
      </c>
      <c r="AG713" s="8">
        <f t="shared" si="318"/>
        <v>7</v>
      </c>
      <c r="AH713" s="8">
        <f t="shared" si="319"/>
        <v>6</v>
      </c>
      <c r="AI713" s="25">
        <f t="shared" si="306"/>
        <v>321</v>
      </c>
      <c r="AJ713" s="25">
        <f t="shared" si="307"/>
        <v>572</v>
      </c>
      <c r="AK713" s="25">
        <f t="shared" si="308"/>
        <v>1193</v>
      </c>
      <c r="AL713" s="25">
        <f t="shared" si="309"/>
        <v>1.6</v>
      </c>
      <c r="AM713" s="21">
        <f t="shared" si="320"/>
        <v>321</v>
      </c>
      <c r="AN713" s="21">
        <f t="shared" si="321"/>
        <v>572</v>
      </c>
      <c r="AO713" s="21">
        <f t="shared" si="322"/>
        <v>1193</v>
      </c>
      <c r="AP713" s="21">
        <f t="shared" si="323"/>
        <v>1.6</v>
      </c>
      <c r="AQ713" s="24">
        <f t="shared" si="310"/>
        <v>0.42857142857142855</v>
      </c>
      <c r="AR713" s="24">
        <f t="shared" si="311"/>
        <v>1</v>
      </c>
      <c r="AS713" s="24">
        <f t="shared" si="312"/>
        <v>1</v>
      </c>
      <c r="AT713" s="24">
        <f t="shared" si="313"/>
        <v>1</v>
      </c>
      <c r="AU713">
        <v>9</v>
      </c>
      <c r="AV713">
        <v>7</v>
      </c>
      <c r="AW713">
        <v>100</v>
      </c>
      <c r="AX713">
        <v>20</v>
      </c>
      <c r="AY713">
        <v>45</v>
      </c>
      <c r="AZ713">
        <v>15</v>
      </c>
      <c r="BA713">
        <v>7.5</v>
      </c>
      <c r="BB713">
        <v>7.5</v>
      </c>
      <c r="BC713">
        <v>316.08281751999999</v>
      </c>
      <c r="BD713">
        <v>-101.975301</v>
      </c>
      <c r="BE713">
        <v>-121.21044449999999</v>
      </c>
      <c r="BF713">
        <v>-2.455156809</v>
      </c>
      <c r="BG713">
        <v>-36.226984999999999</v>
      </c>
      <c r="BH713">
        <v>42.995068990999997</v>
      </c>
      <c r="BI713">
        <v>23.348156685999999</v>
      </c>
      <c r="BJ713">
        <v>58.246345474999998</v>
      </c>
      <c r="BK713">
        <v>46.273730489999998</v>
      </c>
      <c r="BL713">
        <v>57.356959672000002</v>
      </c>
      <c r="BM713">
        <v>18.198888279999998</v>
      </c>
      <c r="BN713">
        <v>42.044449989</v>
      </c>
      <c r="BO713">
        <v>3.2826697731999999</v>
      </c>
      <c r="BP713">
        <v>22.889918481999999</v>
      </c>
      <c r="BQ713">
        <v>-7.9825318239999996</v>
      </c>
      <c r="BR713">
        <v>810.14458029000002</v>
      </c>
      <c r="BS713">
        <v>-152.45942289999999</v>
      </c>
      <c r="BT713">
        <v>-232.58296720000001</v>
      </c>
      <c r="BU713">
        <v>33.868755053000001</v>
      </c>
      <c r="BV713">
        <v>-76.884343079999994</v>
      </c>
      <c r="BW713">
        <v>30.901441086999998</v>
      </c>
      <c r="BX713">
        <v>-13.910221590000001</v>
      </c>
      <c r="BY713">
        <v>40.942049085000001</v>
      </c>
      <c r="BZ713">
        <v>53.761792290000002</v>
      </c>
      <c r="CA713">
        <v>57.895175371999997</v>
      </c>
      <c r="CB713">
        <v>2.0886036553</v>
      </c>
      <c r="CC713">
        <v>-45.362730030000002</v>
      </c>
      <c r="CD713">
        <v>-7.4171932700000003</v>
      </c>
      <c r="CE713">
        <v>11.959493416000001</v>
      </c>
      <c r="CF713">
        <v>-25.173165099999999</v>
      </c>
      <c r="CG713">
        <v>1627.5020380999999</v>
      </c>
      <c r="CH713">
        <v>-146.10695089999999</v>
      </c>
      <c r="CI713">
        <v>-324.73926870000003</v>
      </c>
      <c r="CJ713">
        <v>79.753145079999996</v>
      </c>
      <c r="CK713">
        <v>-104.71359940000001</v>
      </c>
      <c r="CL713">
        <v>-6.1385517859999998</v>
      </c>
      <c r="CM713">
        <v>-58.93253644</v>
      </c>
      <c r="CN713">
        <v>52.841353781999999</v>
      </c>
      <c r="CO713">
        <v>8.4225739289000003</v>
      </c>
      <c r="CP713">
        <v>78.941493221000002</v>
      </c>
      <c r="CQ713">
        <v>-1.6423264829999999</v>
      </c>
      <c r="CR713">
        <v>-289.2714522</v>
      </c>
      <c r="CS713">
        <v>-60.020881469999999</v>
      </c>
      <c r="CT713">
        <v>54.331172766000002</v>
      </c>
      <c r="CU713">
        <v>-69.494844319999999</v>
      </c>
      <c r="CV713">
        <v>0.5682799583</v>
      </c>
      <c r="CW713">
        <v>0.5569289476</v>
      </c>
      <c r="CX713">
        <v>0.78623442619999995</v>
      </c>
      <c r="CY713">
        <v>-9.8259351999999994E-2</v>
      </c>
      <c r="CZ713">
        <v>5.0173445300000001E-2</v>
      </c>
      <c r="DA713">
        <v>0.71823002039999995</v>
      </c>
      <c r="DB713">
        <v>-0.132247368</v>
      </c>
      <c r="DC713">
        <v>-0.24856910199999999</v>
      </c>
      <c r="DD713">
        <v>9.7083289000000003E-3</v>
      </c>
      <c r="DE713">
        <v>-5.3742783000000002E-2</v>
      </c>
      <c r="DF713">
        <v>-0.11393742499999999</v>
      </c>
      <c r="DG713">
        <v>0.78387220209999997</v>
      </c>
      <c r="DH713">
        <v>0.46221757899999999</v>
      </c>
      <c r="DI713">
        <v>-0.15829323300000001</v>
      </c>
      <c r="DJ713">
        <v>-0.31648733299999998</v>
      </c>
    </row>
    <row r="714" spans="17:114" x14ac:dyDescent="0.15">
      <c r="S714" s="11" t="s">
        <v>96</v>
      </c>
      <c r="T714" s="11" t="s">
        <v>100</v>
      </c>
      <c r="U714" s="11">
        <v>2</v>
      </c>
      <c r="V714" s="11">
        <v>0</v>
      </c>
      <c r="W714" s="9">
        <v>1.942E-2</v>
      </c>
      <c r="X714" s="11">
        <v>0.63424999999999998</v>
      </c>
      <c r="Y714" s="9">
        <f t="shared" si="302"/>
        <v>0.26064035358415394</v>
      </c>
      <c r="Z714" s="9">
        <f t="shared" si="303"/>
        <v>196</v>
      </c>
      <c r="AA714" s="8">
        <f t="shared" si="314"/>
        <v>60</v>
      </c>
      <c r="AB714" s="8" t="b">
        <f t="shared" si="304"/>
        <v>0</v>
      </c>
      <c r="AC714" s="25" t="str">
        <f t="shared" si="305"/>
        <v>NO</v>
      </c>
      <c r="AD714" s="21" t="str">
        <f t="shared" si="315"/>
        <v>NO</v>
      </c>
      <c r="AE714" s="8" t="str">
        <f t="shared" si="316"/>
        <v>ULT. COARSE</v>
      </c>
      <c r="AF714" s="8">
        <f t="shared" si="317"/>
        <v>7</v>
      </c>
      <c r="AG714" s="8">
        <f t="shared" si="318"/>
        <v>7</v>
      </c>
      <c r="AH714" s="8">
        <f t="shared" si="319"/>
        <v>7</v>
      </c>
      <c r="AI714" s="25">
        <f t="shared" si="306"/>
        <v>444</v>
      </c>
      <c r="AJ714" s="25">
        <f t="shared" si="307"/>
        <v>938</v>
      </c>
      <c r="AK714" s="25">
        <f t="shared" si="308"/>
        <v>1503</v>
      </c>
      <c r="AL714" s="25">
        <f t="shared" si="309"/>
        <v>0.6</v>
      </c>
      <c r="AM714" s="21">
        <f t="shared" si="320"/>
        <v>444</v>
      </c>
      <c r="AN714" s="21">
        <f t="shared" si="321"/>
        <v>938</v>
      </c>
      <c r="AO714" s="21">
        <f t="shared" si="322"/>
        <v>1503</v>
      </c>
      <c r="AP714" s="21">
        <f t="shared" si="323"/>
        <v>0.6</v>
      </c>
      <c r="AQ714" s="24">
        <f t="shared" si="310"/>
        <v>-1</v>
      </c>
      <c r="AR714" s="24">
        <f t="shared" si="311"/>
        <v>1</v>
      </c>
      <c r="AS714" s="24">
        <f t="shared" si="312"/>
        <v>1</v>
      </c>
      <c r="AT714" s="24">
        <f t="shared" si="313"/>
        <v>-1</v>
      </c>
      <c r="AU714">
        <v>6</v>
      </c>
      <c r="AV714">
        <v>4</v>
      </c>
      <c r="AW714">
        <v>100</v>
      </c>
      <c r="AX714">
        <v>20</v>
      </c>
      <c r="AY714">
        <v>45</v>
      </c>
      <c r="AZ714">
        <v>15</v>
      </c>
      <c r="BA714">
        <v>7.5</v>
      </c>
      <c r="BB714">
        <v>7.5</v>
      </c>
      <c r="BC714">
        <v>376.36729872000001</v>
      </c>
      <c r="BD714">
        <v>-62.13697621</v>
      </c>
      <c r="BE714">
        <v>-151.3552238</v>
      </c>
      <c r="BF714">
        <v>0.53951963219999999</v>
      </c>
      <c r="BG714">
        <v>-69.704727700000007</v>
      </c>
      <c r="BH714">
        <v>52.031225368999998</v>
      </c>
      <c r="BI714">
        <v>11.403026509</v>
      </c>
      <c r="BJ714">
        <v>54.603344141999997</v>
      </c>
      <c r="BK714">
        <v>67.991261250999997</v>
      </c>
      <c r="BL714">
        <v>16.717210360999999</v>
      </c>
      <c r="BM714">
        <v>15.185752298000001</v>
      </c>
      <c r="BN714">
        <v>34.212435266999996</v>
      </c>
      <c r="BO714">
        <v>2.9389484453999999</v>
      </c>
      <c r="BP714">
        <v>-32.138333209999999</v>
      </c>
      <c r="BQ714">
        <v>53.503067164000001</v>
      </c>
      <c r="BR714">
        <v>885.03904169999998</v>
      </c>
      <c r="BS714">
        <v>-50.327885109999997</v>
      </c>
      <c r="BT714">
        <v>-293.92275810000001</v>
      </c>
      <c r="BU714">
        <v>50.823660637000003</v>
      </c>
      <c r="BV714">
        <v>-127.9211651</v>
      </c>
      <c r="BW714">
        <v>48.05034509</v>
      </c>
      <c r="BX714">
        <v>4.9112042708999999</v>
      </c>
      <c r="BY714">
        <v>70.285324291999999</v>
      </c>
      <c r="BZ714">
        <v>76.881070429000005</v>
      </c>
      <c r="CA714">
        <v>14.385083092</v>
      </c>
      <c r="CB714">
        <v>-1.6186465290000001</v>
      </c>
      <c r="CC714">
        <v>67.705336564999996</v>
      </c>
      <c r="CD714">
        <v>-17.975394120000001</v>
      </c>
      <c r="CE714">
        <v>-99.407602710000006</v>
      </c>
      <c r="CF714">
        <v>85.748434687</v>
      </c>
      <c r="CG714">
        <v>1600.5723754000001</v>
      </c>
      <c r="CH714">
        <v>57.986404485000001</v>
      </c>
      <c r="CI714">
        <v>-368.36542530000003</v>
      </c>
      <c r="CJ714">
        <v>111.87131037</v>
      </c>
      <c r="CK714">
        <v>-159.9266532</v>
      </c>
      <c r="CL714">
        <v>76.503672355999996</v>
      </c>
      <c r="CM714">
        <v>-26.29857033</v>
      </c>
      <c r="CN714">
        <v>71.245816817999994</v>
      </c>
      <c r="CO714">
        <v>63.234534965000002</v>
      </c>
      <c r="CP714">
        <v>-78.587313030000004</v>
      </c>
      <c r="CQ714">
        <v>21.581595006000001</v>
      </c>
      <c r="CR714">
        <v>14.539765548</v>
      </c>
      <c r="CS714">
        <v>-34.448839049999997</v>
      </c>
      <c r="CT714">
        <v>-122.0950927</v>
      </c>
      <c r="CU714">
        <v>56.951908506999999</v>
      </c>
      <c r="CV714">
        <v>0.42608932929999999</v>
      </c>
      <c r="CW714">
        <v>-7.8443144000000006E-2</v>
      </c>
      <c r="CX714">
        <v>0.51570090489999998</v>
      </c>
      <c r="CY714">
        <v>-5.6830903000000002E-2</v>
      </c>
      <c r="CZ714">
        <v>0.21927587130000001</v>
      </c>
      <c r="DA714">
        <v>7.2751211299999993E-2</v>
      </c>
      <c r="DB714">
        <v>-7.6791527999999998E-2</v>
      </c>
      <c r="DC714">
        <v>-0.22067457100000001</v>
      </c>
      <c r="DD714">
        <v>-0.105696398</v>
      </c>
      <c r="DE714">
        <v>0.21787957529999999</v>
      </c>
      <c r="DF714">
        <v>4.4965716699999998E-2</v>
      </c>
      <c r="DG714">
        <v>0.13373429789999999</v>
      </c>
      <c r="DH714">
        <v>0.26297999280000001</v>
      </c>
      <c r="DI714">
        <v>0.14805285509999999</v>
      </c>
      <c r="DJ714">
        <v>-0.16660449199999999</v>
      </c>
    </row>
    <row r="715" spans="17:114" x14ac:dyDescent="0.15">
      <c r="S715" s="11" t="s">
        <v>96</v>
      </c>
      <c r="T715" s="11" t="s">
        <v>100</v>
      </c>
      <c r="U715" s="11">
        <v>2</v>
      </c>
      <c r="V715" s="11">
        <v>15</v>
      </c>
      <c r="W715" s="9">
        <v>1.942E-2</v>
      </c>
      <c r="X715" s="11">
        <v>0.63424999999999998</v>
      </c>
      <c r="Y715" s="9">
        <f t="shared" si="302"/>
        <v>0.26064035358415394</v>
      </c>
      <c r="Z715" s="9">
        <f t="shared" si="303"/>
        <v>196</v>
      </c>
      <c r="AA715" s="8">
        <f t="shared" si="314"/>
        <v>60</v>
      </c>
      <c r="AB715" s="8" t="b">
        <f t="shared" si="304"/>
        <v>0</v>
      </c>
      <c r="AC715" s="25" t="str">
        <f t="shared" si="305"/>
        <v>NO</v>
      </c>
      <c r="AD715" s="21" t="str">
        <f t="shared" si="315"/>
        <v>NO</v>
      </c>
      <c r="AE715" s="8" t="str">
        <f t="shared" si="316"/>
        <v>EXT. COARSE</v>
      </c>
      <c r="AF715" s="8">
        <f t="shared" si="317"/>
        <v>6</v>
      </c>
      <c r="AG715" s="8">
        <f t="shared" si="318"/>
        <v>6</v>
      </c>
      <c r="AH715" s="8">
        <f t="shared" si="319"/>
        <v>6</v>
      </c>
      <c r="AI715" s="25">
        <f t="shared" si="306"/>
        <v>232</v>
      </c>
      <c r="AJ715" s="25">
        <f t="shared" si="307"/>
        <v>554</v>
      </c>
      <c r="AK715" s="25">
        <f t="shared" si="308"/>
        <v>942</v>
      </c>
      <c r="AL715" s="25">
        <f t="shared" si="309"/>
        <v>1.8</v>
      </c>
      <c r="AM715" s="21">
        <f t="shared" si="320"/>
        <v>232</v>
      </c>
      <c r="AN715" s="21">
        <f t="shared" si="321"/>
        <v>554</v>
      </c>
      <c r="AO715" s="21">
        <f t="shared" si="322"/>
        <v>942</v>
      </c>
      <c r="AP715" s="21">
        <f t="shared" si="323"/>
        <v>1.8</v>
      </c>
      <c r="AQ715" s="24">
        <f t="shared" si="310"/>
        <v>-1</v>
      </c>
      <c r="AR715" s="24">
        <f t="shared" si="311"/>
        <v>1</v>
      </c>
      <c r="AS715" s="24">
        <f t="shared" si="312"/>
        <v>1</v>
      </c>
      <c r="AT715" s="24">
        <f t="shared" si="313"/>
        <v>1</v>
      </c>
      <c r="AU715">
        <v>6</v>
      </c>
      <c r="AV715">
        <v>4</v>
      </c>
      <c r="AW715">
        <v>100</v>
      </c>
      <c r="AX715">
        <v>20</v>
      </c>
      <c r="AY715">
        <v>45</v>
      </c>
      <c r="AZ715">
        <v>15</v>
      </c>
      <c r="BA715">
        <v>7.5</v>
      </c>
      <c r="BB715">
        <v>7.5</v>
      </c>
      <c r="BC715">
        <v>376.36729872000001</v>
      </c>
      <c r="BD715">
        <v>-62.13697621</v>
      </c>
      <c r="BE715">
        <v>-151.3552238</v>
      </c>
      <c r="BF715">
        <v>0.53951963219999999</v>
      </c>
      <c r="BG715">
        <v>-69.704727700000007</v>
      </c>
      <c r="BH715">
        <v>52.031225368999998</v>
      </c>
      <c r="BI715">
        <v>11.403026509</v>
      </c>
      <c r="BJ715">
        <v>54.603344141999997</v>
      </c>
      <c r="BK715">
        <v>67.991261250999997</v>
      </c>
      <c r="BL715">
        <v>16.717210360999999</v>
      </c>
      <c r="BM715">
        <v>15.185752298000001</v>
      </c>
      <c r="BN715">
        <v>34.212435266999996</v>
      </c>
      <c r="BO715">
        <v>2.9389484453999999</v>
      </c>
      <c r="BP715">
        <v>-32.138333209999999</v>
      </c>
      <c r="BQ715">
        <v>53.503067164000001</v>
      </c>
      <c r="BR715">
        <v>885.03904169999998</v>
      </c>
      <c r="BS715">
        <v>-50.327885109999997</v>
      </c>
      <c r="BT715">
        <v>-293.92275810000001</v>
      </c>
      <c r="BU715">
        <v>50.823660637000003</v>
      </c>
      <c r="BV715">
        <v>-127.9211651</v>
      </c>
      <c r="BW715">
        <v>48.05034509</v>
      </c>
      <c r="BX715">
        <v>4.9112042708999999</v>
      </c>
      <c r="BY715">
        <v>70.285324291999999</v>
      </c>
      <c r="BZ715">
        <v>76.881070429000005</v>
      </c>
      <c r="CA715">
        <v>14.385083092</v>
      </c>
      <c r="CB715">
        <v>-1.6186465290000001</v>
      </c>
      <c r="CC715">
        <v>67.705336564999996</v>
      </c>
      <c r="CD715">
        <v>-17.975394120000001</v>
      </c>
      <c r="CE715">
        <v>-99.407602710000006</v>
      </c>
      <c r="CF715">
        <v>85.748434687</v>
      </c>
      <c r="CG715">
        <v>1600.5723754000001</v>
      </c>
      <c r="CH715">
        <v>57.986404485000001</v>
      </c>
      <c r="CI715">
        <v>-368.36542530000003</v>
      </c>
      <c r="CJ715">
        <v>111.87131037</v>
      </c>
      <c r="CK715">
        <v>-159.9266532</v>
      </c>
      <c r="CL715">
        <v>76.503672355999996</v>
      </c>
      <c r="CM715">
        <v>-26.29857033</v>
      </c>
      <c r="CN715">
        <v>71.245816817999994</v>
      </c>
      <c r="CO715">
        <v>63.234534965000002</v>
      </c>
      <c r="CP715">
        <v>-78.587313030000004</v>
      </c>
      <c r="CQ715">
        <v>21.581595006000001</v>
      </c>
      <c r="CR715">
        <v>14.539765548</v>
      </c>
      <c r="CS715">
        <v>-34.448839049999997</v>
      </c>
      <c r="CT715">
        <v>-122.0950927</v>
      </c>
      <c r="CU715">
        <v>56.951908506999999</v>
      </c>
      <c r="CV715">
        <v>0.42608932929999999</v>
      </c>
      <c r="CW715">
        <v>-7.8443144000000006E-2</v>
      </c>
      <c r="CX715">
        <v>0.51570090489999998</v>
      </c>
      <c r="CY715">
        <v>-5.6830903000000002E-2</v>
      </c>
      <c r="CZ715">
        <v>0.21927587130000001</v>
      </c>
      <c r="DA715">
        <v>7.2751211299999993E-2</v>
      </c>
      <c r="DB715">
        <v>-7.6791527999999998E-2</v>
      </c>
      <c r="DC715">
        <v>-0.22067457100000001</v>
      </c>
      <c r="DD715">
        <v>-0.105696398</v>
      </c>
      <c r="DE715">
        <v>0.21787957529999999</v>
      </c>
      <c r="DF715">
        <v>4.4965716699999998E-2</v>
      </c>
      <c r="DG715">
        <v>0.13373429789999999</v>
      </c>
      <c r="DH715">
        <v>0.26297999280000001</v>
      </c>
      <c r="DI715">
        <v>0.14805285509999999</v>
      </c>
      <c r="DJ715">
        <v>-0.16660449199999999</v>
      </c>
    </row>
    <row r="716" spans="17:114" x14ac:dyDescent="0.15">
      <c r="S716" s="11" t="s">
        <v>96</v>
      </c>
      <c r="T716" s="11" t="s">
        <v>100</v>
      </c>
      <c r="U716" s="11">
        <v>4</v>
      </c>
      <c r="V716" s="11">
        <v>0</v>
      </c>
      <c r="W716" s="9">
        <v>6.4280000000000004E-2</v>
      </c>
      <c r="X716" s="11">
        <v>0.52880000000000005</v>
      </c>
      <c r="Y716" s="9">
        <f t="shared" si="302"/>
        <v>0.56022469558678389</v>
      </c>
      <c r="Z716" s="9">
        <f t="shared" si="303"/>
        <v>92</v>
      </c>
      <c r="AA716" s="8">
        <f t="shared" si="314"/>
        <v>60</v>
      </c>
      <c r="AB716" s="8" t="b">
        <f t="shared" si="304"/>
        <v>0</v>
      </c>
      <c r="AC716" s="25" t="str">
        <f t="shared" si="305"/>
        <v>NO</v>
      </c>
      <c r="AD716" s="21" t="str">
        <f t="shared" si="315"/>
        <v>NO</v>
      </c>
      <c r="AE716" s="8" t="str">
        <f t="shared" si="316"/>
        <v>ULT. COARSE</v>
      </c>
      <c r="AF716" s="8">
        <f t="shared" si="317"/>
        <v>7</v>
      </c>
      <c r="AG716" s="8">
        <f t="shared" si="318"/>
        <v>7</v>
      </c>
      <c r="AH716" s="8">
        <f t="shared" si="319"/>
        <v>7</v>
      </c>
      <c r="AI716" s="25">
        <f t="shared" si="306"/>
        <v>385</v>
      </c>
      <c r="AJ716" s="25">
        <f t="shared" si="307"/>
        <v>850</v>
      </c>
      <c r="AK716" s="25">
        <f t="shared" si="308"/>
        <v>1514</v>
      </c>
      <c r="AL716" s="25">
        <f t="shared" si="309"/>
        <v>0.5</v>
      </c>
      <c r="AM716" s="21">
        <f t="shared" si="320"/>
        <v>385</v>
      </c>
      <c r="AN716" s="21">
        <f t="shared" si="321"/>
        <v>850</v>
      </c>
      <c r="AO716" s="21">
        <f t="shared" si="322"/>
        <v>1514</v>
      </c>
      <c r="AP716" s="21">
        <f t="shared" si="323"/>
        <v>0.5</v>
      </c>
      <c r="AQ716" s="24">
        <f t="shared" si="310"/>
        <v>-0.5</v>
      </c>
      <c r="AR716" s="24">
        <f t="shared" si="311"/>
        <v>1</v>
      </c>
      <c r="AS716" s="24">
        <f t="shared" si="312"/>
        <v>1</v>
      </c>
      <c r="AT716" s="24">
        <f t="shared" si="313"/>
        <v>-1</v>
      </c>
      <c r="AU716">
        <v>6</v>
      </c>
      <c r="AV716">
        <v>4</v>
      </c>
      <c r="AW716">
        <v>100</v>
      </c>
      <c r="AX716">
        <v>20</v>
      </c>
      <c r="AY716">
        <v>45</v>
      </c>
      <c r="AZ716">
        <v>15</v>
      </c>
      <c r="BA716">
        <v>7.5</v>
      </c>
      <c r="BB716">
        <v>7.5</v>
      </c>
      <c r="BC716">
        <v>376.36729872000001</v>
      </c>
      <c r="BD716">
        <v>-62.13697621</v>
      </c>
      <c r="BE716">
        <v>-151.3552238</v>
      </c>
      <c r="BF716">
        <v>0.53951963219999999</v>
      </c>
      <c r="BG716">
        <v>-69.704727700000007</v>
      </c>
      <c r="BH716">
        <v>52.031225368999998</v>
      </c>
      <c r="BI716">
        <v>11.403026509</v>
      </c>
      <c r="BJ716">
        <v>54.603344141999997</v>
      </c>
      <c r="BK716">
        <v>67.991261250999997</v>
      </c>
      <c r="BL716">
        <v>16.717210360999999</v>
      </c>
      <c r="BM716">
        <v>15.185752298000001</v>
      </c>
      <c r="BN716">
        <v>34.212435266999996</v>
      </c>
      <c r="BO716">
        <v>2.9389484453999999</v>
      </c>
      <c r="BP716">
        <v>-32.138333209999999</v>
      </c>
      <c r="BQ716">
        <v>53.503067164000001</v>
      </c>
      <c r="BR716">
        <v>885.03904169999998</v>
      </c>
      <c r="BS716">
        <v>-50.327885109999997</v>
      </c>
      <c r="BT716">
        <v>-293.92275810000001</v>
      </c>
      <c r="BU716">
        <v>50.823660637000003</v>
      </c>
      <c r="BV716">
        <v>-127.9211651</v>
      </c>
      <c r="BW716">
        <v>48.05034509</v>
      </c>
      <c r="BX716">
        <v>4.9112042708999999</v>
      </c>
      <c r="BY716">
        <v>70.285324291999999</v>
      </c>
      <c r="BZ716">
        <v>76.881070429000005</v>
      </c>
      <c r="CA716">
        <v>14.385083092</v>
      </c>
      <c r="CB716">
        <v>-1.6186465290000001</v>
      </c>
      <c r="CC716">
        <v>67.705336564999996</v>
      </c>
      <c r="CD716">
        <v>-17.975394120000001</v>
      </c>
      <c r="CE716">
        <v>-99.407602710000006</v>
      </c>
      <c r="CF716">
        <v>85.748434687</v>
      </c>
      <c r="CG716">
        <v>1600.5723754000001</v>
      </c>
      <c r="CH716">
        <v>57.986404485000001</v>
      </c>
      <c r="CI716">
        <v>-368.36542530000003</v>
      </c>
      <c r="CJ716">
        <v>111.87131037</v>
      </c>
      <c r="CK716">
        <v>-159.9266532</v>
      </c>
      <c r="CL716">
        <v>76.503672355999996</v>
      </c>
      <c r="CM716">
        <v>-26.29857033</v>
      </c>
      <c r="CN716">
        <v>71.245816817999994</v>
      </c>
      <c r="CO716">
        <v>63.234534965000002</v>
      </c>
      <c r="CP716">
        <v>-78.587313030000004</v>
      </c>
      <c r="CQ716">
        <v>21.581595006000001</v>
      </c>
      <c r="CR716">
        <v>14.539765548</v>
      </c>
      <c r="CS716">
        <v>-34.448839049999997</v>
      </c>
      <c r="CT716">
        <v>-122.0950927</v>
      </c>
      <c r="CU716">
        <v>56.951908506999999</v>
      </c>
      <c r="CV716">
        <v>0.42608932929999999</v>
      </c>
      <c r="CW716">
        <v>-7.8443144000000006E-2</v>
      </c>
      <c r="CX716">
        <v>0.51570090489999998</v>
      </c>
      <c r="CY716">
        <v>-5.6830903000000002E-2</v>
      </c>
      <c r="CZ716">
        <v>0.21927587130000001</v>
      </c>
      <c r="DA716">
        <v>7.2751211299999993E-2</v>
      </c>
      <c r="DB716">
        <v>-7.6791527999999998E-2</v>
      </c>
      <c r="DC716">
        <v>-0.22067457100000001</v>
      </c>
      <c r="DD716">
        <v>-0.105696398</v>
      </c>
      <c r="DE716">
        <v>0.21787957529999999</v>
      </c>
      <c r="DF716">
        <v>4.4965716699999998E-2</v>
      </c>
      <c r="DG716">
        <v>0.13373429789999999</v>
      </c>
      <c r="DH716">
        <v>0.26297999280000001</v>
      </c>
      <c r="DI716">
        <v>0.14805285509999999</v>
      </c>
      <c r="DJ716">
        <v>-0.16660449199999999</v>
      </c>
    </row>
    <row r="717" spans="17:114" x14ac:dyDescent="0.15">
      <c r="S717" s="11" t="s">
        <v>96</v>
      </c>
      <c r="T717" s="11" t="s">
        <v>100</v>
      </c>
      <c r="U717" s="11">
        <v>4</v>
      </c>
      <c r="V717" s="11">
        <v>15</v>
      </c>
      <c r="W717" s="9">
        <v>6.4280000000000004E-2</v>
      </c>
      <c r="X717" s="11">
        <v>0.52880000000000005</v>
      </c>
      <c r="Y717" s="9">
        <f t="shared" si="302"/>
        <v>0.56022469558678389</v>
      </c>
      <c r="Z717" s="9">
        <f t="shared" si="303"/>
        <v>92</v>
      </c>
      <c r="AA717" s="8">
        <f t="shared" si="314"/>
        <v>60</v>
      </c>
      <c r="AB717" s="8" t="b">
        <f t="shared" si="304"/>
        <v>0</v>
      </c>
      <c r="AC717" s="25" t="str">
        <f t="shared" si="305"/>
        <v>NO</v>
      </c>
      <c r="AD717" s="21" t="str">
        <f t="shared" si="315"/>
        <v>NO</v>
      </c>
      <c r="AE717" s="8" t="str">
        <f t="shared" si="316"/>
        <v>EXT. COARSE</v>
      </c>
      <c r="AF717" s="8">
        <f t="shared" si="317"/>
        <v>6</v>
      </c>
      <c r="AG717" s="8">
        <f t="shared" si="318"/>
        <v>6</v>
      </c>
      <c r="AH717" s="8">
        <f t="shared" si="319"/>
        <v>6</v>
      </c>
      <c r="AI717" s="25">
        <f t="shared" si="306"/>
        <v>241</v>
      </c>
      <c r="AJ717" s="25">
        <f t="shared" si="307"/>
        <v>543</v>
      </c>
      <c r="AK717" s="25">
        <f t="shared" si="308"/>
        <v>1017</v>
      </c>
      <c r="AL717" s="25">
        <f t="shared" si="309"/>
        <v>1.6</v>
      </c>
      <c r="AM717" s="21">
        <f t="shared" si="320"/>
        <v>241</v>
      </c>
      <c r="AN717" s="21">
        <f t="shared" si="321"/>
        <v>543</v>
      </c>
      <c r="AO717" s="21">
        <f t="shared" si="322"/>
        <v>1017</v>
      </c>
      <c r="AP717" s="21">
        <f t="shared" si="323"/>
        <v>1.6</v>
      </c>
      <c r="AQ717" s="24">
        <f t="shared" si="310"/>
        <v>-0.5</v>
      </c>
      <c r="AR717" s="24">
        <f t="shared" si="311"/>
        <v>1</v>
      </c>
      <c r="AS717" s="24">
        <f t="shared" si="312"/>
        <v>1</v>
      </c>
      <c r="AT717" s="24">
        <f t="shared" si="313"/>
        <v>1</v>
      </c>
      <c r="AU717">
        <v>6</v>
      </c>
      <c r="AV717">
        <v>4</v>
      </c>
      <c r="AW717">
        <v>100</v>
      </c>
      <c r="AX717">
        <v>20</v>
      </c>
      <c r="AY717">
        <v>45</v>
      </c>
      <c r="AZ717">
        <v>15</v>
      </c>
      <c r="BA717">
        <v>7.5</v>
      </c>
      <c r="BB717">
        <v>7.5</v>
      </c>
      <c r="BC717">
        <v>376.36729872000001</v>
      </c>
      <c r="BD717">
        <v>-62.13697621</v>
      </c>
      <c r="BE717">
        <v>-151.3552238</v>
      </c>
      <c r="BF717">
        <v>0.53951963219999999</v>
      </c>
      <c r="BG717">
        <v>-69.704727700000007</v>
      </c>
      <c r="BH717">
        <v>52.031225368999998</v>
      </c>
      <c r="BI717">
        <v>11.403026509</v>
      </c>
      <c r="BJ717">
        <v>54.603344141999997</v>
      </c>
      <c r="BK717">
        <v>67.991261250999997</v>
      </c>
      <c r="BL717">
        <v>16.717210360999999</v>
      </c>
      <c r="BM717">
        <v>15.185752298000001</v>
      </c>
      <c r="BN717">
        <v>34.212435266999996</v>
      </c>
      <c r="BO717">
        <v>2.9389484453999999</v>
      </c>
      <c r="BP717">
        <v>-32.138333209999999</v>
      </c>
      <c r="BQ717">
        <v>53.503067164000001</v>
      </c>
      <c r="BR717">
        <v>885.03904169999998</v>
      </c>
      <c r="BS717">
        <v>-50.327885109999997</v>
      </c>
      <c r="BT717">
        <v>-293.92275810000001</v>
      </c>
      <c r="BU717">
        <v>50.823660637000003</v>
      </c>
      <c r="BV717">
        <v>-127.9211651</v>
      </c>
      <c r="BW717">
        <v>48.05034509</v>
      </c>
      <c r="BX717">
        <v>4.9112042708999999</v>
      </c>
      <c r="BY717">
        <v>70.285324291999999</v>
      </c>
      <c r="BZ717">
        <v>76.881070429000005</v>
      </c>
      <c r="CA717">
        <v>14.385083092</v>
      </c>
      <c r="CB717">
        <v>-1.6186465290000001</v>
      </c>
      <c r="CC717">
        <v>67.705336564999996</v>
      </c>
      <c r="CD717">
        <v>-17.975394120000001</v>
      </c>
      <c r="CE717">
        <v>-99.407602710000006</v>
      </c>
      <c r="CF717">
        <v>85.748434687</v>
      </c>
      <c r="CG717">
        <v>1600.5723754000001</v>
      </c>
      <c r="CH717">
        <v>57.986404485000001</v>
      </c>
      <c r="CI717">
        <v>-368.36542530000003</v>
      </c>
      <c r="CJ717">
        <v>111.87131037</v>
      </c>
      <c r="CK717">
        <v>-159.9266532</v>
      </c>
      <c r="CL717">
        <v>76.503672355999996</v>
      </c>
      <c r="CM717">
        <v>-26.29857033</v>
      </c>
      <c r="CN717">
        <v>71.245816817999994</v>
      </c>
      <c r="CO717">
        <v>63.234534965000002</v>
      </c>
      <c r="CP717">
        <v>-78.587313030000004</v>
      </c>
      <c r="CQ717">
        <v>21.581595006000001</v>
      </c>
      <c r="CR717">
        <v>14.539765548</v>
      </c>
      <c r="CS717">
        <v>-34.448839049999997</v>
      </c>
      <c r="CT717">
        <v>-122.0950927</v>
      </c>
      <c r="CU717">
        <v>56.951908506999999</v>
      </c>
      <c r="CV717">
        <v>0.42608932929999999</v>
      </c>
      <c r="CW717">
        <v>-7.8443144000000006E-2</v>
      </c>
      <c r="CX717">
        <v>0.51570090489999998</v>
      </c>
      <c r="CY717">
        <v>-5.6830903000000002E-2</v>
      </c>
      <c r="CZ717">
        <v>0.21927587130000001</v>
      </c>
      <c r="DA717">
        <v>7.2751211299999993E-2</v>
      </c>
      <c r="DB717">
        <v>-7.6791527999999998E-2</v>
      </c>
      <c r="DC717">
        <v>-0.22067457100000001</v>
      </c>
      <c r="DD717">
        <v>-0.105696398</v>
      </c>
      <c r="DE717">
        <v>0.21787957529999999</v>
      </c>
      <c r="DF717">
        <v>4.4965716699999998E-2</v>
      </c>
      <c r="DG717">
        <v>0.13373429789999999</v>
      </c>
      <c r="DH717">
        <v>0.26297999280000001</v>
      </c>
      <c r="DI717">
        <v>0.14805285509999999</v>
      </c>
      <c r="DJ717">
        <v>-0.16660449199999999</v>
      </c>
    </row>
    <row r="718" spans="17:114" x14ac:dyDescent="0.15">
      <c r="S718" s="11" t="s">
        <v>96</v>
      </c>
      <c r="T718" s="11" t="s">
        <v>100</v>
      </c>
      <c r="U718" s="11">
        <v>6</v>
      </c>
      <c r="V718" s="11">
        <v>0</v>
      </c>
      <c r="W718" s="9">
        <v>0.2</v>
      </c>
      <c r="X718" s="11">
        <v>0.44944000000000001</v>
      </c>
      <c r="Y718" s="9">
        <f t="shared" si="302"/>
        <v>1.2595119537199206</v>
      </c>
      <c r="Z718" s="9">
        <f t="shared" si="303"/>
        <v>41</v>
      </c>
      <c r="AA718" s="8">
        <f t="shared" si="314"/>
        <v>60</v>
      </c>
      <c r="AB718" s="8" t="b">
        <f t="shared" si="304"/>
        <v>0</v>
      </c>
      <c r="AC718" s="25" t="str">
        <f t="shared" si="305"/>
        <v>NO</v>
      </c>
      <c r="AD718" s="21" t="str">
        <f t="shared" si="315"/>
        <v>YES</v>
      </c>
      <c r="AE718" s="8" t="str">
        <f t="shared" si="316"/>
        <v>ULT. COARSE</v>
      </c>
      <c r="AF718" s="8">
        <f t="shared" si="317"/>
        <v>7</v>
      </c>
      <c r="AG718" s="8">
        <f t="shared" si="318"/>
        <v>7</v>
      </c>
      <c r="AH718" s="8">
        <f t="shared" si="319"/>
        <v>7</v>
      </c>
      <c r="AI718" s="25">
        <f t="shared" si="306"/>
        <v>343</v>
      </c>
      <c r="AJ718" s="25">
        <f t="shared" si="307"/>
        <v>796</v>
      </c>
      <c r="AK718" s="25">
        <f t="shared" si="308"/>
        <v>1533</v>
      </c>
      <c r="AL718" s="25">
        <f t="shared" si="309"/>
        <v>0.5</v>
      </c>
      <c r="AM718" s="21">
        <f t="shared" si="320"/>
        <v>343</v>
      </c>
      <c r="AN718" s="21">
        <f t="shared" si="321"/>
        <v>796</v>
      </c>
      <c r="AO718" s="21">
        <f t="shared" si="322"/>
        <v>1533</v>
      </c>
      <c r="AP718" s="21">
        <f t="shared" si="323"/>
        <v>0.5</v>
      </c>
      <c r="AQ718" s="24">
        <f t="shared" si="310"/>
        <v>0</v>
      </c>
      <c r="AR718" s="24">
        <f t="shared" si="311"/>
        <v>1</v>
      </c>
      <c r="AS718" s="24">
        <f t="shared" si="312"/>
        <v>1</v>
      </c>
      <c r="AT718" s="24">
        <f t="shared" si="313"/>
        <v>-1</v>
      </c>
      <c r="AU718">
        <v>6</v>
      </c>
      <c r="AV718">
        <v>4</v>
      </c>
      <c r="AW718">
        <v>100</v>
      </c>
      <c r="AX718">
        <v>20</v>
      </c>
      <c r="AY718">
        <v>45</v>
      </c>
      <c r="AZ718">
        <v>15</v>
      </c>
      <c r="BA718">
        <v>7.5</v>
      </c>
      <c r="BB718">
        <v>7.5</v>
      </c>
      <c r="BC718">
        <v>376.36729872000001</v>
      </c>
      <c r="BD718">
        <v>-62.13697621</v>
      </c>
      <c r="BE718">
        <v>-151.3552238</v>
      </c>
      <c r="BF718">
        <v>0.53951963219999999</v>
      </c>
      <c r="BG718">
        <v>-69.704727700000007</v>
      </c>
      <c r="BH718">
        <v>52.031225368999998</v>
      </c>
      <c r="BI718">
        <v>11.403026509</v>
      </c>
      <c r="BJ718">
        <v>54.603344141999997</v>
      </c>
      <c r="BK718">
        <v>67.991261250999997</v>
      </c>
      <c r="BL718">
        <v>16.717210360999999</v>
      </c>
      <c r="BM718">
        <v>15.185752298000001</v>
      </c>
      <c r="BN718">
        <v>34.212435266999996</v>
      </c>
      <c r="BO718">
        <v>2.9389484453999999</v>
      </c>
      <c r="BP718">
        <v>-32.138333209999999</v>
      </c>
      <c r="BQ718">
        <v>53.503067164000001</v>
      </c>
      <c r="BR718">
        <v>885.03904169999998</v>
      </c>
      <c r="BS718">
        <v>-50.327885109999997</v>
      </c>
      <c r="BT718">
        <v>-293.92275810000001</v>
      </c>
      <c r="BU718">
        <v>50.823660637000003</v>
      </c>
      <c r="BV718">
        <v>-127.9211651</v>
      </c>
      <c r="BW718">
        <v>48.05034509</v>
      </c>
      <c r="BX718">
        <v>4.9112042708999999</v>
      </c>
      <c r="BY718">
        <v>70.285324291999999</v>
      </c>
      <c r="BZ718">
        <v>76.881070429000005</v>
      </c>
      <c r="CA718">
        <v>14.385083092</v>
      </c>
      <c r="CB718">
        <v>-1.6186465290000001</v>
      </c>
      <c r="CC718">
        <v>67.705336564999996</v>
      </c>
      <c r="CD718">
        <v>-17.975394120000001</v>
      </c>
      <c r="CE718">
        <v>-99.407602710000006</v>
      </c>
      <c r="CF718">
        <v>85.748434687</v>
      </c>
      <c r="CG718">
        <v>1600.5723754000001</v>
      </c>
      <c r="CH718">
        <v>57.986404485000001</v>
      </c>
      <c r="CI718">
        <v>-368.36542530000003</v>
      </c>
      <c r="CJ718">
        <v>111.87131037</v>
      </c>
      <c r="CK718">
        <v>-159.9266532</v>
      </c>
      <c r="CL718">
        <v>76.503672355999996</v>
      </c>
      <c r="CM718">
        <v>-26.29857033</v>
      </c>
      <c r="CN718">
        <v>71.245816817999994</v>
      </c>
      <c r="CO718">
        <v>63.234534965000002</v>
      </c>
      <c r="CP718">
        <v>-78.587313030000004</v>
      </c>
      <c r="CQ718">
        <v>21.581595006000001</v>
      </c>
      <c r="CR718">
        <v>14.539765548</v>
      </c>
      <c r="CS718">
        <v>-34.448839049999997</v>
      </c>
      <c r="CT718">
        <v>-122.0950927</v>
      </c>
      <c r="CU718">
        <v>56.951908506999999</v>
      </c>
      <c r="CV718">
        <v>0.42608932929999999</v>
      </c>
      <c r="CW718">
        <v>-7.8443144000000006E-2</v>
      </c>
      <c r="CX718">
        <v>0.51570090489999998</v>
      </c>
      <c r="CY718">
        <v>-5.6830903000000002E-2</v>
      </c>
      <c r="CZ718">
        <v>0.21927587130000001</v>
      </c>
      <c r="DA718">
        <v>7.2751211299999993E-2</v>
      </c>
      <c r="DB718">
        <v>-7.6791527999999998E-2</v>
      </c>
      <c r="DC718">
        <v>-0.22067457100000001</v>
      </c>
      <c r="DD718">
        <v>-0.105696398</v>
      </c>
      <c r="DE718">
        <v>0.21787957529999999</v>
      </c>
      <c r="DF718">
        <v>4.4965716699999998E-2</v>
      </c>
      <c r="DG718">
        <v>0.13373429789999999</v>
      </c>
      <c r="DH718">
        <v>0.26297999280000001</v>
      </c>
      <c r="DI718">
        <v>0.14805285509999999</v>
      </c>
      <c r="DJ718">
        <v>-0.16660449199999999</v>
      </c>
    </row>
    <row r="719" spans="17:114" x14ac:dyDescent="0.15">
      <c r="S719" s="11" t="s">
        <v>96</v>
      </c>
      <c r="T719" s="11" t="s">
        <v>100</v>
      </c>
      <c r="U719" s="11">
        <v>6</v>
      </c>
      <c r="V719" s="11">
        <v>15</v>
      </c>
      <c r="W719" s="9">
        <v>0.2</v>
      </c>
      <c r="X719" s="11">
        <v>0.44944000000000001</v>
      </c>
      <c r="Y719" s="9">
        <f t="shared" si="302"/>
        <v>1.2595119537199206</v>
      </c>
      <c r="Z719" s="9">
        <f t="shared" si="303"/>
        <v>41</v>
      </c>
      <c r="AA719" s="8">
        <f t="shared" si="314"/>
        <v>60</v>
      </c>
      <c r="AB719" s="8" t="b">
        <f t="shared" si="304"/>
        <v>0</v>
      </c>
      <c r="AC719" s="25" t="str">
        <f t="shared" si="305"/>
        <v>NO</v>
      </c>
      <c r="AD719" s="21" t="str">
        <f t="shared" si="315"/>
        <v>YES</v>
      </c>
      <c r="AE719" s="8" t="str">
        <f t="shared" si="316"/>
        <v>EXT. COARSE</v>
      </c>
      <c r="AF719" s="8">
        <f t="shared" si="317"/>
        <v>6</v>
      </c>
      <c r="AG719" s="8">
        <f t="shared" si="318"/>
        <v>6</v>
      </c>
      <c r="AH719" s="8">
        <f t="shared" si="319"/>
        <v>6</v>
      </c>
      <c r="AI719" s="25">
        <f t="shared" si="306"/>
        <v>267</v>
      </c>
      <c r="AJ719" s="25">
        <f t="shared" si="307"/>
        <v>566</v>
      </c>
      <c r="AK719" s="25">
        <f t="shared" si="308"/>
        <v>1099</v>
      </c>
      <c r="AL719" s="25">
        <f t="shared" si="309"/>
        <v>1.4000000000000001</v>
      </c>
      <c r="AM719" s="21">
        <f t="shared" si="320"/>
        <v>267</v>
      </c>
      <c r="AN719" s="21">
        <f t="shared" si="321"/>
        <v>566</v>
      </c>
      <c r="AO719" s="21">
        <f t="shared" si="322"/>
        <v>1099</v>
      </c>
      <c r="AP719" s="21">
        <f t="shared" si="323"/>
        <v>1.4000000000000001</v>
      </c>
      <c r="AQ719" s="24">
        <f t="shared" si="310"/>
        <v>0</v>
      </c>
      <c r="AR719" s="24">
        <f t="shared" si="311"/>
        <v>1</v>
      </c>
      <c r="AS719" s="24">
        <f t="shared" si="312"/>
        <v>1</v>
      </c>
      <c r="AT719" s="24">
        <f t="shared" si="313"/>
        <v>1</v>
      </c>
      <c r="AU719">
        <v>6</v>
      </c>
      <c r="AV719">
        <v>4</v>
      </c>
      <c r="AW719">
        <v>100</v>
      </c>
      <c r="AX719">
        <v>20</v>
      </c>
      <c r="AY719">
        <v>45</v>
      </c>
      <c r="AZ719">
        <v>15</v>
      </c>
      <c r="BA719">
        <v>7.5</v>
      </c>
      <c r="BB719">
        <v>7.5</v>
      </c>
      <c r="BC719">
        <v>376.36729872000001</v>
      </c>
      <c r="BD719">
        <v>-62.13697621</v>
      </c>
      <c r="BE719">
        <v>-151.3552238</v>
      </c>
      <c r="BF719">
        <v>0.53951963219999999</v>
      </c>
      <c r="BG719">
        <v>-69.704727700000007</v>
      </c>
      <c r="BH719">
        <v>52.031225368999998</v>
      </c>
      <c r="BI719">
        <v>11.403026509</v>
      </c>
      <c r="BJ719">
        <v>54.603344141999997</v>
      </c>
      <c r="BK719">
        <v>67.991261250999997</v>
      </c>
      <c r="BL719">
        <v>16.717210360999999</v>
      </c>
      <c r="BM719">
        <v>15.185752298000001</v>
      </c>
      <c r="BN719">
        <v>34.212435266999996</v>
      </c>
      <c r="BO719">
        <v>2.9389484453999999</v>
      </c>
      <c r="BP719">
        <v>-32.138333209999999</v>
      </c>
      <c r="BQ719">
        <v>53.503067164000001</v>
      </c>
      <c r="BR719">
        <v>885.03904169999998</v>
      </c>
      <c r="BS719">
        <v>-50.327885109999997</v>
      </c>
      <c r="BT719">
        <v>-293.92275810000001</v>
      </c>
      <c r="BU719">
        <v>50.823660637000003</v>
      </c>
      <c r="BV719">
        <v>-127.9211651</v>
      </c>
      <c r="BW719">
        <v>48.05034509</v>
      </c>
      <c r="BX719">
        <v>4.9112042708999999</v>
      </c>
      <c r="BY719">
        <v>70.285324291999999</v>
      </c>
      <c r="BZ719">
        <v>76.881070429000005</v>
      </c>
      <c r="CA719">
        <v>14.385083092</v>
      </c>
      <c r="CB719">
        <v>-1.6186465290000001</v>
      </c>
      <c r="CC719">
        <v>67.705336564999996</v>
      </c>
      <c r="CD719">
        <v>-17.975394120000001</v>
      </c>
      <c r="CE719">
        <v>-99.407602710000006</v>
      </c>
      <c r="CF719">
        <v>85.748434687</v>
      </c>
      <c r="CG719">
        <v>1600.5723754000001</v>
      </c>
      <c r="CH719">
        <v>57.986404485000001</v>
      </c>
      <c r="CI719">
        <v>-368.36542530000003</v>
      </c>
      <c r="CJ719">
        <v>111.87131037</v>
      </c>
      <c r="CK719">
        <v>-159.9266532</v>
      </c>
      <c r="CL719">
        <v>76.503672355999996</v>
      </c>
      <c r="CM719">
        <v>-26.29857033</v>
      </c>
      <c r="CN719">
        <v>71.245816817999994</v>
      </c>
      <c r="CO719">
        <v>63.234534965000002</v>
      </c>
      <c r="CP719">
        <v>-78.587313030000004</v>
      </c>
      <c r="CQ719">
        <v>21.581595006000001</v>
      </c>
      <c r="CR719">
        <v>14.539765548</v>
      </c>
      <c r="CS719">
        <v>-34.448839049999997</v>
      </c>
      <c r="CT719">
        <v>-122.0950927</v>
      </c>
      <c r="CU719">
        <v>56.951908506999999</v>
      </c>
      <c r="CV719">
        <v>0.42608932929999999</v>
      </c>
      <c r="CW719">
        <v>-7.8443144000000006E-2</v>
      </c>
      <c r="CX719">
        <v>0.51570090489999998</v>
      </c>
      <c r="CY719">
        <v>-5.6830903000000002E-2</v>
      </c>
      <c r="CZ719">
        <v>0.21927587130000001</v>
      </c>
      <c r="DA719">
        <v>7.2751211299999993E-2</v>
      </c>
      <c r="DB719">
        <v>-7.6791527999999998E-2</v>
      </c>
      <c r="DC719">
        <v>-0.22067457100000001</v>
      </c>
      <c r="DD719">
        <v>-0.105696398</v>
      </c>
      <c r="DE719">
        <v>0.21787957529999999</v>
      </c>
      <c r="DF719">
        <v>4.4965716699999998E-2</v>
      </c>
      <c r="DG719">
        <v>0.13373429789999999</v>
      </c>
      <c r="DH719">
        <v>0.26297999280000001</v>
      </c>
      <c r="DI719">
        <v>0.14805285509999999</v>
      </c>
      <c r="DJ719">
        <v>-0.16660449199999999</v>
      </c>
    </row>
    <row r="720" spans="17:114" x14ac:dyDescent="0.15">
      <c r="S720" s="11" t="s">
        <v>96</v>
      </c>
      <c r="T720" s="11" t="s">
        <v>100</v>
      </c>
      <c r="U720" s="11">
        <v>8</v>
      </c>
      <c r="V720" s="11">
        <v>0</v>
      </c>
      <c r="W720" s="9">
        <v>0.35376000000000002</v>
      </c>
      <c r="X720" s="11">
        <v>0.44996999999999998</v>
      </c>
      <c r="Y720" s="9">
        <f t="shared" si="302"/>
        <v>2.2326643783769047</v>
      </c>
      <c r="Z720" s="9">
        <f t="shared" si="303"/>
        <v>23</v>
      </c>
      <c r="AA720" s="8">
        <f t="shared" si="314"/>
        <v>60</v>
      </c>
      <c r="AB720" s="8" t="b">
        <f t="shared" si="304"/>
        <v>0</v>
      </c>
      <c r="AC720" s="25" t="str">
        <f t="shared" si="305"/>
        <v>NO</v>
      </c>
      <c r="AD720" s="21" t="str">
        <f t="shared" si="315"/>
        <v>YES</v>
      </c>
      <c r="AE720" s="8" t="str">
        <f t="shared" si="316"/>
        <v>ULT. COARSE</v>
      </c>
      <c r="AF720" s="8">
        <f t="shared" si="317"/>
        <v>7</v>
      </c>
      <c r="AG720" s="8">
        <f t="shared" si="318"/>
        <v>7</v>
      </c>
      <c r="AH720" s="8">
        <f t="shared" si="319"/>
        <v>7</v>
      </c>
      <c r="AI720" s="25">
        <f t="shared" si="306"/>
        <v>318</v>
      </c>
      <c r="AJ720" s="25">
        <f t="shared" si="307"/>
        <v>776</v>
      </c>
      <c r="AK720" s="25">
        <f t="shared" si="308"/>
        <v>1559</v>
      </c>
      <c r="AL720" s="25">
        <f t="shared" si="309"/>
        <v>0.5</v>
      </c>
      <c r="AM720" s="21">
        <f t="shared" si="320"/>
        <v>318</v>
      </c>
      <c r="AN720" s="21">
        <f t="shared" si="321"/>
        <v>776</v>
      </c>
      <c r="AO720" s="21">
        <f t="shared" si="322"/>
        <v>1559</v>
      </c>
      <c r="AP720" s="21">
        <f t="shared" si="323"/>
        <v>0.5</v>
      </c>
      <c r="AQ720" s="24">
        <f t="shared" si="310"/>
        <v>0.5</v>
      </c>
      <c r="AR720" s="24">
        <f t="shared" si="311"/>
        <v>1</v>
      </c>
      <c r="AS720" s="24">
        <f t="shared" si="312"/>
        <v>1</v>
      </c>
      <c r="AT720" s="24">
        <f t="shared" si="313"/>
        <v>-1</v>
      </c>
      <c r="AU720">
        <v>6</v>
      </c>
      <c r="AV720">
        <v>4</v>
      </c>
      <c r="AW720">
        <v>100</v>
      </c>
      <c r="AX720">
        <v>20</v>
      </c>
      <c r="AY720">
        <v>45</v>
      </c>
      <c r="AZ720">
        <v>15</v>
      </c>
      <c r="BA720">
        <v>7.5</v>
      </c>
      <c r="BB720">
        <v>7.5</v>
      </c>
      <c r="BC720">
        <v>376.36729872000001</v>
      </c>
      <c r="BD720">
        <v>-62.13697621</v>
      </c>
      <c r="BE720">
        <v>-151.3552238</v>
      </c>
      <c r="BF720">
        <v>0.53951963219999999</v>
      </c>
      <c r="BG720">
        <v>-69.704727700000007</v>
      </c>
      <c r="BH720">
        <v>52.031225368999998</v>
      </c>
      <c r="BI720">
        <v>11.403026509</v>
      </c>
      <c r="BJ720">
        <v>54.603344141999997</v>
      </c>
      <c r="BK720">
        <v>67.991261250999997</v>
      </c>
      <c r="BL720">
        <v>16.717210360999999</v>
      </c>
      <c r="BM720">
        <v>15.185752298000001</v>
      </c>
      <c r="BN720">
        <v>34.212435266999996</v>
      </c>
      <c r="BO720">
        <v>2.9389484453999999</v>
      </c>
      <c r="BP720">
        <v>-32.138333209999999</v>
      </c>
      <c r="BQ720">
        <v>53.503067164000001</v>
      </c>
      <c r="BR720">
        <v>885.03904169999998</v>
      </c>
      <c r="BS720">
        <v>-50.327885109999997</v>
      </c>
      <c r="BT720">
        <v>-293.92275810000001</v>
      </c>
      <c r="BU720">
        <v>50.823660637000003</v>
      </c>
      <c r="BV720">
        <v>-127.9211651</v>
      </c>
      <c r="BW720">
        <v>48.05034509</v>
      </c>
      <c r="BX720">
        <v>4.9112042708999999</v>
      </c>
      <c r="BY720">
        <v>70.285324291999999</v>
      </c>
      <c r="BZ720">
        <v>76.881070429000005</v>
      </c>
      <c r="CA720">
        <v>14.385083092</v>
      </c>
      <c r="CB720">
        <v>-1.6186465290000001</v>
      </c>
      <c r="CC720">
        <v>67.705336564999996</v>
      </c>
      <c r="CD720">
        <v>-17.975394120000001</v>
      </c>
      <c r="CE720">
        <v>-99.407602710000006</v>
      </c>
      <c r="CF720">
        <v>85.748434687</v>
      </c>
      <c r="CG720">
        <v>1600.5723754000001</v>
      </c>
      <c r="CH720">
        <v>57.986404485000001</v>
      </c>
      <c r="CI720">
        <v>-368.36542530000003</v>
      </c>
      <c r="CJ720">
        <v>111.87131037</v>
      </c>
      <c r="CK720">
        <v>-159.9266532</v>
      </c>
      <c r="CL720">
        <v>76.503672355999996</v>
      </c>
      <c r="CM720">
        <v>-26.29857033</v>
      </c>
      <c r="CN720">
        <v>71.245816817999994</v>
      </c>
      <c r="CO720">
        <v>63.234534965000002</v>
      </c>
      <c r="CP720">
        <v>-78.587313030000004</v>
      </c>
      <c r="CQ720">
        <v>21.581595006000001</v>
      </c>
      <c r="CR720">
        <v>14.539765548</v>
      </c>
      <c r="CS720">
        <v>-34.448839049999997</v>
      </c>
      <c r="CT720">
        <v>-122.0950927</v>
      </c>
      <c r="CU720">
        <v>56.951908506999999</v>
      </c>
      <c r="CV720">
        <v>0.42608932929999999</v>
      </c>
      <c r="CW720">
        <v>-7.8443144000000006E-2</v>
      </c>
      <c r="CX720">
        <v>0.51570090489999998</v>
      </c>
      <c r="CY720">
        <v>-5.6830903000000002E-2</v>
      </c>
      <c r="CZ720">
        <v>0.21927587130000001</v>
      </c>
      <c r="DA720">
        <v>7.2751211299999993E-2</v>
      </c>
      <c r="DB720">
        <v>-7.6791527999999998E-2</v>
      </c>
      <c r="DC720">
        <v>-0.22067457100000001</v>
      </c>
      <c r="DD720">
        <v>-0.105696398</v>
      </c>
      <c r="DE720">
        <v>0.21787957529999999</v>
      </c>
      <c r="DF720">
        <v>4.4965716699999998E-2</v>
      </c>
      <c r="DG720">
        <v>0.13373429789999999</v>
      </c>
      <c r="DH720">
        <v>0.26297999280000001</v>
      </c>
      <c r="DI720">
        <v>0.14805285509999999</v>
      </c>
      <c r="DJ720">
        <v>-0.16660449199999999</v>
      </c>
    </row>
    <row r="721" spans="17:114" x14ac:dyDescent="0.15">
      <c r="S721" s="11" t="s">
        <v>96</v>
      </c>
      <c r="T721" s="11" t="s">
        <v>100</v>
      </c>
      <c r="U721" s="11">
        <v>8</v>
      </c>
      <c r="V721" s="11">
        <v>15</v>
      </c>
      <c r="W721" s="9">
        <v>0.35376000000000002</v>
      </c>
      <c r="X721" s="11">
        <v>0.44996999999999998</v>
      </c>
      <c r="Y721" s="9">
        <f t="shared" si="302"/>
        <v>2.2326643783769047</v>
      </c>
      <c r="Z721" s="9">
        <f t="shared" si="303"/>
        <v>23</v>
      </c>
      <c r="AA721" s="8">
        <f t="shared" si="314"/>
        <v>60</v>
      </c>
      <c r="AB721" s="8" t="b">
        <f t="shared" si="304"/>
        <v>0</v>
      </c>
      <c r="AC721" s="25" t="str">
        <f t="shared" si="305"/>
        <v>NO</v>
      </c>
      <c r="AD721" s="21" t="str">
        <f t="shared" si="315"/>
        <v>YES</v>
      </c>
      <c r="AE721" s="8" t="str">
        <f t="shared" si="316"/>
        <v>EXT. COARSE</v>
      </c>
      <c r="AF721" s="8">
        <f t="shared" si="317"/>
        <v>6</v>
      </c>
      <c r="AG721" s="8">
        <f t="shared" si="318"/>
        <v>7</v>
      </c>
      <c r="AH721" s="8">
        <f t="shared" si="319"/>
        <v>6</v>
      </c>
      <c r="AI721" s="25">
        <f t="shared" si="306"/>
        <v>310</v>
      </c>
      <c r="AJ721" s="25">
        <f t="shared" si="307"/>
        <v>623</v>
      </c>
      <c r="AK721" s="25">
        <f t="shared" si="308"/>
        <v>1189</v>
      </c>
      <c r="AL721" s="25">
        <f t="shared" si="309"/>
        <v>1.4000000000000001</v>
      </c>
      <c r="AM721" s="21">
        <f t="shared" si="320"/>
        <v>310</v>
      </c>
      <c r="AN721" s="21">
        <f t="shared" si="321"/>
        <v>623</v>
      </c>
      <c r="AO721" s="21">
        <f t="shared" si="322"/>
        <v>1189</v>
      </c>
      <c r="AP721" s="21">
        <f t="shared" si="323"/>
        <v>1.4000000000000001</v>
      </c>
      <c r="AQ721" s="24">
        <f t="shared" si="310"/>
        <v>0.5</v>
      </c>
      <c r="AR721" s="24">
        <f t="shared" si="311"/>
        <v>1</v>
      </c>
      <c r="AS721" s="24">
        <f t="shared" si="312"/>
        <v>1</v>
      </c>
      <c r="AT721" s="24">
        <f t="shared" si="313"/>
        <v>1</v>
      </c>
      <c r="AU721">
        <v>6</v>
      </c>
      <c r="AV721">
        <v>4</v>
      </c>
      <c r="AW721">
        <v>100</v>
      </c>
      <c r="AX721">
        <v>20</v>
      </c>
      <c r="AY721">
        <v>45</v>
      </c>
      <c r="AZ721">
        <v>15</v>
      </c>
      <c r="BA721">
        <v>7.5</v>
      </c>
      <c r="BB721">
        <v>7.5</v>
      </c>
      <c r="BC721">
        <v>376.36729872000001</v>
      </c>
      <c r="BD721">
        <v>-62.13697621</v>
      </c>
      <c r="BE721">
        <v>-151.3552238</v>
      </c>
      <c r="BF721">
        <v>0.53951963219999999</v>
      </c>
      <c r="BG721">
        <v>-69.704727700000007</v>
      </c>
      <c r="BH721">
        <v>52.031225368999998</v>
      </c>
      <c r="BI721">
        <v>11.403026509</v>
      </c>
      <c r="BJ721">
        <v>54.603344141999997</v>
      </c>
      <c r="BK721">
        <v>67.991261250999997</v>
      </c>
      <c r="BL721">
        <v>16.717210360999999</v>
      </c>
      <c r="BM721">
        <v>15.185752298000001</v>
      </c>
      <c r="BN721">
        <v>34.212435266999996</v>
      </c>
      <c r="BO721">
        <v>2.9389484453999999</v>
      </c>
      <c r="BP721">
        <v>-32.138333209999999</v>
      </c>
      <c r="BQ721">
        <v>53.503067164000001</v>
      </c>
      <c r="BR721">
        <v>885.03904169999998</v>
      </c>
      <c r="BS721">
        <v>-50.327885109999997</v>
      </c>
      <c r="BT721">
        <v>-293.92275810000001</v>
      </c>
      <c r="BU721">
        <v>50.823660637000003</v>
      </c>
      <c r="BV721">
        <v>-127.9211651</v>
      </c>
      <c r="BW721">
        <v>48.05034509</v>
      </c>
      <c r="BX721">
        <v>4.9112042708999999</v>
      </c>
      <c r="BY721">
        <v>70.285324291999999</v>
      </c>
      <c r="BZ721">
        <v>76.881070429000005</v>
      </c>
      <c r="CA721">
        <v>14.385083092</v>
      </c>
      <c r="CB721">
        <v>-1.6186465290000001</v>
      </c>
      <c r="CC721">
        <v>67.705336564999996</v>
      </c>
      <c r="CD721">
        <v>-17.975394120000001</v>
      </c>
      <c r="CE721">
        <v>-99.407602710000006</v>
      </c>
      <c r="CF721">
        <v>85.748434687</v>
      </c>
      <c r="CG721">
        <v>1600.5723754000001</v>
      </c>
      <c r="CH721">
        <v>57.986404485000001</v>
      </c>
      <c r="CI721">
        <v>-368.36542530000003</v>
      </c>
      <c r="CJ721">
        <v>111.87131037</v>
      </c>
      <c r="CK721">
        <v>-159.9266532</v>
      </c>
      <c r="CL721">
        <v>76.503672355999996</v>
      </c>
      <c r="CM721">
        <v>-26.29857033</v>
      </c>
      <c r="CN721">
        <v>71.245816817999994</v>
      </c>
      <c r="CO721">
        <v>63.234534965000002</v>
      </c>
      <c r="CP721">
        <v>-78.587313030000004</v>
      </c>
      <c r="CQ721">
        <v>21.581595006000001</v>
      </c>
      <c r="CR721">
        <v>14.539765548</v>
      </c>
      <c r="CS721">
        <v>-34.448839049999997</v>
      </c>
      <c r="CT721">
        <v>-122.0950927</v>
      </c>
      <c r="CU721">
        <v>56.951908506999999</v>
      </c>
      <c r="CV721">
        <v>0.42608932929999999</v>
      </c>
      <c r="CW721">
        <v>-7.8443144000000006E-2</v>
      </c>
      <c r="CX721">
        <v>0.51570090489999998</v>
      </c>
      <c r="CY721">
        <v>-5.6830903000000002E-2</v>
      </c>
      <c r="CZ721">
        <v>0.21927587130000001</v>
      </c>
      <c r="DA721">
        <v>7.2751211299999993E-2</v>
      </c>
      <c r="DB721">
        <v>-7.6791527999999998E-2</v>
      </c>
      <c r="DC721">
        <v>-0.22067457100000001</v>
      </c>
      <c r="DD721">
        <v>-0.105696398</v>
      </c>
      <c r="DE721">
        <v>0.21787957529999999</v>
      </c>
      <c r="DF721">
        <v>4.4965716699999998E-2</v>
      </c>
      <c r="DG721">
        <v>0.13373429789999999</v>
      </c>
      <c r="DH721">
        <v>0.26297999280000001</v>
      </c>
      <c r="DI721">
        <v>0.14805285509999999</v>
      </c>
      <c r="DJ721">
        <v>-0.16660449199999999</v>
      </c>
    </row>
    <row r="722" spans="17:114" x14ac:dyDescent="0.15">
      <c r="S722" s="11" t="s">
        <v>96</v>
      </c>
      <c r="T722" s="11" t="s">
        <v>100</v>
      </c>
      <c r="U722" s="11">
        <v>10</v>
      </c>
      <c r="V722" s="11">
        <v>0</v>
      </c>
      <c r="W722" s="9">
        <v>0.47805999999999998</v>
      </c>
      <c r="X722" s="11">
        <v>0.47081000000000001</v>
      </c>
      <c r="Y722" s="9">
        <f t="shared" si="302"/>
        <v>3.2858958760950112</v>
      </c>
      <c r="Z722" s="9">
        <f t="shared" si="303"/>
        <v>16</v>
      </c>
      <c r="AA722" s="8">
        <f t="shared" si="314"/>
        <v>60</v>
      </c>
      <c r="AB722" s="8" t="b">
        <f t="shared" si="304"/>
        <v>0</v>
      </c>
      <c r="AC722" s="25" t="str">
        <f t="shared" si="305"/>
        <v>NO</v>
      </c>
      <c r="AD722" s="21" t="str">
        <f t="shared" si="315"/>
        <v>NO</v>
      </c>
      <c r="AE722" s="8" t="str">
        <f t="shared" si="316"/>
        <v>ULT. COARSE</v>
      </c>
      <c r="AF722" s="8">
        <f t="shared" si="317"/>
        <v>7</v>
      </c>
      <c r="AG722" s="8">
        <f t="shared" si="318"/>
        <v>7</v>
      </c>
      <c r="AH722" s="8">
        <f t="shared" si="319"/>
        <v>7</v>
      </c>
      <c r="AI722" s="25">
        <f t="shared" si="306"/>
        <v>310</v>
      </c>
      <c r="AJ722" s="25">
        <f t="shared" si="307"/>
        <v>790</v>
      </c>
      <c r="AK722" s="25">
        <f t="shared" si="308"/>
        <v>1593</v>
      </c>
      <c r="AL722" s="25">
        <f t="shared" si="309"/>
        <v>0.6</v>
      </c>
      <c r="AM722" s="21">
        <f t="shared" si="320"/>
        <v>310</v>
      </c>
      <c r="AN722" s="21">
        <f t="shared" si="321"/>
        <v>790</v>
      </c>
      <c r="AO722" s="21">
        <f t="shared" si="322"/>
        <v>1593</v>
      </c>
      <c r="AP722" s="21">
        <f t="shared" si="323"/>
        <v>0.6</v>
      </c>
      <c r="AQ722" s="24">
        <f t="shared" si="310"/>
        <v>1</v>
      </c>
      <c r="AR722" s="24">
        <f t="shared" si="311"/>
        <v>1</v>
      </c>
      <c r="AS722" s="24">
        <f t="shared" si="312"/>
        <v>1</v>
      </c>
      <c r="AT722" s="24">
        <f t="shared" si="313"/>
        <v>-1</v>
      </c>
      <c r="AU722">
        <v>6</v>
      </c>
      <c r="AV722">
        <v>4</v>
      </c>
      <c r="AW722">
        <v>100</v>
      </c>
      <c r="AX722">
        <v>20</v>
      </c>
      <c r="AY722">
        <v>45</v>
      </c>
      <c r="AZ722">
        <v>15</v>
      </c>
      <c r="BA722">
        <v>7.5</v>
      </c>
      <c r="BB722">
        <v>7.5</v>
      </c>
      <c r="BC722">
        <v>376.36729872000001</v>
      </c>
      <c r="BD722">
        <v>-62.13697621</v>
      </c>
      <c r="BE722">
        <v>-151.3552238</v>
      </c>
      <c r="BF722">
        <v>0.53951963219999999</v>
      </c>
      <c r="BG722">
        <v>-69.704727700000007</v>
      </c>
      <c r="BH722">
        <v>52.031225368999998</v>
      </c>
      <c r="BI722">
        <v>11.403026509</v>
      </c>
      <c r="BJ722">
        <v>54.603344141999997</v>
      </c>
      <c r="BK722">
        <v>67.991261250999997</v>
      </c>
      <c r="BL722">
        <v>16.717210360999999</v>
      </c>
      <c r="BM722">
        <v>15.185752298000001</v>
      </c>
      <c r="BN722">
        <v>34.212435266999996</v>
      </c>
      <c r="BO722">
        <v>2.9389484453999999</v>
      </c>
      <c r="BP722">
        <v>-32.138333209999999</v>
      </c>
      <c r="BQ722">
        <v>53.503067164000001</v>
      </c>
      <c r="BR722">
        <v>885.03904169999998</v>
      </c>
      <c r="BS722">
        <v>-50.327885109999997</v>
      </c>
      <c r="BT722">
        <v>-293.92275810000001</v>
      </c>
      <c r="BU722">
        <v>50.823660637000003</v>
      </c>
      <c r="BV722">
        <v>-127.9211651</v>
      </c>
      <c r="BW722">
        <v>48.05034509</v>
      </c>
      <c r="BX722">
        <v>4.9112042708999999</v>
      </c>
      <c r="BY722">
        <v>70.285324291999999</v>
      </c>
      <c r="BZ722">
        <v>76.881070429000005</v>
      </c>
      <c r="CA722">
        <v>14.385083092</v>
      </c>
      <c r="CB722">
        <v>-1.6186465290000001</v>
      </c>
      <c r="CC722">
        <v>67.705336564999996</v>
      </c>
      <c r="CD722">
        <v>-17.975394120000001</v>
      </c>
      <c r="CE722">
        <v>-99.407602710000006</v>
      </c>
      <c r="CF722">
        <v>85.748434687</v>
      </c>
      <c r="CG722">
        <v>1600.5723754000001</v>
      </c>
      <c r="CH722">
        <v>57.986404485000001</v>
      </c>
      <c r="CI722">
        <v>-368.36542530000003</v>
      </c>
      <c r="CJ722">
        <v>111.87131037</v>
      </c>
      <c r="CK722">
        <v>-159.9266532</v>
      </c>
      <c r="CL722">
        <v>76.503672355999996</v>
      </c>
      <c r="CM722">
        <v>-26.29857033</v>
      </c>
      <c r="CN722">
        <v>71.245816817999994</v>
      </c>
      <c r="CO722">
        <v>63.234534965000002</v>
      </c>
      <c r="CP722">
        <v>-78.587313030000004</v>
      </c>
      <c r="CQ722">
        <v>21.581595006000001</v>
      </c>
      <c r="CR722">
        <v>14.539765548</v>
      </c>
      <c r="CS722">
        <v>-34.448839049999997</v>
      </c>
      <c r="CT722">
        <v>-122.0950927</v>
      </c>
      <c r="CU722">
        <v>56.951908506999999</v>
      </c>
      <c r="CV722">
        <v>0.42608932929999999</v>
      </c>
      <c r="CW722">
        <v>-7.8443144000000006E-2</v>
      </c>
      <c r="CX722">
        <v>0.51570090489999998</v>
      </c>
      <c r="CY722">
        <v>-5.6830903000000002E-2</v>
      </c>
      <c r="CZ722">
        <v>0.21927587130000001</v>
      </c>
      <c r="DA722">
        <v>7.2751211299999993E-2</v>
      </c>
      <c r="DB722">
        <v>-7.6791527999999998E-2</v>
      </c>
      <c r="DC722">
        <v>-0.22067457100000001</v>
      </c>
      <c r="DD722">
        <v>-0.105696398</v>
      </c>
      <c r="DE722">
        <v>0.21787957529999999</v>
      </c>
      <c r="DF722">
        <v>4.4965716699999998E-2</v>
      </c>
      <c r="DG722">
        <v>0.13373429789999999</v>
      </c>
      <c r="DH722">
        <v>0.26297999280000001</v>
      </c>
      <c r="DI722">
        <v>0.14805285509999999</v>
      </c>
      <c r="DJ722">
        <v>-0.16660449199999999</v>
      </c>
    </row>
    <row r="723" spans="17:114" s="15" customFormat="1" x14ac:dyDescent="0.15">
      <c r="Q723" s="17"/>
      <c r="R723" s="17"/>
      <c r="S723" s="17" t="s">
        <v>96</v>
      </c>
      <c r="T723" s="11" t="s">
        <v>100</v>
      </c>
      <c r="U723" s="17">
        <v>10</v>
      </c>
      <c r="V723" s="17">
        <v>15</v>
      </c>
      <c r="W723" s="9">
        <v>0.47805999999999998</v>
      </c>
      <c r="X723" s="11">
        <v>0.47081000000000001</v>
      </c>
      <c r="Y723" s="9">
        <f t="shared" si="302"/>
        <v>3.2858958760950112</v>
      </c>
      <c r="Z723" s="9">
        <f t="shared" si="303"/>
        <v>16</v>
      </c>
      <c r="AA723" s="8">
        <f t="shared" si="314"/>
        <v>60</v>
      </c>
      <c r="AB723" s="8" t="b">
        <f t="shared" si="304"/>
        <v>0</v>
      </c>
      <c r="AC723" s="25" t="str">
        <f t="shared" si="305"/>
        <v>NO</v>
      </c>
      <c r="AD723" s="21" t="str">
        <f t="shared" si="315"/>
        <v>NO</v>
      </c>
      <c r="AE723" s="8" t="str">
        <f t="shared" si="316"/>
        <v>ULT. COARSE</v>
      </c>
      <c r="AF723" s="8">
        <f t="shared" si="317"/>
        <v>7</v>
      </c>
      <c r="AG723" s="8">
        <f t="shared" si="318"/>
        <v>7</v>
      </c>
      <c r="AH723" s="8">
        <f t="shared" si="319"/>
        <v>7</v>
      </c>
      <c r="AI723" s="25">
        <f t="shared" si="306"/>
        <v>371</v>
      </c>
      <c r="AJ723" s="25">
        <f t="shared" si="307"/>
        <v>713</v>
      </c>
      <c r="AK723" s="25">
        <f t="shared" si="308"/>
        <v>1285</v>
      </c>
      <c r="AL723" s="25">
        <f t="shared" si="309"/>
        <v>1.4000000000000001</v>
      </c>
      <c r="AM723" s="21">
        <f t="shared" si="320"/>
        <v>371</v>
      </c>
      <c r="AN723" s="21">
        <f t="shared" si="321"/>
        <v>713</v>
      </c>
      <c r="AO723" s="21">
        <f t="shared" si="322"/>
        <v>1285</v>
      </c>
      <c r="AP723" s="21">
        <f t="shared" si="323"/>
        <v>1.4000000000000001</v>
      </c>
      <c r="AQ723" s="24">
        <f t="shared" si="310"/>
        <v>1</v>
      </c>
      <c r="AR723" s="24">
        <f t="shared" si="311"/>
        <v>1</v>
      </c>
      <c r="AS723" s="24">
        <f t="shared" si="312"/>
        <v>1</v>
      </c>
      <c r="AT723" s="24">
        <f t="shared" si="313"/>
        <v>1</v>
      </c>
      <c r="AU723">
        <v>6</v>
      </c>
      <c r="AV723">
        <v>4</v>
      </c>
      <c r="AW723">
        <v>100</v>
      </c>
      <c r="AX723">
        <v>20</v>
      </c>
      <c r="AY723">
        <v>45</v>
      </c>
      <c r="AZ723">
        <v>15</v>
      </c>
      <c r="BA723">
        <v>7.5</v>
      </c>
      <c r="BB723">
        <v>7.5</v>
      </c>
      <c r="BC723">
        <v>376.36729872000001</v>
      </c>
      <c r="BD723">
        <v>-62.13697621</v>
      </c>
      <c r="BE723">
        <v>-151.3552238</v>
      </c>
      <c r="BF723">
        <v>0.53951963219999999</v>
      </c>
      <c r="BG723">
        <v>-69.704727700000007</v>
      </c>
      <c r="BH723">
        <v>52.031225368999998</v>
      </c>
      <c r="BI723">
        <v>11.403026509</v>
      </c>
      <c r="BJ723">
        <v>54.603344141999997</v>
      </c>
      <c r="BK723">
        <v>67.991261250999997</v>
      </c>
      <c r="BL723">
        <v>16.717210360999999</v>
      </c>
      <c r="BM723">
        <v>15.185752298000001</v>
      </c>
      <c r="BN723">
        <v>34.212435266999996</v>
      </c>
      <c r="BO723">
        <v>2.9389484453999999</v>
      </c>
      <c r="BP723">
        <v>-32.138333209999999</v>
      </c>
      <c r="BQ723">
        <v>53.503067164000001</v>
      </c>
      <c r="BR723">
        <v>885.03904169999998</v>
      </c>
      <c r="BS723">
        <v>-50.327885109999997</v>
      </c>
      <c r="BT723">
        <v>-293.92275810000001</v>
      </c>
      <c r="BU723">
        <v>50.823660637000003</v>
      </c>
      <c r="BV723">
        <v>-127.9211651</v>
      </c>
      <c r="BW723">
        <v>48.05034509</v>
      </c>
      <c r="BX723">
        <v>4.9112042708999999</v>
      </c>
      <c r="BY723">
        <v>70.285324291999999</v>
      </c>
      <c r="BZ723">
        <v>76.881070429000005</v>
      </c>
      <c r="CA723">
        <v>14.385083092</v>
      </c>
      <c r="CB723">
        <v>-1.6186465290000001</v>
      </c>
      <c r="CC723">
        <v>67.705336564999996</v>
      </c>
      <c r="CD723">
        <v>-17.975394120000001</v>
      </c>
      <c r="CE723">
        <v>-99.407602710000006</v>
      </c>
      <c r="CF723">
        <v>85.748434687</v>
      </c>
      <c r="CG723">
        <v>1600.5723754000001</v>
      </c>
      <c r="CH723">
        <v>57.986404485000001</v>
      </c>
      <c r="CI723">
        <v>-368.36542530000003</v>
      </c>
      <c r="CJ723">
        <v>111.87131037</v>
      </c>
      <c r="CK723">
        <v>-159.9266532</v>
      </c>
      <c r="CL723">
        <v>76.503672355999996</v>
      </c>
      <c r="CM723">
        <v>-26.29857033</v>
      </c>
      <c r="CN723">
        <v>71.245816817999994</v>
      </c>
      <c r="CO723">
        <v>63.234534965000002</v>
      </c>
      <c r="CP723">
        <v>-78.587313030000004</v>
      </c>
      <c r="CQ723">
        <v>21.581595006000001</v>
      </c>
      <c r="CR723">
        <v>14.539765548</v>
      </c>
      <c r="CS723">
        <v>-34.448839049999997</v>
      </c>
      <c r="CT723">
        <v>-122.0950927</v>
      </c>
      <c r="CU723">
        <v>56.951908506999999</v>
      </c>
      <c r="CV723">
        <v>0.42608932929999999</v>
      </c>
      <c r="CW723">
        <v>-7.8443144000000006E-2</v>
      </c>
      <c r="CX723">
        <v>0.51570090489999998</v>
      </c>
      <c r="CY723">
        <v>-5.6830903000000002E-2</v>
      </c>
      <c r="CZ723">
        <v>0.21927587130000001</v>
      </c>
      <c r="DA723">
        <v>7.2751211299999993E-2</v>
      </c>
      <c r="DB723">
        <v>-7.6791527999999998E-2</v>
      </c>
      <c r="DC723">
        <v>-0.22067457100000001</v>
      </c>
      <c r="DD723">
        <v>-0.105696398</v>
      </c>
      <c r="DE723">
        <v>0.21787957529999999</v>
      </c>
      <c r="DF723">
        <v>4.4965716699999998E-2</v>
      </c>
      <c r="DG723">
        <v>0.13373429789999999</v>
      </c>
      <c r="DH723">
        <v>0.26297999280000001</v>
      </c>
      <c r="DI723">
        <v>0.14805285509999999</v>
      </c>
      <c r="DJ723">
        <v>-0.16660449199999999</v>
      </c>
    </row>
    <row r="724" spans="17:114" x14ac:dyDescent="0.15">
      <c r="S724" s="11" t="s">
        <v>94</v>
      </c>
      <c r="T724" s="11" t="s">
        <v>100</v>
      </c>
      <c r="U724" s="11">
        <v>6.2E-2</v>
      </c>
      <c r="V724" s="11">
        <v>5</v>
      </c>
      <c r="W724" s="9">
        <v>6.7930000000000004E-3</v>
      </c>
      <c r="X724" s="9">
        <v>0.57869700000000002</v>
      </c>
      <c r="Y724" s="9">
        <f t="shared" ref="Y724:Y770" si="324">W724*AA724^X724</f>
        <v>7.262270291929511E-2</v>
      </c>
      <c r="Z724" s="9">
        <f t="shared" ref="Z724:Z770" si="325">ROUNDUP($E$3/Y724,0)</f>
        <v>703</v>
      </c>
      <c r="AA724" s="8">
        <f t="shared" ref="AA724:AA770" si="326">$E$10</f>
        <v>60</v>
      </c>
      <c r="AB724" s="8" t="b">
        <f t="shared" ref="AB724:AB769" si="327">AND(AC724="YES",AD724="YES",T724=$B$2)</f>
        <v>0</v>
      </c>
      <c r="AC724" s="25" t="str">
        <f t="shared" si="293"/>
        <v>NO</v>
      </c>
      <c r="AD724" s="21" t="str">
        <f t="shared" si="315"/>
        <v>NO</v>
      </c>
      <c r="AE724" s="8" t="str">
        <f t="shared" si="316"/>
        <v>MEDIUM</v>
      </c>
      <c r="AF724" s="8">
        <f t="shared" si="317"/>
        <v>3</v>
      </c>
      <c r="AG724" s="8">
        <f t="shared" si="318"/>
        <v>3</v>
      </c>
      <c r="AH724" s="8">
        <f t="shared" si="319"/>
        <v>4</v>
      </c>
      <c r="AI724" s="25">
        <f t="shared" si="294"/>
        <v>149</v>
      </c>
      <c r="AJ724" s="25">
        <f t="shared" si="295"/>
        <v>360</v>
      </c>
      <c r="AK724" s="25">
        <f t="shared" si="296"/>
        <v>781</v>
      </c>
      <c r="AL724" s="25">
        <f t="shared" si="297"/>
        <v>4.5</v>
      </c>
      <c r="AM724" s="21">
        <f t="shared" si="320"/>
        <v>149</v>
      </c>
      <c r="AN724" s="21">
        <f t="shared" si="321"/>
        <v>360</v>
      </c>
      <c r="AO724" s="21">
        <f t="shared" si="322"/>
        <v>781</v>
      </c>
      <c r="AP724" s="21">
        <f t="shared" si="323"/>
        <v>4.5</v>
      </c>
      <c r="AQ724" s="24">
        <f t="shared" si="298"/>
        <v>-1.0000000000000002</v>
      </c>
      <c r="AR724" s="24">
        <f t="shared" si="299"/>
        <v>1</v>
      </c>
      <c r="AS724" s="24">
        <f t="shared" si="300"/>
        <v>1</v>
      </c>
      <c r="AT724" s="24">
        <f t="shared" si="301"/>
        <v>-1</v>
      </c>
      <c r="AU724">
        <v>0.11700000000000001</v>
      </c>
      <c r="AV724">
        <v>5.5E-2</v>
      </c>
      <c r="AW724">
        <v>85</v>
      </c>
      <c r="AX724">
        <v>35</v>
      </c>
      <c r="AY724">
        <v>45</v>
      </c>
      <c r="AZ724">
        <v>15</v>
      </c>
      <c r="BA724">
        <v>17.5</v>
      </c>
      <c r="BB724">
        <v>12.5</v>
      </c>
      <c r="BC724">
        <v>216.90589137000001</v>
      </c>
      <c r="BD724">
        <v>29.836997265000001</v>
      </c>
      <c r="BE724">
        <v>-89.382815669999999</v>
      </c>
      <c r="BF724">
        <v>-7.9128323680000001</v>
      </c>
      <c r="BG724">
        <v>-25.876392110000001</v>
      </c>
      <c r="BH724">
        <v>-31.1212433</v>
      </c>
      <c r="BI724">
        <v>5.8000046598999999</v>
      </c>
      <c r="BJ724">
        <v>24.070275976000001</v>
      </c>
      <c r="BK724">
        <v>-12.139906119999999</v>
      </c>
      <c r="BL724">
        <v>-0.203251495</v>
      </c>
      <c r="BM724">
        <v>5.5320436729000004</v>
      </c>
      <c r="BN724">
        <v>-12.789234220000001</v>
      </c>
      <c r="BO724">
        <v>4.8510360390000002</v>
      </c>
      <c r="BP724">
        <v>8.7056610635999991</v>
      </c>
      <c r="BQ724">
        <v>0</v>
      </c>
      <c r="BR724">
        <v>536.66786453999998</v>
      </c>
      <c r="BS724">
        <v>106.40130046</v>
      </c>
      <c r="BT724">
        <v>-210.05150140000001</v>
      </c>
      <c r="BU724">
        <v>-11.65238605</v>
      </c>
      <c r="BV724">
        <v>-84.360724140000002</v>
      </c>
      <c r="BW724">
        <v>-109.66851320000001</v>
      </c>
      <c r="BX724">
        <v>24.840721385999998</v>
      </c>
      <c r="BY724">
        <v>52.117698765</v>
      </c>
      <c r="BZ724">
        <v>-19.046661060000002</v>
      </c>
      <c r="CA724">
        <v>17.352963642999999</v>
      </c>
      <c r="CB724">
        <v>13.306105702</v>
      </c>
      <c r="CC724">
        <v>-13.107444689999999</v>
      </c>
      <c r="CD724">
        <v>-1.6732957260000001</v>
      </c>
      <c r="CE724">
        <v>-6.2675716220000002</v>
      </c>
      <c r="CF724">
        <v>0</v>
      </c>
      <c r="CG724">
        <v>1020.5258857</v>
      </c>
      <c r="CH724">
        <v>201.09774872</v>
      </c>
      <c r="CI724">
        <v>-368.74653719999998</v>
      </c>
      <c r="CJ724">
        <v>24.679276980000001</v>
      </c>
      <c r="CK724">
        <v>-208.57541739999999</v>
      </c>
      <c r="CL724">
        <v>-152.22641350000001</v>
      </c>
      <c r="CM724">
        <v>67.056448994999997</v>
      </c>
      <c r="CN724">
        <v>27.163669587000001</v>
      </c>
      <c r="CO724">
        <v>-7.0569658679999998</v>
      </c>
      <c r="CP724">
        <v>4.2382093989999996</v>
      </c>
      <c r="CQ724">
        <v>-17.65236187</v>
      </c>
      <c r="CR724">
        <v>105.59089072</v>
      </c>
      <c r="CS724">
        <v>-31.44252998</v>
      </c>
      <c r="CT724">
        <v>-96.407391059999995</v>
      </c>
      <c r="CU724">
        <v>0</v>
      </c>
      <c r="CV724">
        <v>2.0032740977999999</v>
      </c>
      <c r="CW724">
        <v>-0.43421536900000002</v>
      </c>
      <c r="CX724">
        <v>2.7323662207999999</v>
      </c>
      <c r="CY724">
        <v>-0.164579539</v>
      </c>
      <c r="CZ724">
        <v>0.78993442700000005</v>
      </c>
      <c r="DA724">
        <v>-0.50079822799999996</v>
      </c>
      <c r="DB724">
        <v>0.264104742</v>
      </c>
      <c r="DC724">
        <v>-7.7363519000000006E-2</v>
      </c>
      <c r="DD724">
        <v>-9.3807331999999993E-2</v>
      </c>
      <c r="DE724">
        <v>0.99786706579999995</v>
      </c>
      <c r="DF724">
        <v>-0.11903329999999999</v>
      </c>
      <c r="DG724">
        <v>8.1068107400000006E-2</v>
      </c>
      <c r="DH724">
        <v>1.4184712105999999</v>
      </c>
      <c r="DI724">
        <v>-0.49052622099999998</v>
      </c>
      <c r="DJ724">
        <v>0</v>
      </c>
    </row>
    <row r="725" spans="17:114" x14ac:dyDescent="0.15">
      <c r="S725" s="11" t="s">
        <v>94</v>
      </c>
      <c r="T725" s="11" t="s">
        <v>100</v>
      </c>
      <c r="U725" s="11">
        <v>6.2E-2</v>
      </c>
      <c r="V725" s="11">
        <v>30</v>
      </c>
      <c r="W725" s="9">
        <v>6.7930000000000004E-3</v>
      </c>
      <c r="X725" s="9">
        <v>0.57869700000000002</v>
      </c>
      <c r="Y725" s="9">
        <f t="shared" si="324"/>
        <v>7.262270291929511E-2</v>
      </c>
      <c r="Z725" s="9">
        <f t="shared" si="325"/>
        <v>703</v>
      </c>
      <c r="AA725" s="8">
        <f t="shared" si="326"/>
        <v>60</v>
      </c>
      <c r="AB725" s="8" t="b">
        <f t="shared" si="327"/>
        <v>0</v>
      </c>
      <c r="AC725" s="25" t="str">
        <f t="shared" si="293"/>
        <v>NO</v>
      </c>
      <c r="AD725" s="21" t="str">
        <f t="shared" si="315"/>
        <v>NO</v>
      </c>
      <c r="AE725" s="8" t="str">
        <f t="shared" si="316"/>
        <v>MEDIUM</v>
      </c>
      <c r="AF725" s="8">
        <f t="shared" si="317"/>
        <v>3</v>
      </c>
      <c r="AG725" s="8">
        <f t="shared" si="318"/>
        <v>3</v>
      </c>
      <c r="AH725" s="8">
        <f t="shared" si="319"/>
        <v>3</v>
      </c>
      <c r="AI725" s="25">
        <f t="shared" si="294"/>
        <v>132</v>
      </c>
      <c r="AJ725" s="25">
        <f t="shared" si="295"/>
        <v>290</v>
      </c>
      <c r="AK725" s="25">
        <f t="shared" si="296"/>
        <v>351</v>
      </c>
      <c r="AL725" s="25">
        <f t="shared" si="297"/>
        <v>8</v>
      </c>
      <c r="AM725" s="21">
        <f t="shared" si="320"/>
        <v>132</v>
      </c>
      <c r="AN725" s="21">
        <f t="shared" si="321"/>
        <v>290</v>
      </c>
      <c r="AO725" s="21">
        <f t="shared" si="322"/>
        <v>351</v>
      </c>
      <c r="AP725" s="21">
        <f t="shared" si="323"/>
        <v>8</v>
      </c>
      <c r="AQ725" s="24">
        <f t="shared" si="298"/>
        <v>-1.0000000000000002</v>
      </c>
      <c r="AR725" s="24">
        <f t="shared" si="299"/>
        <v>1</v>
      </c>
      <c r="AS725" s="24">
        <f t="shared" si="300"/>
        <v>1</v>
      </c>
      <c r="AT725" s="24">
        <f t="shared" si="301"/>
        <v>1</v>
      </c>
      <c r="AU725">
        <v>0.11700000000000001</v>
      </c>
      <c r="AV725">
        <v>5.5E-2</v>
      </c>
      <c r="AW725">
        <v>85</v>
      </c>
      <c r="AX725">
        <v>35</v>
      </c>
      <c r="AY725">
        <v>45</v>
      </c>
      <c r="AZ725">
        <v>15</v>
      </c>
      <c r="BA725">
        <v>17.5</v>
      </c>
      <c r="BB725">
        <v>12.5</v>
      </c>
      <c r="BC725">
        <v>216.90589137000001</v>
      </c>
      <c r="BD725">
        <v>29.836997265000001</v>
      </c>
      <c r="BE725">
        <v>-89.382815669999999</v>
      </c>
      <c r="BF725">
        <v>-7.9128323680000001</v>
      </c>
      <c r="BG725">
        <v>-25.876392110000001</v>
      </c>
      <c r="BH725">
        <v>-31.1212433</v>
      </c>
      <c r="BI725">
        <v>5.8000046598999999</v>
      </c>
      <c r="BJ725">
        <v>24.070275976000001</v>
      </c>
      <c r="BK725">
        <v>-12.139906119999999</v>
      </c>
      <c r="BL725">
        <v>-0.203251495</v>
      </c>
      <c r="BM725">
        <v>5.5320436729000004</v>
      </c>
      <c r="BN725">
        <v>-12.789234220000001</v>
      </c>
      <c r="BO725">
        <v>4.8510360390000002</v>
      </c>
      <c r="BP725">
        <v>8.7056610635999991</v>
      </c>
      <c r="BQ725">
        <v>0</v>
      </c>
      <c r="BR725">
        <v>536.66786453999998</v>
      </c>
      <c r="BS725">
        <v>106.40130046</v>
      </c>
      <c r="BT725">
        <v>-210.05150140000001</v>
      </c>
      <c r="BU725">
        <v>-11.65238605</v>
      </c>
      <c r="BV725">
        <v>-84.360724140000002</v>
      </c>
      <c r="BW725">
        <v>-109.66851320000001</v>
      </c>
      <c r="BX725">
        <v>24.840721385999998</v>
      </c>
      <c r="BY725">
        <v>52.117698765</v>
      </c>
      <c r="BZ725">
        <v>-19.046661060000002</v>
      </c>
      <c r="CA725">
        <v>17.352963642999999</v>
      </c>
      <c r="CB725">
        <v>13.306105702</v>
      </c>
      <c r="CC725">
        <v>-13.107444689999999</v>
      </c>
      <c r="CD725">
        <v>-1.6732957260000001</v>
      </c>
      <c r="CE725">
        <v>-6.2675716220000002</v>
      </c>
      <c r="CF725">
        <v>0</v>
      </c>
      <c r="CG725">
        <v>1020.5258857</v>
      </c>
      <c r="CH725">
        <v>201.09774872</v>
      </c>
      <c r="CI725">
        <v>-368.74653719999998</v>
      </c>
      <c r="CJ725">
        <v>24.679276980000001</v>
      </c>
      <c r="CK725">
        <v>-208.57541739999999</v>
      </c>
      <c r="CL725">
        <v>-152.22641350000001</v>
      </c>
      <c r="CM725">
        <v>67.056448994999997</v>
      </c>
      <c r="CN725">
        <v>27.163669587000001</v>
      </c>
      <c r="CO725">
        <v>-7.0569658679999998</v>
      </c>
      <c r="CP725">
        <v>4.2382093989999996</v>
      </c>
      <c r="CQ725">
        <v>-17.65236187</v>
      </c>
      <c r="CR725">
        <v>105.59089072</v>
      </c>
      <c r="CS725">
        <v>-31.44252998</v>
      </c>
      <c r="CT725">
        <v>-96.407391059999995</v>
      </c>
      <c r="CU725">
        <v>0</v>
      </c>
      <c r="CV725">
        <v>2.0032740977999999</v>
      </c>
      <c r="CW725">
        <v>-0.43421536900000002</v>
      </c>
      <c r="CX725">
        <v>2.7323662207999999</v>
      </c>
      <c r="CY725">
        <v>-0.164579539</v>
      </c>
      <c r="CZ725">
        <v>0.78993442700000005</v>
      </c>
      <c r="DA725">
        <v>-0.50079822799999996</v>
      </c>
      <c r="DB725">
        <v>0.264104742</v>
      </c>
      <c r="DC725">
        <v>-7.7363519000000006E-2</v>
      </c>
      <c r="DD725">
        <v>-9.3807331999999993E-2</v>
      </c>
      <c r="DE725">
        <v>0.99786706579999995</v>
      </c>
      <c r="DF725">
        <v>-0.11903329999999999</v>
      </c>
      <c r="DG725">
        <v>8.1068107400000006E-2</v>
      </c>
      <c r="DH725">
        <v>1.4184712105999999</v>
      </c>
      <c r="DI725">
        <v>-0.49052622099999998</v>
      </c>
      <c r="DJ725">
        <v>0</v>
      </c>
    </row>
    <row r="726" spans="17:114" x14ac:dyDescent="0.15">
      <c r="S726" s="11" t="s">
        <v>94</v>
      </c>
      <c r="T726" s="11" t="s">
        <v>100</v>
      </c>
      <c r="U726" s="11">
        <v>7.8E-2</v>
      </c>
      <c r="V726" s="11">
        <v>5</v>
      </c>
      <c r="W726" s="9">
        <v>0.15414</v>
      </c>
      <c r="X726" s="9">
        <v>0.49787999999999999</v>
      </c>
      <c r="Y726" s="9">
        <f t="shared" si="324"/>
        <v>1.1836445402539562</v>
      </c>
      <c r="Z726" s="9">
        <f t="shared" si="325"/>
        <v>44</v>
      </c>
      <c r="AA726" s="8">
        <f t="shared" si="326"/>
        <v>60</v>
      </c>
      <c r="AB726" s="8" t="b">
        <f t="shared" si="327"/>
        <v>0</v>
      </c>
      <c r="AC726" s="25" t="str">
        <f t="shared" si="293"/>
        <v>NO</v>
      </c>
      <c r="AD726" s="21" t="str">
        <f t="shared" si="315"/>
        <v>YES</v>
      </c>
      <c r="AE726" s="8" t="str">
        <f t="shared" si="316"/>
        <v>MEDIUM</v>
      </c>
      <c r="AF726" s="8">
        <f t="shared" si="317"/>
        <v>3</v>
      </c>
      <c r="AG726" s="8">
        <f t="shared" si="318"/>
        <v>3</v>
      </c>
      <c r="AH726" s="8">
        <f t="shared" si="319"/>
        <v>4</v>
      </c>
      <c r="AI726" s="25">
        <f t="shared" si="294"/>
        <v>160</v>
      </c>
      <c r="AJ726" s="25">
        <f t="shared" si="295"/>
        <v>378</v>
      </c>
      <c r="AK726" s="25">
        <f t="shared" si="296"/>
        <v>764</v>
      </c>
      <c r="AL726" s="25">
        <f t="shared" si="297"/>
        <v>4.3</v>
      </c>
      <c r="AM726" s="21">
        <f t="shared" si="320"/>
        <v>160</v>
      </c>
      <c r="AN726" s="21">
        <f t="shared" si="321"/>
        <v>378</v>
      </c>
      <c r="AO726" s="21">
        <f t="shared" si="322"/>
        <v>764</v>
      </c>
      <c r="AP726" s="21">
        <f t="shared" si="323"/>
        <v>4.3</v>
      </c>
      <c r="AQ726" s="24">
        <f t="shared" si="298"/>
        <v>-0.70909090909090922</v>
      </c>
      <c r="AR726" s="24">
        <f t="shared" si="299"/>
        <v>1</v>
      </c>
      <c r="AS726" s="24">
        <f t="shared" si="300"/>
        <v>1</v>
      </c>
      <c r="AT726" s="24">
        <f t="shared" si="301"/>
        <v>-1</v>
      </c>
      <c r="AU726">
        <v>0.11700000000000001</v>
      </c>
      <c r="AV726">
        <v>5.5E-2</v>
      </c>
      <c r="AW726">
        <v>85</v>
      </c>
      <c r="AX726">
        <v>35</v>
      </c>
      <c r="AY726">
        <v>45</v>
      </c>
      <c r="AZ726">
        <v>15</v>
      </c>
      <c r="BA726">
        <v>17.5</v>
      </c>
      <c r="BB726">
        <v>12.5</v>
      </c>
      <c r="BC726">
        <v>216.90589137000001</v>
      </c>
      <c r="BD726">
        <v>29.836997265000001</v>
      </c>
      <c r="BE726">
        <v>-89.382815669999999</v>
      </c>
      <c r="BF726">
        <v>-7.9128323680000001</v>
      </c>
      <c r="BG726">
        <v>-25.876392110000001</v>
      </c>
      <c r="BH726">
        <v>-31.1212433</v>
      </c>
      <c r="BI726">
        <v>5.8000046598999999</v>
      </c>
      <c r="BJ726">
        <v>24.070275976000001</v>
      </c>
      <c r="BK726">
        <v>-12.139906119999999</v>
      </c>
      <c r="BL726">
        <v>-0.203251495</v>
      </c>
      <c r="BM726">
        <v>5.5320436729000004</v>
      </c>
      <c r="BN726">
        <v>-12.789234220000001</v>
      </c>
      <c r="BO726">
        <v>4.8510360390000002</v>
      </c>
      <c r="BP726">
        <v>8.7056610635999991</v>
      </c>
      <c r="BQ726">
        <v>0</v>
      </c>
      <c r="BR726">
        <v>536.66786453999998</v>
      </c>
      <c r="BS726">
        <v>106.40130046</v>
      </c>
      <c r="BT726">
        <v>-210.05150140000001</v>
      </c>
      <c r="BU726">
        <v>-11.65238605</v>
      </c>
      <c r="BV726">
        <v>-84.360724140000002</v>
      </c>
      <c r="BW726">
        <v>-109.66851320000001</v>
      </c>
      <c r="BX726">
        <v>24.840721385999998</v>
      </c>
      <c r="BY726">
        <v>52.117698765</v>
      </c>
      <c r="BZ726">
        <v>-19.046661060000002</v>
      </c>
      <c r="CA726">
        <v>17.352963642999999</v>
      </c>
      <c r="CB726">
        <v>13.306105702</v>
      </c>
      <c r="CC726">
        <v>-13.107444689999999</v>
      </c>
      <c r="CD726">
        <v>-1.6732957260000001</v>
      </c>
      <c r="CE726">
        <v>-6.2675716220000002</v>
      </c>
      <c r="CF726">
        <v>0</v>
      </c>
      <c r="CG726">
        <v>1020.5258857</v>
      </c>
      <c r="CH726">
        <v>201.09774872</v>
      </c>
      <c r="CI726">
        <v>-368.74653719999998</v>
      </c>
      <c r="CJ726">
        <v>24.679276980000001</v>
      </c>
      <c r="CK726">
        <v>-208.57541739999999</v>
      </c>
      <c r="CL726">
        <v>-152.22641350000001</v>
      </c>
      <c r="CM726">
        <v>67.056448994999997</v>
      </c>
      <c r="CN726">
        <v>27.163669587000001</v>
      </c>
      <c r="CO726">
        <v>-7.0569658679999998</v>
      </c>
      <c r="CP726">
        <v>4.2382093989999996</v>
      </c>
      <c r="CQ726">
        <v>-17.65236187</v>
      </c>
      <c r="CR726">
        <v>105.59089072</v>
      </c>
      <c r="CS726">
        <v>-31.44252998</v>
      </c>
      <c r="CT726">
        <v>-96.407391059999995</v>
      </c>
      <c r="CU726">
        <v>0</v>
      </c>
      <c r="CV726">
        <v>2.0032740977999999</v>
      </c>
      <c r="CW726">
        <v>-0.43421536900000002</v>
      </c>
      <c r="CX726">
        <v>2.7323662207999999</v>
      </c>
      <c r="CY726">
        <v>-0.164579539</v>
      </c>
      <c r="CZ726">
        <v>0.78993442700000005</v>
      </c>
      <c r="DA726">
        <v>-0.50079822799999996</v>
      </c>
      <c r="DB726">
        <v>0.264104742</v>
      </c>
      <c r="DC726">
        <v>-7.7363519000000006E-2</v>
      </c>
      <c r="DD726">
        <v>-9.3807331999999993E-2</v>
      </c>
      <c r="DE726">
        <v>0.99786706579999995</v>
      </c>
      <c r="DF726">
        <v>-0.11903329999999999</v>
      </c>
      <c r="DG726">
        <v>8.1068107400000006E-2</v>
      </c>
      <c r="DH726">
        <v>1.4184712105999999</v>
      </c>
      <c r="DI726">
        <v>-0.49052622099999998</v>
      </c>
      <c r="DJ726">
        <v>0</v>
      </c>
    </row>
    <row r="727" spans="17:114" x14ac:dyDescent="0.15">
      <c r="S727" s="11" t="s">
        <v>94</v>
      </c>
      <c r="T727" s="11" t="s">
        <v>100</v>
      </c>
      <c r="U727" s="11">
        <v>7.8E-2</v>
      </c>
      <c r="V727" s="11">
        <v>30</v>
      </c>
      <c r="W727" s="9">
        <v>0.15414</v>
      </c>
      <c r="X727" s="9">
        <v>0.49787999999999999</v>
      </c>
      <c r="Y727" s="9">
        <f t="shared" si="324"/>
        <v>1.1836445402539562</v>
      </c>
      <c r="Z727" s="9">
        <f t="shared" si="325"/>
        <v>44</v>
      </c>
      <c r="AA727" s="8">
        <f t="shared" si="326"/>
        <v>60</v>
      </c>
      <c r="AB727" s="8" t="b">
        <f t="shared" si="327"/>
        <v>0</v>
      </c>
      <c r="AC727" s="25" t="str">
        <f t="shared" si="293"/>
        <v>NO</v>
      </c>
      <c r="AD727" s="21" t="str">
        <f t="shared" si="315"/>
        <v>YES</v>
      </c>
      <c r="AE727" s="8" t="str">
        <f t="shared" si="316"/>
        <v>MEDIUM</v>
      </c>
      <c r="AF727" s="8">
        <f t="shared" si="317"/>
        <v>3</v>
      </c>
      <c r="AG727" s="8">
        <f t="shared" si="318"/>
        <v>3</v>
      </c>
      <c r="AH727" s="8">
        <f t="shared" si="319"/>
        <v>3</v>
      </c>
      <c r="AI727" s="25">
        <f t="shared" si="294"/>
        <v>136</v>
      </c>
      <c r="AJ727" s="25">
        <f t="shared" si="295"/>
        <v>298</v>
      </c>
      <c r="AK727" s="25">
        <f t="shared" si="296"/>
        <v>330</v>
      </c>
      <c r="AL727" s="25">
        <f t="shared" si="297"/>
        <v>7.6999999999999993</v>
      </c>
      <c r="AM727" s="21">
        <f t="shared" si="320"/>
        <v>136</v>
      </c>
      <c r="AN727" s="21">
        <f t="shared" si="321"/>
        <v>298</v>
      </c>
      <c r="AO727" s="21">
        <f t="shared" si="322"/>
        <v>330</v>
      </c>
      <c r="AP727" s="21">
        <f t="shared" si="323"/>
        <v>7.6999999999999993</v>
      </c>
      <c r="AQ727" s="24">
        <f t="shared" si="298"/>
        <v>-0.70909090909090922</v>
      </c>
      <c r="AR727" s="24">
        <f t="shared" si="299"/>
        <v>1</v>
      </c>
      <c r="AS727" s="24">
        <f t="shared" si="300"/>
        <v>1</v>
      </c>
      <c r="AT727" s="24">
        <f t="shared" si="301"/>
        <v>1</v>
      </c>
      <c r="AU727">
        <v>0.11700000000000001</v>
      </c>
      <c r="AV727">
        <v>5.5E-2</v>
      </c>
      <c r="AW727">
        <v>85</v>
      </c>
      <c r="AX727">
        <v>35</v>
      </c>
      <c r="AY727">
        <v>45</v>
      </c>
      <c r="AZ727">
        <v>15</v>
      </c>
      <c r="BA727">
        <v>17.5</v>
      </c>
      <c r="BB727">
        <v>12.5</v>
      </c>
      <c r="BC727">
        <v>216.90589137000001</v>
      </c>
      <c r="BD727">
        <v>29.836997265000001</v>
      </c>
      <c r="BE727">
        <v>-89.382815669999999</v>
      </c>
      <c r="BF727">
        <v>-7.9128323680000001</v>
      </c>
      <c r="BG727">
        <v>-25.876392110000001</v>
      </c>
      <c r="BH727">
        <v>-31.1212433</v>
      </c>
      <c r="BI727">
        <v>5.8000046598999999</v>
      </c>
      <c r="BJ727">
        <v>24.070275976000001</v>
      </c>
      <c r="BK727">
        <v>-12.139906119999999</v>
      </c>
      <c r="BL727">
        <v>-0.203251495</v>
      </c>
      <c r="BM727">
        <v>5.5320436729000004</v>
      </c>
      <c r="BN727">
        <v>-12.789234220000001</v>
      </c>
      <c r="BO727">
        <v>4.8510360390000002</v>
      </c>
      <c r="BP727">
        <v>8.7056610635999991</v>
      </c>
      <c r="BQ727">
        <v>0</v>
      </c>
      <c r="BR727">
        <v>536.66786453999998</v>
      </c>
      <c r="BS727">
        <v>106.40130046</v>
      </c>
      <c r="BT727">
        <v>-210.05150140000001</v>
      </c>
      <c r="BU727">
        <v>-11.65238605</v>
      </c>
      <c r="BV727">
        <v>-84.360724140000002</v>
      </c>
      <c r="BW727">
        <v>-109.66851320000001</v>
      </c>
      <c r="BX727">
        <v>24.840721385999998</v>
      </c>
      <c r="BY727">
        <v>52.117698765</v>
      </c>
      <c r="BZ727">
        <v>-19.046661060000002</v>
      </c>
      <c r="CA727">
        <v>17.352963642999999</v>
      </c>
      <c r="CB727">
        <v>13.306105702</v>
      </c>
      <c r="CC727">
        <v>-13.107444689999999</v>
      </c>
      <c r="CD727">
        <v>-1.6732957260000001</v>
      </c>
      <c r="CE727">
        <v>-6.2675716220000002</v>
      </c>
      <c r="CF727">
        <v>0</v>
      </c>
      <c r="CG727">
        <v>1020.5258857</v>
      </c>
      <c r="CH727">
        <v>201.09774872</v>
      </c>
      <c r="CI727">
        <v>-368.74653719999998</v>
      </c>
      <c r="CJ727">
        <v>24.679276980000001</v>
      </c>
      <c r="CK727">
        <v>-208.57541739999999</v>
      </c>
      <c r="CL727">
        <v>-152.22641350000001</v>
      </c>
      <c r="CM727">
        <v>67.056448994999997</v>
      </c>
      <c r="CN727">
        <v>27.163669587000001</v>
      </c>
      <c r="CO727">
        <v>-7.0569658679999998</v>
      </c>
      <c r="CP727">
        <v>4.2382093989999996</v>
      </c>
      <c r="CQ727">
        <v>-17.65236187</v>
      </c>
      <c r="CR727">
        <v>105.59089072</v>
      </c>
      <c r="CS727">
        <v>-31.44252998</v>
      </c>
      <c r="CT727">
        <v>-96.407391059999995</v>
      </c>
      <c r="CU727">
        <v>0</v>
      </c>
      <c r="CV727">
        <v>2.0032740977999999</v>
      </c>
      <c r="CW727">
        <v>-0.43421536900000002</v>
      </c>
      <c r="CX727">
        <v>2.7323662207999999</v>
      </c>
      <c r="CY727">
        <v>-0.164579539</v>
      </c>
      <c r="CZ727">
        <v>0.78993442700000005</v>
      </c>
      <c r="DA727">
        <v>-0.50079822799999996</v>
      </c>
      <c r="DB727">
        <v>0.264104742</v>
      </c>
      <c r="DC727">
        <v>-7.7363519000000006E-2</v>
      </c>
      <c r="DD727">
        <v>-9.3807331999999993E-2</v>
      </c>
      <c r="DE727">
        <v>0.99786706579999995</v>
      </c>
      <c r="DF727">
        <v>-0.11903329999999999</v>
      </c>
      <c r="DG727">
        <v>8.1068107400000006E-2</v>
      </c>
      <c r="DH727">
        <v>1.4184712105999999</v>
      </c>
      <c r="DI727">
        <v>-0.49052622099999998</v>
      </c>
      <c r="DJ727">
        <v>0</v>
      </c>
    </row>
    <row r="728" spans="17:114" x14ac:dyDescent="0.15">
      <c r="S728" s="11" t="s">
        <v>94</v>
      </c>
      <c r="T728" s="11" t="s">
        <v>100</v>
      </c>
      <c r="U728" s="11">
        <v>0.125</v>
      </c>
      <c r="V728" s="11">
        <v>5</v>
      </c>
      <c r="W728" s="9">
        <v>0.38874999999999998</v>
      </c>
      <c r="X728" s="9">
        <v>0.51605500000000004</v>
      </c>
      <c r="Y728" s="9">
        <f t="shared" si="324"/>
        <v>3.215838613116329</v>
      </c>
      <c r="Z728" s="9">
        <f t="shared" si="325"/>
        <v>16</v>
      </c>
      <c r="AA728" s="8">
        <f t="shared" si="326"/>
        <v>60</v>
      </c>
      <c r="AB728" s="8" t="b">
        <f t="shared" si="327"/>
        <v>0</v>
      </c>
      <c r="AC728" s="25" t="str">
        <f t="shared" si="293"/>
        <v>YES</v>
      </c>
      <c r="AD728" s="21" t="str">
        <f t="shared" si="315"/>
        <v>NO</v>
      </c>
      <c r="AE728" s="8" t="str">
        <f t="shared" si="316"/>
        <v>COARSE</v>
      </c>
      <c r="AF728" s="8">
        <f t="shared" si="317"/>
        <v>4</v>
      </c>
      <c r="AG728" s="8">
        <f t="shared" si="318"/>
        <v>4</v>
      </c>
      <c r="AH728" s="8">
        <f t="shared" si="319"/>
        <v>4</v>
      </c>
      <c r="AI728" s="25">
        <f t="shared" si="294"/>
        <v>180</v>
      </c>
      <c r="AJ728" s="25">
        <f t="shared" si="295"/>
        <v>419</v>
      </c>
      <c r="AK728" s="25">
        <f t="shared" si="296"/>
        <v>818</v>
      </c>
      <c r="AL728" s="25">
        <f t="shared" si="297"/>
        <v>3.7</v>
      </c>
      <c r="AM728" s="21">
        <f t="shared" si="320"/>
        <v>180</v>
      </c>
      <c r="AN728" s="21">
        <f t="shared" si="321"/>
        <v>419</v>
      </c>
      <c r="AO728" s="21">
        <f t="shared" si="322"/>
        <v>818</v>
      </c>
      <c r="AP728" s="21">
        <f t="shared" si="323"/>
        <v>3.7</v>
      </c>
      <c r="AQ728" s="24">
        <f t="shared" si="298"/>
        <v>0.14545454545454534</v>
      </c>
      <c r="AR728" s="24">
        <f t="shared" si="299"/>
        <v>1</v>
      </c>
      <c r="AS728" s="24">
        <f t="shared" si="300"/>
        <v>1</v>
      </c>
      <c r="AT728" s="24">
        <f t="shared" si="301"/>
        <v>-1</v>
      </c>
      <c r="AU728">
        <v>0.11700000000000001</v>
      </c>
      <c r="AV728">
        <v>5.5E-2</v>
      </c>
      <c r="AW728">
        <v>85</v>
      </c>
      <c r="AX728">
        <v>35</v>
      </c>
      <c r="AY728">
        <v>45</v>
      </c>
      <c r="AZ728">
        <v>15</v>
      </c>
      <c r="BA728">
        <v>17.5</v>
      </c>
      <c r="BB728">
        <v>12.5</v>
      </c>
      <c r="BC728">
        <v>216.90589137000001</v>
      </c>
      <c r="BD728">
        <v>29.836997265000001</v>
      </c>
      <c r="BE728">
        <v>-89.382815669999999</v>
      </c>
      <c r="BF728">
        <v>-7.9128323680000001</v>
      </c>
      <c r="BG728">
        <v>-25.876392110000001</v>
      </c>
      <c r="BH728">
        <v>-31.1212433</v>
      </c>
      <c r="BI728">
        <v>5.8000046598999999</v>
      </c>
      <c r="BJ728">
        <v>24.070275976000001</v>
      </c>
      <c r="BK728">
        <v>-12.139906119999999</v>
      </c>
      <c r="BL728">
        <v>-0.203251495</v>
      </c>
      <c r="BM728">
        <v>5.5320436729000004</v>
      </c>
      <c r="BN728">
        <v>-12.789234220000001</v>
      </c>
      <c r="BO728">
        <v>4.8510360390000002</v>
      </c>
      <c r="BP728">
        <v>8.7056610635999991</v>
      </c>
      <c r="BQ728">
        <v>0</v>
      </c>
      <c r="BR728">
        <v>536.66786453999998</v>
      </c>
      <c r="BS728">
        <v>106.40130046</v>
      </c>
      <c r="BT728">
        <v>-210.05150140000001</v>
      </c>
      <c r="BU728">
        <v>-11.65238605</v>
      </c>
      <c r="BV728">
        <v>-84.360724140000002</v>
      </c>
      <c r="BW728">
        <v>-109.66851320000001</v>
      </c>
      <c r="BX728">
        <v>24.840721385999998</v>
      </c>
      <c r="BY728">
        <v>52.117698765</v>
      </c>
      <c r="BZ728">
        <v>-19.046661060000002</v>
      </c>
      <c r="CA728">
        <v>17.352963642999999</v>
      </c>
      <c r="CB728">
        <v>13.306105702</v>
      </c>
      <c r="CC728">
        <v>-13.107444689999999</v>
      </c>
      <c r="CD728">
        <v>-1.6732957260000001</v>
      </c>
      <c r="CE728">
        <v>-6.2675716220000002</v>
      </c>
      <c r="CF728">
        <v>0</v>
      </c>
      <c r="CG728">
        <v>1020.5258857</v>
      </c>
      <c r="CH728">
        <v>201.09774872</v>
      </c>
      <c r="CI728">
        <v>-368.74653719999998</v>
      </c>
      <c r="CJ728">
        <v>24.679276980000001</v>
      </c>
      <c r="CK728">
        <v>-208.57541739999999</v>
      </c>
      <c r="CL728">
        <v>-152.22641350000001</v>
      </c>
      <c r="CM728">
        <v>67.056448994999997</v>
      </c>
      <c r="CN728">
        <v>27.163669587000001</v>
      </c>
      <c r="CO728">
        <v>-7.0569658679999998</v>
      </c>
      <c r="CP728">
        <v>4.2382093989999996</v>
      </c>
      <c r="CQ728">
        <v>-17.65236187</v>
      </c>
      <c r="CR728">
        <v>105.59089072</v>
      </c>
      <c r="CS728">
        <v>-31.44252998</v>
      </c>
      <c r="CT728">
        <v>-96.407391059999995</v>
      </c>
      <c r="CU728">
        <v>0</v>
      </c>
      <c r="CV728">
        <v>2.0032740977999999</v>
      </c>
      <c r="CW728">
        <v>-0.43421536900000002</v>
      </c>
      <c r="CX728">
        <v>2.7323662207999999</v>
      </c>
      <c r="CY728">
        <v>-0.164579539</v>
      </c>
      <c r="CZ728">
        <v>0.78993442700000005</v>
      </c>
      <c r="DA728">
        <v>-0.50079822799999996</v>
      </c>
      <c r="DB728">
        <v>0.264104742</v>
      </c>
      <c r="DC728">
        <v>-7.7363519000000006E-2</v>
      </c>
      <c r="DD728">
        <v>-9.3807331999999993E-2</v>
      </c>
      <c r="DE728">
        <v>0.99786706579999995</v>
      </c>
      <c r="DF728">
        <v>-0.11903329999999999</v>
      </c>
      <c r="DG728">
        <v>8.1068107400000006E-2</v>
      </c>
      <c r="DH728">
        <v>1.4184712105999999</v>
      </c>
      <c r="DI728">
        <v>-0.49052622099999998</v>
      </c>
      <c r="DJ728">
        <v>0</v>
      </c>
    </row>
    <row r="729" spans="17:114" x14ac:dyDescent="0.15">
      <c r="S729" s="11" t="s">
        <v>94</v>
      </c>
      <c r="T729" s="11" t="s">
        <v>100</v>
      </c>
      <c r="U729" s="11">
        <v>0.125</v>
      </c>
      <c r="V729" s="11">
        <v>30</v>
      </c>
      <c r="W729" s="9">
        <v>0.38874999999999998</v>
      </c>
      <c r="X729" s="9">
        <v>0.51605500000000004</v>
      </c>
      <c r="Y729" s="9">
        <f t="shared" si="324"/>
        <v>3.215838613116329</v>
      </c>
      <c r="Z729" s="9">
        <f t="shared" si="325"/>
        <v>16</v>
      </c>
      <c r="AA729" s="8">
        <f t="shared" si="326"/>
        <v>60</v>
      </c>
      <c r="AB729" s="8" t="b">
        <f t="shared" si="327"/>
        <v>0</v>
      </c>
      <c r="AC729" s="25" t="str">
        <f t="shared" si="293"/>
        <v>NO</v>
      </c>
      <c r="AD729" s="21" t="str">
        <f t="shared" si="315"/>
        <v>NO</v>
      </c>
      <c r="AE729" s="8" t="str">
        <f t="shared" si="316"/>
        <v>MEDIUM</v>
      </c>
      <c r="AF729" s="8">
        <f t="shared" si="317"/>
        <v>3</v>
      </c>
      <c r="AG729" s="8">
        <f t="shared" si="318"/>
        <v>3</v>
      </c>
      <c r="AH729" s="8">
        <f t="shared" si="319"/>
        <v>3</v>
      </c>
      <c r="AI729" s="25">
        <f t="shared" si="294"/>
        <v>136</v>
      </c>
      <c r="AJ729" s="25">
        <f t="shared" si="295"/>
        <v>306</v>
      </c>
      <c r="AK729" s="25">
        <f t="shared" si="296"/>
        <v>372</v>
      </c>
      <c r="AL729" s="25">
        <f t="shared" si="297"/>
        <v>7</v>
      </c>
      <c r="AM729" s="21">
        <f t="shared" si="320"/>
        <v>136</v>
      </c>
      <c r="AN729" s="21">
        <f t="shared" si="321"/>
        <v>306</v>
      </c>
      <c r="AO729" s="21">
        <f t="shared" si="322"/>
        <v>372</v>
      </c>
      <c r="AP729" s="21">
        <f t="shared" si="323"/>
        <v>7</v>
      </c>
      <c r="AQ729" s="24">
        <f t="shared" si="298"/>
        <v>0.14545454545454534</v>
      </c>
      <c r="AR729" s="24">
        <f t="shared" si="299"/>
        <v>1</v>
      </c>
      <c r="AS729" s="24">
        <f t="shared" si="300"/>
        <v>1</v>
      </c>
      <c r="AT729" s="24">
        <f t="shared" si="301"/>
        <v>1</v>
      </c>
      <c r="AU729">
        <v>0.11700000000000001</v>
      </c>
      <c r="AV729">
        <v>5.5E-2</v>
      </c>
      <c r="AW729">
        <v>85</v>
      </c>
      <c r="AX729">
        <v>35</v>
      </c>
      <c r="AY729">
        <v>45</v>
      </c>
      <c r="AZ729">
        <v>15</v>
      </c>
      <c r="BA729">
        <v>17.5</v>
      </c>
      <c r="BB729">
        <v>12.5</v>
      </c>
      <c r="BC729">
        <v>216.90589137000001</v>
      </c>
      <c r="BD729">
        <v>29.836997265000001</v>
      </c>
      <c r="BE729">
        <v>-89.382815669999999</v>
      </c>
      <c r="BF729">
        <v>-7.9128323680000001</v>
      </c>
      <c r="BG729">
        <v>-25.876392110000001</v>
      </c>
      <c r="BH729">
        <v>-31.1212433</v>
      </c>
      <c r="BI729">
        <v>5.8000046598999999</v>
      </c>
      <c r="BJ729">
        <v>24.070275976000001</v>
      </c>
      <c r="BK729">
        <v>-12.139906119999999</v>
      </c>
      <c r="BL729">
        <v>-0.203251495</v>
      </c>
      <c r="BM729">
        <v>5.5320436729000004</v>
      </c>
      <c r="BN729">
        <v>-12.789234220000001</v>
      </c>
      <c r="BO729">
        <v>4.8510360390000002</v>
      </c>
      <c r="BP729">
        <v>8.7056610635999991</v>
      </c>
      <c r="BQ729">
        <v>0</v>
      </c>
      <c r="BR729">
        <v>536.66786453999998</v>
      </c>
      <c r="BS729">
        <v>106.40130046</v>
      </c>
      <c r="BT729">
        <v>-210.05150140000001</v>
      </c>
      <c r="BU729">
        <v>-11.65238605</v>
      </c>
      <c r="BV729">
        <v>-84.360724140000002</v>
      </c>
      <c r="BW729">
        <v>-109.66851320000001</v>
      </c>
      <c r="BX729">
        <v>24.840721385999998</v>
      </c>
      <c r="BY729">
        <v>52.117698765</v>
      </c>
      <c r="BZ729">
        <v>-19.046661060000002</v>
      </c>
      <c r="CA729">
        <v>17.352963642999999</v>
      </c>
      <c r="CB729">
        <v>13.306105702</v>
      </c>
      <c r="CC729">
        <v>-13.107444689999999</v>
      </c>
      <c r="CD729">
        <v>-1.6732957260000001</v>
      </c>
      <c r="CE729">
        <v>-6.2675716220000002</v>
      </c>
      <c r="CF729">
        <v>0</v>
      </c>
      <c r="CG729">
        <v>1020.5258857</v>
      </c>
      <c r="CH729">
        <v>201.09774872</v>
      </c>
      <c r="CI729">
        <v>-368.74653719999998</v>
      </c>
      <c r="CJ729">
        <v>24.679276980000001</v>
      </c>
      <c r="CK729">
        <v>-208.57541739999999</v>
      </c>
      <c r="CL729">
        <v>-152.22641350000001</v>
      </c>
      <c r="CM729">
        <v>67.056448994999997</v>
      </c>
      <c r="CN729">
        <v>27.163669587000001</v>
      </c>
      <c r="CO729">
        <v>-7.0569658679999998</v>
      </c>
      <c r="CP729">
        <v>4.2382093989999996</v>
      </c>
      <c r="CQ729">
        <v>-17.65236187</v>
      </c>
      <c r="CR729">
        <v>105.59089072</v>
      </c>
      <c r="CS729">
        <v>-31.44252998</v>
      </c>
      <c r="CT729">
        <v>-96.407391059999995</v>
      </c>
      <c r="CU729">
        <v>0</v>
      </c>
      <c r="CV729">
        <v>2.0032740977999999</v>
      </c>
      <c r="CW729">
        <v>-0.43421536900000002</v>
      </c>
      <c r="CX729">
        <v>2.7323662207999999</v>
      </c>
      <c r="CY729">
        <v>-0.164579539</v>
      </c>
      <c r="CZ729">
        <v>0.78993442700000005</v>
      </c>
      <c r="DA729">
        <v>-0.50079822799999996</v>
      </c>
      <c r="DB729">
        <v>0.264104742</v>
      </c>
      <c r="DC729">
        <v>-7.7363519000000006E-2</v>
      </c>
      <c r="DD729">
        <v>-9.3807331999999993E-2</v>
      </c>
      <c r="DE729">
        <v>0.99786706579999995</v>
      </c>
      <c r="DF729">
        <v>-0.11903329999999999</v>
      </c>
      <c r="DG729">
        <v>8.1068107400000006E-2</v>
      </c>
      <c r="DH729">
        <v>1.4184712105999999</v>
      </c>
      <c r="DI729">
        <v>-0.49052622099999998</v>
      </c>
      <c r="DJ729">
        <v>0</v>
      </c>
    </row>
    <row r="730" spans="17:114" x14ac:dyDescent="0.15">
      <c r="S730" s="11" t="s">
        <v>94</v>
      </c>
      <c r="T730" s="11" t="s">
        <v>100</v>
      </c>
      <c r="U730" s="11">
        <v>0.17199999999999999</v>
      </c>
      <c r="V730" s="11">
        <v>5</v>
      </c>
      <c r="W730" s="9">
        <v>0.80813100000000004</v>
      </c>
      <c r="X730" s="9">
        <v>0.46081100000000003</v>
      </c>
      <c r="Y730" s="9">
        <f t="shared" si="324"/>
        <v>5.3317947478431247</v>
      </c>
      <c r="Z730" s="9">
        <f t="shared" si="325"/>
        <v>10</v>
      </c>
      <c r="AA730" s="8">
        <f t="shared" si="326"/>
        <v>60</v>
      </c>
      <c r="AB730" s="8" t="b">
        <f t="shared" si="327"/>
        <v>0</v>
      </c>
      <c r="AC730" s="25" t="str">
        <f t="shared" si="293"/>
        <v>YES</v>
      </c>
      <c r="AD730" s="21" t="str">
        <f t="shared" si="315"/>
        <v>NO</v>
      </c>
      <c r="AE730" s="8" t="str">
        <f t="shared" si="316"/>
        <v>COARSE</v>
      </c>
      <c r="AF730" s="8">
        <f t="shared" si="317"/>
        <v>4</v>
      </c>
      <c r="AG730" s="8">
        <f t="shared" si="318"/>
        <v>4</v>
      </c>
      <c r="AH730" s="8">
        <f t="shared" si="319"/>
        <v>5</v>
      </c>
      <c r="AI730" s="25">
        <f t="shared" si="294"/>
        <v>182</v>
      </c>
      <c r="AJ730" s="25">
        <f t="shared" si="295"/>
        <v>441</v>
      </c>
      <c r="AK730" s="25">
        <f t="shared" si="296"/>
        <v>1027</v>
      </c>
      <c r="AL730" s="25">
        <f t="shared" si="297"/>
        <v>3.3000000000000003</v>
      </c>
      <c r="AM730" s="21">
        <f t="shared" si="320"/>
        <v>182</v>
      </c>
      <c r="AN730" s="21">
        <f t="shared" si="321"/>
        <v>441</v>
      </c>
      <c r="AO730" s="21">
        <f t="shared" si="322"/>
        <v>1027</v>
      </c>
      <c r="AP730" s="21">
        <f t="shared" si="323"/>
        <v>3.3000000000000003</v>
      </c>
      <c r="AQ730" s="24">
        <f t="shared" si="298"/>
        <v>0.99999999999999967</v>
      </c>
      <c r="AR730" s="24">
        <f t="shared" si="299"/>
        <v>1</v>
      </c>
      <c r="AS730" s="24">
        <f t="shared" si="300"/>
        <v>1</v>
      </c>
      <c r="AT730" s="24">
        <f t="shared" si="301"/>
        <v>-1</v>
      </c>
      <c r="AU730">
        <v>0.11700000000000001</v>
      </c>
      <c r="AV730">
        <v>5.5E-2</v>
      </c>
      <c r="AW730">
        <v>85</v>
      </c>
      <c r="AX730">
        <v>35</v>
      </c>
      <c r="AY730">
        <v>45</v>
      </c>
      <c r="AZ730">
        <v>15</v>
      </c>
      <c r="BA730">
        <v>17.5</v>
      </c>
      <c r="BB730">
        <v>12.5</v>
      </c>
      <c r="BC730">
        <v>216.90589137000001</v>
      </c>
      <c r="BD730">
        <v>29.836997265000001</v>
      </c>
      <c r="BE730">
        <v>-89.382815669999999</v>
      </c>
      <c r="BF730">
        <v>-7.9128323680000001</v>
      </c>
      <c r="BG730">
        <v>-25.876392110000001</v>
      </c>
      <c r="BH730">
        <v>-31.1212433</v>
      </c>
      <c r="BI730">
        <v>5.8000046598999999</v>
      </c>
      <c r="BJ730">
        <v>24.070275976000001</v>
      </c>
      <c r="BK730">
        <v>-12.139906119999999</v>
      </c>
      <c r="BL730">
        <v>-0.203251495</v>
      </c>
      <c r="BM730">
        <v>5.5320436729000004</v>
      </c>
      <c r="BN730">
        <v>-12.789234220000001</v>
      </c>
      <c r="BO730">
        <v>4.8510360390000002</v>
      </c>
      <c r="BP730">
        <v>8.7056610635999991</v>
      </c>
      <c r="BQ730">
        <v>0</v>
      </c>
      <c r="BR730">
        <v>536.66786453999998</v>
      </c>
      <c r="BS730">
        <v>106.40130046</v>
      </c>
      <c r="BT730">
        <v>-210.05150140000001</v>
      </c>
      <c r="BU730">
        <v>-11.65238605</v>
      </c>
      <c r="BV730">
        <v>-84.360724140000002</v>
      </c>
      <c r="BW730">
        <v>-109.66851320000001</v>
      </c>
      <c r="BX730">
        <v>24.840721385999998</v>
      </c>
      <c r="BY730">
        <v>52.117698765</v>
      </c>
      <c r="BZ730">
        <v>-19.046661060000002</v>
      </c>
      <c r="CA730">
        <v>17.352963642999999</v>
      </c>
      <c r="CB730">
        <v>13.306105702</v>
      </c>
      <c r="CC730">
        <v>-13.107444689999999</v>
      </c>
      <c r="CD730">
        <v>-1.6732957260000001</v>
      </c>
      <c r="CE730">
        <v>-6.2675716220000002</v>
      </c>
      <c r="CF730">
        <v>0</v>
      </c>
      <c r="CG730">
        <v>1020.5258857</v>
      </c>
      <c r="CH730">
        <v>201.09774872</v>
      </c>
      <c r="CI730">
        <v>-368.74653719999998</v>
      </c>
      <c r="CJ730">
        <v>24.679276980000001</v>
      </c>
      <c r="CK730">
        <v>-208.57541739999999</v>
      </c>
      <c r="CL730">
        <v>-152.22641350000001</v>
      </c>
      <c r="CM730">
        <v>67.056448994999997</v>
      </c>
      <c r="CN730">
        <v>27.163669587000001</v>
      </c>
      <c r="CO730">
        <v>-7.0569658679999998</v>
      </c>
      <c r="CP730">
        <v>4.2382093989999996</v>
      </c>
      <c r="CQ730">
        <v>-17.65236187</v>
      </c>
      <c r="CR730">
        <v>105.59089072</v>
      </c>
      <c r="CS730">
        <v>-31.44252998</v>
      </c>
      <c r="CT730">
        <v>-96.407391059999995</v>
      </c>
      <c r="CU730">
        <v>0</v>
      </c>
      <c r="CV730">
        <v>2.0032740977999999</v>
      </c>
      <c r="CW730">
        <v>-0.43421536900000002</v>
      </c>
      <c r="CX730">
        <v>2.7323662207999999</v>
      </c>
      <c r="CY730">
        <v>-0.164579539</v>
      </c>
      <c r="CZ730">
        <v>0.78993442700000005</v>
      </c>
      <c r="DA730">
        <v>-0.50079822799999996</v>
      </c>
      <c r="DB730">
        <v>0.264104742</v>
      </c>
      <c r="DC730">
        <v>-7.7363519000000006E-2</v>
      </c>
      <c r="DD730">
        <v>-9.3807331999999993E-2</v>
      </c>
      <c r="DE730">
        <v>0.99786706579999995</v>
      </c>
      <c r="DF730">
        <v>-0.11903329999999999</v>
      </c>
      <c r="DG730">
        <v>8.1068107400000006E-2</v>
      </c>
      <c r="DH730">
        <v>1.4184712105999999</v>
      </c>
      <c r="DI730">
        <v>-0.49052622099999998</v>
      </c>
      <c r="DJ730">
        <v>0</v>
      </c>
    </row>
    <row r="731" spans="17:114" s="15" customFormat="1" x14ac:dyDescent="0.15">
      <c r="Q731" s="17"/>
      <c r="R731" s="17"/>
      <c r="S731" s="17" t="s">
        <v>94</v>
      </c>
      <c r="T731" s="11" t="s">
        <v>100</v>
      </c>
      <c r="U731" s="17">
        <v>0.17199999999999999</v>
      </c>
      <c r="V731" s="17">
        <v>30</v>
      </c>
      <c r="W731" s="9">
        <v>0.80813100000000004</v>
      </c>
      <c r="X731" s="9">
        <v>0.46081100000000003</v>
      </c>
      <c r="Y731" s="9">
        <f t="shared" si="324"/>
        <v>5.3317947478431247</v>
      </c>
      <c r="Z731" s="9">
        <f t="shared" si="325"/>
        <v>10</v>
      </c>
      <c r="AA731" s="8">
        <f t="shared" si="326"/>
        <v>60</v>
      </c>
      <c r="AB731" s="8" t="b">
        <f t="shared" si="327"/>
        <v>0</v>
      </c>
      <c r="AC731" s="25" t="str">
        <f t="shared" si="293"/>
        <v>NO</v>
      </c>
      <c r="AD731" s="21" t="str">
        <f t="shared" si="315"/>
        <v>NO</v>
      </c>
      <c r="AE731" s="8" t="str">
        <f t="shared" si="316"/>
        <v>MEDIUM</v>
      </c>
      <c r="AF731" s="8">
        <f t="shared" si="317"/>
        <v>3</v>
      </c>
      <c r="AG731" s="8">
        <f t="shared" si="318"/>
        <v>3</v>
      </c>
      <c r="AH731" s="8">
        <f t="shared" si="319"/>
        <v>3</v>
      </c>
      <c r="AI731" s="25">
        <f t="shared" si="294"/>
        <v>117</v>
      </c>
      <c r="AJ731" s="25">
        <f t="shared" si="295"/>
        <v>295</v>
      </c>
      <c r="AK731" s="25">
        <f t="shared" si="296"/>
        <v>569</v>
      </c>
      <c r="AL731" s="25">
        <f t="shared" si="297"/>
        <v>6.5</v>
      </c>
      <c r="AM731" s="21">
        <f t="shared" si="320"/>
        <v>117</v>
      </c>
      <c r="AN731" s="21">
        <f t="shared" si="321"/>
        <v>295</v>
      </c>
      <c r="AO731" s="21">
        <f t="shared" si="322"/>
        <v>569</v>
      </c>
      <c r="AP731" s="21">
        <f t="shared" si="323"/>
        <v>6.5</v>
      </c>
      <c r="AQ731" s="24">
        <f t="shared" si="298"/>
        <v>0.99999999999999967</v>
      </c>
      <c r="AR731" s="24">
        <f t="shared" si="299"/>
        <v>1</v>
      </c>
      <c r="AS731" s="24">
        <f t="shared" si="300"/>
        <v>1</v>
      </c>
      <c r="AT731" s="24">
        <f t="shared" si="301"/>
        <v>1</v>
      </c>
      <c r="AU731">
        <v>0.11700000000000001</v>
      </c>
      <c r="AV731">
        <v>5.5E-2</v>
      </c>
      <c r="AW731">
        <v>85</v>
      </c>
      <c r="AX731">
        <v>35</v>
      </c>
      <c r="AY731">
        <v>45</v>
      </c>
      <c r="AZ731">
        <v>15</v>
      </c>
      <c r="BA731">
        <v>17.5</v>
      </c>
      <c r="BB731">
        <v>12.5</v>
      </c>
      <c r="BC731">
        <v>216.90589137000001</v>
      </c>
      <c r="BD731">
        <v>29.836997265000001</v>
      </c>
      <c r="BE731">
        <v>-89.382815669999999</v>
      </c>
      <c r="BF731">
        <v>-7.9128323680000001</v>
      </c>
      <c r="BG731">
        <v>-25.876392110000001</v>
      </c>
      <c r="BH731">
        <v>-31.1212433</v>
      </c>
      <c r="BI731">
        <v>5.8000046598999999</v>
      </c>
      <c r="BJ731">
        <v>24.070275976000001</v>
      </c>
      <c r="BK731">
        <v>-12.139906119999999</v>
      </c>
      <c r="BL731">
        <v>-0.203251495</v>
      </c>
      <c r="BM731">
        <v>5.5320436729000004</v>
      </c>
      <c r="BN731">
        <v>-12.789234220000001</v>
      </c>
      <c r="BO731">
        <v>4.8510360390000002</v>
      </c>
      <c r="BP731">
        <v>8.7056610635999991</v>
      </c>
      <c r="BQ731">
        <v>0</v>
      </c>
      <c r="BR731">
        <v>536.66786453999998</v>
      </c>
      <c r="BS731">
        <v>106.40130046</v>
      </c>
      <c r="BT731">
        <v>-210.05150140000001</v>
      </c>
      <c r="BU731">
        <v>-11.65238605</v>
      </c>
      <c r="BV731">
        <v>-84.360724140000002</v>
      </c>
      <c r="BW731">
        <v>-109.66851320000001</v>
      </c>
      <c r="BX731">
        <v>24.840721385999998</v>
      </c>
      <c r="BY731">
        <v>52.117698765</v>
      </c>
      <c r="BZ731">
        <v>-19.046661060000002</v>
      </c>
      <c r="CA731">
        <v>17.352963642999999</v>
      </c>
      <c r="CB731">
        <v>13.306105702</v>
      </c>
      <c r="CC731">
        <v>-13.107444689999999</v>
      </c>
      <c r="CD731">
        <v>-1.6732957260000001</v>
      </c>
      <c r="CE731">
        <v>-6.2675716220000002</v>
      </c>
      <c r="CF731">
        <v>0</v>
      </c>
      <c r="CG731">
        <v>1020.5258857</v>
      </c>
      <c r="CH731">
        <v>201.09774872</v>
      </c>
      <c r="CI731">
        <v>-368.74653719999998</v>
      </c>
      <c r="CJ731">
        <v>24.679276980000001</v>
      </c>
      <c r="CK731">
        <v>-208.57541739999999</v>
      </c>
      <c r="CL731">
        <v>-152.22641350000001</v>
      </c>
      <c r="CM731">
        <v>67.056448994999997</v>
      </c>
      <c r="CN731">
        <v>27.163669587000001</v>
      </c>
      <c r="CO731">
        <v>-7.0569658679999998</v>
      </c>
      <c r="CP731">
        <v>4.2382093989999996</v>
      </c>
      <c r="CQ731">
        <v>-17.65236187</v>
      </c>
      <c r="CR731">
        <v>105.59089072</v>
      </c>
      <c r="CS731">
        <v>-31.44252998</v>
      </c>
      <c r="CT731">
        <v>-96.407391059999995</v>
      </c>
      <c r="CU731">
        <v>0</v>
      </c>
      <c r="CV731">
        <v>2.0032740977999999</v>
      </c>
      <c r="CW731">
        <v>-0.43421536900000002</v>
      </c>
      <c r="CX731">
        <v>2.7323662207999999</v>
      </c>
      <c r="CY731">
        <v>-0.164579539</v>
      </c>
      <c r="CZ731">
        <v>0.78993442700000005</v>
      </c>
      <c r="DA731">
        <v>-0.50079822799999996</v>
      </c>
      <c r="DB731">
        <v>0.264104742</v>
      </c>
      <c r="DC731">
        <v>-7.7363519000000006E-2</v>
      </c>
      <c r="DD731">
        <v>-9.3807331999999993E-2</v>
      </c>
      <c r="DE731">
        <v>0.99786706579999995</v>
      </c>
      <c r="DF731">
        <v>-0.11903329999999999</v>
      </c>
      <c r="DG731">
        <v>8.1068107400000006E-2</v>
      </c>
      <c r="DH731">
        <v>1.4184712105999999</v>
      </c>
      <c r="DI731">
        <v>-0.49052622099999998</v>
      </c>
      <c r="DJ731">
        <v>0</v>
      </c>
    </row>
    <row r="732" spans="17:114" x14ac:dyDescent="0.15">
      <c r="S732" s="11" t="s">
        <v>93</v>
      </c>
      <c r="T732" s="11" t="s">
        <v>100</v>
      </c>
      <c r="U732" s="11">
        <v>6.2E-2</v>
      </c>
      <c r="V732" s="11">
        <v>22.5</v>
      </c>
      <c r="W732" s="9">
        <v>0.107668</v>
      </c>
      <c r="X732" s="9">
        <v>0.49492700000000001</v>
      </c>
      <c r="Y732" s="9">
        <f t="shared" si="324"/>
        <v>0.81684886462272566</v>
      </c>
      <c r="Z732" s="9">
        <f t="shared" si="325"/>
        <v>63</v>
      </c>
      <c r="AA732" s="8">
        <f t="shared" si="326"/>
        <v>60</v>
      </c>
      <c r="AB732" s="8" t="b">
        <f t="shared" si="327"/>
        <v>0</v>
      </c>
      <c r="AC732" s="25" t="str">
        <f t="shared" si="293"/>
        <v>NO</v>
      </c>
      <c r="AD732" s="21" t="str">
        <f t="shared" si="315"/>
        <v>NO</v>
      </c>
      <c r="AE732" s="8" t="str">
        <f t="shared" si="316"/>
        <v>MEDIUM</v>
      </c>
      <c r="AF732" s="8">
        <f t="shared" si="317"/>
        <v>3</v>
      </c>
      <c r="AG732" s="8">
        <f t="shared" si="318"/>
        <v>3</v>
      </c>
      <c r="AH732" s="8">
        <f t="shared" si="319"/>
        <v>3</v>
      </c>
      <c r="AI732" s="25">
        <f t="shared" si="294"/>
        <v>140</v>
      </c>
      <c r="AJ732" s="25">
        <f t="shared" si="295"/>
        <v>302</v>
      </c>
      <c r="AK732" s="25">
        <f t="shared" si="296"/>
        <v>530</v>
      </c>
      <c r="AL732" s="25">
        <f t="shared" si="297"/>
        <v>4.8</v>
      </c>
      <c r="AM732" s="21">
        <f t="shared" si="320"/>
        <v>140</v>
      </c>
      <c r="AN732" s="21">
        <f t="shared" si="321"/>
        <v>302</v>
      </c>
      <c r="AO732" s="21">
        <f t="shared" si="322"/>
        <v>530</v>
      </c>
      <c r="AP732" s="21">
        <f t="shared" si="323"/>
        <v>4.8</v>
      </c>
      <c r="AQ732" s="24">
        <f t="shared" si="298"/>
        <v>-1</v>
      </c>
      <c r="AR732" s="24">
        <f t="shared" si="299"/>
        <v>1</v>
      </c>
      <c r="AS732" s="24">
        <f t="shared" si="300"/>
        <v>1</v>
      </c>
      <c r="AT732" s="24">
        <f t="shared" si="301"/>
        <v>-1</v>
      </c>
      <c r="AU732">
        <v>9.35E-2</v>
      </c>
      <c r="AV732">
        <v>3.15E-2</v>
      </c>
      <c r="AW732">
        <v>85</v>
      </c>
      <c r="AX732">
        <v>35</v>
      </c>
      <c r="AY732">
        <v>45</v>
      </c>
      <c r="AZ732">
        <v>15</v>
      </c>
      <c r="BA732">
        <v>33.75</v>
      </c>
      <c r="BB732">
        <v>11.25</v>
      </c>
      <c r="BC732">
        <v>182.06525558999999</v>
      </c>
      <c r="BD732">
        <v>-9.400924303</v>
      </c>
      <c r="BE732">
        <v>-68.675917830000003</v>
      </c>
      <c r="BF732">
        <v>-20.519885290000001</v>
      </c>
      <c r="BG732">
        <v>-15.05034064</v>
      </c>
      <c r="BH732">
        <v>17.607124328000001</v>
      </c>
      <c r="BI732" s="4">
        <v>0.37072525010000001</v>
      </c>
      <c r="BJ732">
        <v>36.312050567999997</v>
      </c>
      <c r="BK732">
        <v>-20.575839989999999</v>
      </c>
      <c r="BL732">
        <v>-10.23873262</v>
      </c>
      <c r="BM732">
        <v>-8.3894038319999993</v>
      </c>
      <c r="BN732">
        <v>-29.752386959999999</v>
      </c>
      <c r="BO732">
        <v>8.9682000179999992</v>
      </c>
      <c r="BP732">
        <v>26.432029630999999</v>
      </c>
      <c r="BQ732">
        <v>0</v>
      </c>
      <c r="BR732" s="4">
        <v>424.09663155999999</v>
      </c>
      <c r="BS732" s="4">
        <v>9.0879681979000004</v>
      </c>
      <c r="BT732" s="4">
        <v>-114.3327982</v>
      </c>
      <c r="BU732" s="4">
        <v>-31.92111405</v>
      </c>
      <c r="BV732" s="4">
        <v>-50.852925050000003</v>
      </c>
      <c r="BW732" s="4">
        <v>19.410832492000001</v>
      </c>
      <c r="BX732" s="4">
        <v>-4.9088232649999997</v>
      </c>
      <c r="BY732" s="4">
        <v>63.550769754000001</v>
      </c>
      <c r="BZ732" s="4">
        <v>-38.575741450000002</v>
      </c>
      <c r="CA732" s="4">
        <v>15.391569088000001</v>
      </c>
      <c r="CB732" s="4">
        <v>-20.46042581</v>
      </c>
      <c r="CC732" s="4">
        <v>-75.749712880000004</v>
      </c>
      <c r="CD732" s="4">
        <v>-10.069061830000001</v>
      </c>
      <c r="CE732" s="4">
        <v>52.610874430999999</v>
      </c>
      <c r="CF732">
        <v>0</v>
      </c>
      <c r="CG732" s="4">
        <v>787.69609129000003</v>
      </c>
      <c r="CH732" s="4">
        <v>66.305671129999993</v>
      </c>
      <c r="CI732" s="4">
        <v>-242.23863399999999</v>
      </c>
      <c r="CJ732" s="4">
        <v>-8.5559620499999998</v>
      </c>
      <c r="CK732" s="4">
        <v>-125.1025018</v>
      </c>
      <c r="CL732" s="4">
        <v>4.3297430409000004</v>
      </c>
      <c r="CM732" s="4">
        <v>-9.1529049560000004</v>
      </c>
      <c r="CN732" s="4">
        <v>60.351101456999999</v>
      </c>
      <c r="CO732" s="4">
        <v>-49.614239859999998</v>
      </c>
      <c r="CP732" s="4">
        <v>60.004787526999998</v>
      </c>
      <c r="CQ732" s="4">
        <v>-59.581050210000001</v>
      </c>
      <c r="CR732" s="4">
        <v>-218.6967645</v>
      </c>
      <c r="CS732" s="4">
        <v>14.902143795000001</v>
      </c>
      <c r="CT732" s="4">
        <v>122.29637145</v>
      </c>
      <c r="CU732">
        <v>0</v>
      </c>
      <c r="CV732" s="4">
        <v>3.1436719892</v>
      </c>
      <c r="CW732" s="4">
        <v>0.39611439170000001</v>
      </c>
      <c r="CX732" s="4">
        <v>3.3509334562999999</v>
      </c>
      <c r="CY732" s="4">
        <v>0.16134791400000001</v>
      </c>
      <c r="CZ732" s="4">
        <v>1.152493999</v>
      </c>
      <c r="DA732" s="4">
        <v>-0.29771037500000003</v>
      </c>
      <c r="DB732" s="4">
        <v>0.35440678520000002</v>
      </c>
      <c r="DC732" s="4">
        <v>-0.31353998599999999</v>
      </c>
      <c r="DD732" s="4">
        <v>0.3125796072</v>
      </c>
      <c r="DE732" s="4">
        <v>1.2253020969999999</v>
      </c>
      <c r="DF732" s="4">
        <v>0.12902643990000001</v>
      </c>
      <c r="DG732" s="4">
        <v>-6.0023672E-2</v>
      </c>
      <c r="DH732" s="4">
        <v>1.4754377905</v>
      </c>
      <c r="DI732" s="4">
        <v>-0.31862142999999998</v>
      </c>
      <c r="DJ732">
        <v>0</v>
      </c>
    </row>
    <row r="733" spans="17:114" x14ac:dyDescent="0.15">
      <c r="S733" s="11" t="s">
        <v>93</v>
      </c>
      <c r="T733" s="11" t="s">
        <v>100</v>
      </c>
      <c r="U733" s="11">
        <v>6.2E-2</v>
      </c>
      <c r="V733" s="11">
        <v>45</v>
      </c>
      <c r="W733" s="9">
        <v>0.107668</v>
      </c>
      <c r="X733" s="9">
        <v>0.49492700000000001</v>
      </c>
      <c r="Y733" s="9">
        <f t="shared" si="324"/>
        <v>0.81684886462272566</v>
      </c>
      <c r="Z733" s="9">
        <f t="shared" si="325"/>
        <v>63</v>
      </c>
      <c r="AA733" s="8">
        <f t="shared" si="326"/>
        <v>60</v>
      </c>
      <c r="AB733" s="8" t="b">
        <f t="shared" si="327"/>
        <v>0</v>
      </c>
      <c r="AC733" s="25" t="str">
        <f t="shared" si="293"/>
        <v>NO</v>
      </c>
      <c r="AD733" s="21" t="str">
        <f t="shared" si="315"/>
        <v>NO</v>
      </c>
      <c r="AE733" s="8" t="str">
        <f t="shared" si="316"/>
        <v>MEDIUM</v>
      </c>
      <c r="AF733" s="8">
        <f t="shared" si="317"/>
        <v>3</v>
      </c>
      <c r="AG733" s="8">
        <f t="shared" si="318"/>
        <v>3</v>
      </c>
      <c r="AH733" s="8">
        <f t="shared" si="319"/>
        <v>3</v>
      </c>
      <c r="AI733" s="25">
        <f t="shared" si="294"/>
        <v>114</v>
      </c>
      <c r="AJ733" s="25">
        <f t="shared" si="295"/>
        <v>268</v>
      </c>
      <c r="AK733" s="25">
        <f t="shared" si="296"/>
        <v>380</v>
      </c>
      <c r="AL733" s="25">
        <f t="shared" si="297"/>
        <v>9.1999999999999993</v>
      </c>
      <c r="AM733" s="21">
        <f t="shared" si="320"/>
        <v>114</v>
      </c>
      <c r="AN733" s="21">
        <f t="shared" si="321"/>
        <v>268</v>
      </c>
      <c r="AO733" s="21">
        <f t="shared" si="322"/>
        <v>380</v>
      </c>
      <c r="AP733" s="21">
        <f t="shared" si="323"/>
        <v>9.1999999999999993</v>
      </c>
      <c r="AQ733" s="24">
        <f t="shared" si="298"/>
        <v>-1</v>
      </c>
      <c r="AR733" s="24">
        <f t="shared" si="299"/>
        <v>1</v>
      </c>
      <c r="AS733" s="24">
        <f t="shared" si="300"/>
        <v>1</v>
      </c>
      <c r="AT733" s="24">
        <f t="shared" si="301"/>
        <v>1</v>
      </c>
      <c r="AU733">
        <v>9.35E-2</v>
      </c>
      <c r="AV733">
        <v>3.15E-2</v>
      </c>
      <c r="AW733">
        <v>85</v>
      </c>
      <c r="AX733">
        <v>35</v>
      </c>
      <c r="AY733">
        <v>45</v>
      </c>
      <c r="AZ733">
        <v>15</v>
      </c>
      <c r="BA733">
        <v>33.75</v>
      </c>
      <c r="BB733">
        <v>11.25</v>
      </c>
      <c r="BC733">
        <v>182.06525558999999</v>
      </c>
      <c r="BD733">
        <v>-9.400924303</v>
      </c>
      <c r="BE733">
        <v>-68.675917830000003</v>
      </c>
      <c r="BF733">
        <v>-20.519885290000001</v>
      </c>
      <c r="BG733">
        <v>-15.05034064</v>
      </c>
      <c r="BH733">
        <v>17.607124328000001</v>
      </c>
      <c r="BI733" s="4">
        <v>0.37072525010000001</v>
      </c>
      <c r="BJ733">
        <v>36.312050567999997</v>
      </c>
      <c r="BK733">
        <v>-20.575839989999999</v>
      </c>
      <c r="BL733">
        <v>-10.23873262</v>
      </c>
      <c r="BM733">
        <v>-8.3894038319999993</v>
      </c>
      <c r="BN733">
        <v>-29.752386959999999</v>
      </c>
      <c r="BO733">
        <v>8.9682000179999992</v>
      </c>
      <c r="BP733">
        <v>26.432029630999999</v>
      </c>
      <c r="BQ733">
        <v>0</v>
      </c>
      <c r="BR733" s="4">
        <v>424.09663155999999</v>
      </c>
      <c r="BS733" s="4">
        <v>9.0879681979000004</v>
      </c>
      <c r="BT733" s="4">
        <v>-114.3327982</v>
      </c>
      <c r="BU733" s="4">
        <v>-31.92111405</v>
      </c>
      <c r="BV733" s="4">
        <v>-50.852925050000003</v>
      </c>
      <c r="BW733" s="4">
        <v>19.410832492000001</v>
      </c>
      <c r="BX733" s="4">
        <v>-4.9088232649999997</v>
      </c>
      <c r="BY733" s="4">
        <v>63.550769754000001</v>
      </c>
      <c r="BZ733" s="4">
        <v>-38.575741450000002</v>
      </c>
      <c r="CA733" s="4">
        <v>15.391569088000001</v>
      </c>
      <c r="CB733" s="4">
        <v>-20.46042581</v>
      </c>
      <c r="CC733" s="4">
        <v>-75.749712880000004</v>
      </c>
      <c r="CD733" s="4">
        <v>-10.069061830000001</v>
      </c>
      <c r="CE733" s="4">
        <v>52.610874430999999</v>
      </c>
      <c r="CF733">
        <v>0</v>
      </c>
      <c r="CG733" s="4">
        <v>787.69609129000003</v>
      </c>
      <c r="CH733" s="4">
        <v>66.305671129999993</v>
      </c>
      <c r="CI733" s="4">
        <v>-242.23863399999999</v>
      </c>
      <c r="CJ733" s="4">
        <v>-8.5559620499999998</v>
      </c>
      <c r="CK733" s="4">
        <v>-125.1025018</v>
      </c>
      <c r="CL733" s="4">
        <v>4.3297430409000004</v>
      </c>
      <c r="CM733" s="4">
        <v>-9.1529049560000004</v>
      </c>
      <c r="CN733" s="4">
        <v>60.351101456999999</v>
      </c>
      <c r="CO733" s="4">
        <v>-49.614239859999998</v>
      </c>
      <c r="CP733" s="4">
        <v>60.004787526999998</v>
      </c>
      <c r="CQ733" s="4">
        <v>-59.581050210000001</v>
      </c>
      <c r="CR733" s="4">
        <v>-218.6967645</v>
      </c>
      <c r="CS733" s="4">
        <v>14.902143795000001</v>
      </c>
      <c r="CT733" s="4">
        <v>122.29637145</v>
      </c>
      <c r="CU733">
        <v>0</v>
      </c>
      <c r="CV733" s="4">
        <v>3.1436719892</v>
      </c>
      <c r="CW733" s="4">
        <v>0.39611439170000001</v>
      </c>
      <c r="CX733" s="4">
        <v>3.3509334562999999</v>
      </c>
      <c r="CY733" s="4">
        <v>0.16134791400000001</v>
      </c>
      <c r="CZ733" s="4">
        <v>1.152493999</v>
      </c>
      <c r="DA733" s="4">
        <v>-0.29771037500000003</v>
      </c>
      <c r="DB733" s="4">
        <v>0.35440678520000002</v>
      </c>
      <c r="DC733" s="4">
        <v>-0.31353998599999999</v>
      </c>
      <c r="DD733" s="4">
        <v>0.3125796072</v>
      </c>
      <c r="DE733" s="4">
        <v>1.2253020969999999</v>
      </c>
      <c r="DF733" s="4">
        <v>0.12902643990000001</v>
      </c>
      <c r="DG733" s="4">
        <v>-6.0023672E-2</v>
      </c>
      <c r="DH733" s="4">
        <v>1.4754377905</v>
      </c>
      <c r="DI733" s="4">
        <v>-0.31862142999999998</v>
      </c>
      <c r="DJ733">
        <v>0</v>
      </c>
    </row>
    <row r="734" spans="17:114" x14ac:dyDescent="0.15">
      <c r="S734" s="11" t="s">
        <v>93</v>
      </c>
      <c r="T734" s="11" t="s">
        <v>100</v>
      </c>
      <c r="U734" s="11">
        <v>7.8E-2</v>
      </c>
      <c r="V734" s="11">
        <v>22.5</v>
      </c>
      <c r="W734" s="9">
        <v>0.171653</v>
      </c>
      <c r="X734" s="9">
        <v>0.48879899999999998</v>
      </c>
      <c r="Y734" s="9">
        <f t="shared" si="324"/>
        <v>1.2700182187796969</v>
      </c>
      <c r="Z734" s="9">
        <f t="shared" si="325"/>
        <v>41</v>
      </c>
      <c r="AA734" s="8">
        <f t="shared" si="326"/>
        <v>60</v>
      </c>
      <c r="AB734" s="8" t="b">
        <f t="shared" si="327"/>
        <v>0</v>
      </c>
      <c r="AC734" s="25" t="str">
        <f t="shared" si="293"/>
        <v>YES</v>
      </c>
      <c r="AD734" s="21" t="str">
        <f t="shared" si="315"/>
        <v>YES</v>
      </c>
      <c r="AE734" s="8" t="str">
        <f t="shared" si="316"/>
        <v>COARSE</v>
      </c>
      <c r="AF734" s="8">
        <f t="shared" si="317"/>
        <v>4</v>
      </c>
      <c r="AG734" s="8">
        <f t="shared" si="318"/>
        <v>4</v>
      </c>
      <c r="AH734" s="8">
        <f t="shared" si="319"/>
        <v>4</v>
      </c>
      <c r="AI734" s="25">
        <f t="shared" si="294"/>
        <v>177</v>
      </c>
      <c r="AJ734" s="25">
        <f t="shared" si="295"/>
        <v>391</v>
      </c>
      <c r="AK734" s="25">
        <f t="shared" si="296"/>
        <v>752</v>
      </c>
      <c r="AL734" s="25">
        <f t="shared" si="297"/>
        <v>5</v>
      </c>
      <c r="AM734" s="21">
        <f t="shared" si="320"/>
        <v>177</v>
      </c>
      <c r="AN734" s="21">
        <f t="shared" si="321"/>
        <v>391</v>
      </c>
      <c r="AO734" s="21">
        <f t="shared" si="322"/>
        <v>752</v>
      </c>
      <c r="AP734" s="21">
        <f t="shared" si="323"/>
        <v>5</v>
      </c>
      <c r="AQ734" s="24">
        <f t="shared" si="298"/>
        <v>-0.49206349206349204</v>
      </c>
      <c r="AR734" s="24">
        <f t="shared" si="299"/>
        <v>1</v>
      </c>
      <c r="AS734" s="24">
        <f t="shared" si="300"/>
        <v>1</v>
      </c>
      <c r="AT734" s="24">
        <f t="shared" si="301"/>
        <v>-1</v>
      </c>
      <c r="AU734">
        <v>9.35E-2</v>
      </c>
      <c r="AV734">
        <v>3.15E-2</v>
      </c>
      <c r="AW734">
        <v>85</v>
      </c>
      <c r="AX734">
        <v>35</v>
      </c>
      <c r="AY734">
        <v>45</v>
      </c>
      <c r="AZ734">
        <v>15</v>
      </c>
      <c r="BA734">
        <v>33.75</v>
      </c>
      <c r="BB734">
        <v>11.25</v>
      </c>
      <c r="BC734">
        <v>182.06525558999999</v>
      </c>
      <c r="BD734">
        <v>-9.400924303</v>
      </c>
      <c r="BE734">
        <v>-68.675917830000003</v>
      </c>
      <c r="BF734">
        <v>-20.519885290000001</v>
      </c>
      <c r="BG734">
        <v>-15.05034064</v>
      </c>
      <c r="BH734">
        <v>17.607124328000001</v>
      </c>
      <c r="BI734" s="4">
        <v>0.37072525010000001</v>
      </c>
      <c r="BJ734">
        <v>36.312050567999997</v>
      </c>
      <c r="BK734">
        <v>-20.575839989999999</v>
      </c>
      <c r="BL734">
        <v>-10.23873262</v>
      </c>
      <c r="BM734">
        <v>-8.3894038319999993</v>
      </c>
      <c r="BN734">
        <v>-29.752386959999999</v>
      </c>
      <c r="BO734">
        <v>8.9682000179999992</v>
      </c>
      <c r="BP734">
        <v>26.432029630999999</v>
      </c>
      <c r="BQ734">
        <v>0</v>
      </c>
      <c r="BR734" s="4">
        <v>424.09663155999999</v>
      </c>
      <c r="BS734" s="4">
        <v>9.0879681979000004</v>
      </c>
      <c r="BT734" s="4">
        <v>-114.3327982</v>
      </c>
      <c r="BU734" s="4">
        <v>-31.92111405</v>
      </c>
      <c r="BV734" s="4">
        <v>-50.852925050000003</v>
      </c>
      <c r="BW734" s="4">
        <v>19.410832492000001</v>
      </c>
      <c r="BX734" s="4">
        <v>-4.9088232649999997</v>
      </c>
      <c r="BY734" s="4">
        <v>63.550769754000001</v>
      </c>
      <c r="BZ734" s="4">
        <v>-38.575741450000002</v>
      </c>
      <c r="CA734" s="4">
        <v>15.391569088000001</v>
      </c>
      <c r="CB734" s="4">
        <v>-20.46042581</v>
      </c>
      <c r="CC734" s="4">
        <v>-75.749712880000004</v>
      </c>
      <c r="CD734" s="4">
        <v>-10.069061830000001</v>
      </c>
      <c r="CE734" s="4">
        <v>52.610874430999999</v>
      </c>
      <c r="CF734">
        <v>0</v>
      </c>
      <c r="CG734" s="4">
        <v>787.69609129000003</v>
      </c>
      <c r="CH734" s="4">
        <v>66.305671129999993</v>
      </c>
      <c r="CI734" s="4">
        <v>-242.23863399999999</v>
      </c>
      <c r="CJ734" s="4">
        <v>-8.5559620499999998</v>
      </c>
      <c r="CK734" s="4">
        <v>-125.1025018</v>
      </c>
      <c r="CL734" s="4">
        <v>4.3297430409000004</v>
      </c>
      <c r="CM734" s="4">
        <v>-9.1529049560000004</v>
      </c>
      <c r="CN734" s="4">
        <v>60.351101456999999</v>
      </c>
      <c r="CO734" s="4">
        <v>-49.614239859999998</v>
      </c>
      <c r="CP734" s="4">
        <v>60.004787526999998</v>
      </c>
      <c r="CQ734" s="4">
        <v>-59.581050210000001</v>
      </c>
      <c r="CR734" s="4">
        <v>-218.6967645</v>
      </c>
      <c r="CS734" s="4">
        <v>14.902143795000001</v>
      </c>
      <c r="CT734" s="4">
        <v>122.29637145</v>
      </c>
      <c r="CU734">
        <v>0</v>
      </c>
      <c r="CV734" s="4">
        <v>3.1436719892</v>
      </c>
      <c r="CW734" s="4">
        <v>0.39611439170000001</v>
      </c>
      <c r="CX734" s="4">
        <v>3.3509334562999999</v>
      </c>
      <c r="CY734" s="4">
        <v>0.16134791400000001</v>
      </c>
      <c r="CZ734" s="4">
        <v>1.152493999</v>
      </c>
      <c r="DA734" s="4">
        <v>-0.29771037500000003</v>
      </c>
      <c r="DB734" s="4">
        <v>0.35440678520000002</v>
      </c>
      <c r="DC734" s="4">
        <v>-0.31353998599999999</v>
      </c>
      <c r="DD734" s="4">
        <v>0.3125796072</v>
      </c>
      <c r="DE734" s="4">
        <v>1.2253020969999999</v>
      </c>
      <c r="DF734" s="4">
        <v>0.12902643990000001</v>
      </c>
      <c r="DG734" s="4">
        <v>-6.0023672E-2</v>
      </c>
      <c r="DH734" s="4">
        <v>1.4754377905</v>
      </c>
      <c r="DI734" s="4">
        <v>-0.31862142999999998</v>
      </c>
      <c r="DJ734">
        <v>0</v>
      </c>
    </row>
    <row r="735" spans="17:114" x14ac:dyDescent="0.15">
      <c r="S735" s="11" t="s">
        <v>93</v>
      </c>
      <c r="T735" s="11" t="s">
        <v>100</v>
      </c>
      <c r="U735" s="11">
        <v>7.8E-2</v>
      </c>
      <c r="V735" s="11">
        <v>45</v>
      </c>
      <c r="W735" s="9">
        <v>0.171653</v>
      </c>
      <c r="X735" s="9">
        <v>0.48879899999999998</v>
      </c>
      <c r="Y735" s="9">
        <f t="shared" si="324"/>
        <v>1.2700182187796969</v>
      </c>
      <c r="Z735" s="9">
        <f t="shared" si="325"/>
        <v>41</v>
      </c>
      <c r="AA735" s="8">
        <f t="shared" si="326"/>
        <v>60</v>
      </c>
      <c r="AB735" s="8" t="b">
        <f t="shared" si="327"/>
        <v>0</v>
      </c>
      <c r="AC735" s="25" t="str">
        <f t="shared" si="293"/>
        <v>NO</v>
      </c>
      <c r="AD735" s="21" t="str">
        <f t="shared" si="315"/>
        <v>YES</v>
      </c>
      <c r="AE735" s="8" t="str">
        <f t="shared" si="316"/>
        <v>MEDIUM</v>
      </c>
      <c r="AF735" s="8">
        <f t="shared" si="317"/>
        <v>3</v>
      </c>
      <c r="AG735" s="8">
        <f t="shared" si="318"/>
        <v>3</v>
      </c>
      <c r="AH735" s="8">
        <f t="shared" si="319"/>
        <v>3</v>
      </c>
      <c r="AI735" s="25">
        <f t="shared" si="294"/>
        <v>130</v>
      </c>
      <c r="AJ735" s="25">
        <f t="shared" si="295"/>
        <v>318</v>
      </c>
      <c r="AK735" s="25">
        <f t="shared" si="296"/>
        <v>551</v>
      </c>
      <c r="AL735" s="25">
        <f t="shared" si="297"/>
        <v>9.6999999999999993</v>
      </c>
      <c r="AM735" s="21">
        <f t="shared" si="320"/>
        <v>130</v>
      </c>
      <c r="AN735" s="21">
        <f t="shared" si="321"/>
        <v>318</v>
      </c>
      <c r="AO735" s="21">
        <f t="shared" si="322"/>
        <v>551</v>
      </c>
      <c r="AP735" s="21">
        <f t="shared" si="323"/>
        <v>9.6999999999999993</v>
      </c>
      <c r="AQ735" s="24">
        <f t="shared" si="298"/>
        <v>-0.49206349206349204</v>
      </c>
      <c r="AR735" s="24">
        <f t="shared" si="299"/>
        <v>1</v>
      </c>
      <c r="AS735" s="24">
        <f t="shared" si="300"/>
        <v>1</v>
      </c>
      <c r="AT735" s="24">
        <f t="shared" si="301"/>
        <v>1</v>
      </c>
      <c r="AU735">
        <v>9.35E-2</v>
      </c>
      <c r="AV735">
        <v>3.15E-2</v>
      </c>
      <c r="AW735">
        <v>85</v>
      </c>
      <c r="AX735">
        <v>35</v>
      </c>
      <c r="AY735">
        <v>45</v>
      </c>
      <c r="AZ735">
        <v>15</v>
      </c>
      <c r="BA735">
        <v>33.75</v>
      </c>
      <c r="BB735">
        <v>11.25</v>
      </c>
      <c r="BC735">
        <v>182.06525558999999</v>
      </c>
      <c r="BD735">
        <v>-9.400924303</v>
      </c>
      <c r="BE735">
        <v>-68.675917830000003</v>
      </c>
      <c r="BF735">
        <v>-20.519885290000001</v>
      </c>
      <c r="BG735">
        <v>-15.05034064</v>
      </c>
      <c r="BH735">
        <v>17.607124328000001</v>
      </c>
      <c r="BI735" s="4">
        <v>0.37072525010000001</v>
      </c>
      <c r="BJ735">
        <v>36.312050567999997</v>
      </c>
      <c r="BK735">
        <v>-20.575839989999999</v>
      </c>
      <c r="BL735">
        <v>-10.23873262</v>
      </c>
      <c r="BM735">
        <v>-8.3894038319999993</v>
      </c>
      <c r="BN735">
        <v>-29.752386959999999</v>
      </c>
      <c r="BO735">
        <v>8.9682000179999992</v>
      </c>
      <c r="BP735">
        <v>26.432029630999999</v>
      </c>
      <c r="BQ735">
        <v>0</v>
      </c>
      <c r="BR735" s="4">
        <v>424.09663155999999</v>
      </c>
      <c r="BS735" s="4">
        <v>9.0879681979000004</v>
      </c>
      <c r="BT735" s="4">
        <v>-114.3327982</v>
      </c>
      <c r="BU735" s="4">
        <v>-31.92111405</v>
      </c>
      <c r="BV735" s="4">
        <v>-50.852925050000003</v>
      </c>
      <c r="BW735" s="4">
        <v>19.410832492000001</v>
      </c>
      <c r="BX735" s="4">
        <v>-4.9088232649999997</v>
      </c>
      <c r="BY735" s="4">
        <v>63.550769754000001</v>
      </c>
      <c r="BZ735" s="4">
        <v>-38.575741450000002</v>
      </c>
      <c r="CA735" s="4">
        <v>15.391569088000001</v>
      </c>
      <c r="CB735" s="4">
        <v>-20.46042581</v>
      </c>
      <c r="CC735" s="4">
        <v>-75.749712880000004</v>
      </c>
      <c r="CD735" s="4">
        <v>-10.069061830000001</v>
      </c>
      <c r="CE735" s="4">
        <v>52.610874430999999</v>
      </c>
      <c r="CF735">
        <v>0</v>
      </c>
      <c r="CG735" s="4">
        <v>787.69609129000003</v>
      </c>
      <c r="CH735" s="4">
        <v>66.305671129999993</v>
      </c>
      <c r="CI735" s="4">
        <v>-242.23863399999999</v>
      </c>
      <c r="CJ735" s="4">
        <v>-8.5559620499999998</v>
      </c>
      <c r="CK735" s="4">
        <v>-125.1025018</v>
      </c>
      <c r="CL735" s="4">
        <v>4.3297430409000004</v>
      </c>
      <c r="CM735" s="4">
        <v>-9.1529049560000004</v>
      </c>
      <c r="CN735" s="4">
        <v>60.351101456999999</v>
      </c>
      <c r="CO735" s="4">
        <v>-49.614239859999998</v>
      </c>
      <c r="CP735" s="4">
        <v>60.004787526999998</v>
      </c>
      <c r="CQ735" s="4">
        <v>-59.581050210000001</v>
      </c>
      <c r="CR735" s="4">
        <v>-218.6967645</v>
      </c>
      <c r="CS735" s="4">
        <v>14.902143795000001</v>
      </c>
      <c r="CT735" s="4">
        <v>122.29637145</v>
      </c>
      <c r="CU735">
        <v>0</v>
      </c>
      <c r="CV735" s="4">
        <v>3.1436719892</v>
      </c>
      <c r="CW735" s="4">
        <v>0.39611439170000001</v>
      </c>
      <c r="CX735" s="4">
        <v>3.3509334562999999</v>
      </c>
      <c r="CY735" s="4">
        <v>0.16134791400000001</v>
      </c>
      <c r="CZ735" s="4">
        <v>1.152493999</v>
      </c>
      <c r="DA735" s="4">
        <v>-0.29771037500000003</v>
      </c>
      <c r="DB735" s="4">
        <v>0.35440678520000002</v>
      </c>
      <c r="DC735" s="4">
        <v>-0.31353998599999999</v>
      </c>
      <c r="DD735" s="4">
        <v>0.3125796072</v>
      </c>
      <c r="DE735" s="4">
        <v>1.2253020969999999</v>
      </c>
      <c r="DF735" s="4">
        <v>0.12902643990000001</v>
      </c>
      <c r="DG735" s="4">
        <v>-6.0023672E-2</v>
      </c>
      <c r="DH735" s="4">
        <v>1.4754377905</v>
      </c>
      <c r="DI735" s="4">
        <v>-0.31862142999999998</v>
      </c>
      <c r="DJ735">
        <v>0</v>
      </c>
    </row>
    <row r="736" spans="17:114" x14ac:dyDescent="0.15">
      <c r="S736" s="11" t="s">
        <v>93</v>
      </c>
      <c r="T736" s="11" t="s">
        <v>100</v>
      </c>
      <c r="U736" s="11">
        <v>0.125</v>
      </c>
      <c r="V736" s="11">
        <v>22.5</v>
      </c>
      <c r="W736" s="9">
        <v>0.38169900000000001</v>
      </c>
      <c r="X736" s="9">
        <v>0.50012299999999998</v>
      </c>
      <c r="Y736" s="9">
        <f t="shared" si="324"/>
        <v>2.9581170862006445</v>
      </c>
      <c r="Z736" s="9">
        <f t="shared" si="325"/>
        <v>18</v>
      </c>
      <c r="AA736" s="8">
        <f t="shared" si="326"/>
        <v>60</v>
      </c>
      <c r="AB736" s="8" t="b">
        <f t="shared" si="327"/>
        <v>0</v>
      </c>
      <c r="AC736" s="25" t="str">
        <f t="shared" si="293"/>
        <v>YES</v>
      </c>
      <c r="AD736" s="21" t="str">
        <f t="shared" si="315"/>
        <v>NO</v>
      </c>
      <c r="AE736" s="8" t="str">
        <f t="shared" si="316"/>
        <v>COARSE</v>
      </c>
      <c r="AF736" s="8">
        <f t="shared" si="317"/>
        <v>4</v>
      </c>
      <c r="AG736" s="8">
        <f t="shared" si="318"/>
        <v>5</v>
      </c>
      <c r="AH736" s="8">
        <f t="shared" si="319"/>
        <v>4</v>
      </c>
      <c r="AI736" s="25">
        <f t="shared" si="294"/>
        <v>198</v>
      </c>
      <c r="AJ736" s="25">
        <f t="shared" si="295"/>
        <v>427</v>
      </c>
      <c r="AK736" s="25">
        <f t="shared" si="296"/>
        <v>752</v>
      </c>
      <c r="AL736" s="25">
        <f t="shared" si="297"/>
        <v>5.0999999999999996</v>
      </c>
      <c r="AM736" s="21">
        <f t="shared" si="320"/>
        <v>198</v>
      </c>
      <c r="AN736" s="21">
        <f t="shared" si="321"/>
        <v>427</v>
      </c>
      <c r="AO736" s="21">
        <f t="shared" si="322"/>
        <v>752</v>
      </c>
      <c r="AP736" s="21">
        <f t="shared" si="323"/>
        <v>5.0999999999999996</v>
      </c>
      <c r="AQ736" s="24">
        <f t="shared" si="298"/>
        <v>1</v>
      </c>
      <c r="AR736" s="24">
        <f t="shared" si="299"/>
        <v>1</v>
      </c>
      <c r="AS736" s="24">
        <f t="shared" si="300"/>
        <v>1</v>
      </c>
      <c r="AT736" s="24">
        <f t="shared" si="301"/>
        <v>-1</v>
      </c>
      <c r="AU736">
        <v>9.35E-2</v>
      </c>
      <c r="AV736">
        <v>3.15E-2</v>
      </c>
      <c r="AW736">
        <v>85</v>
      </c>
      <c r="AX736">
        <v>35</v>
      </c>
      <c r="AY736">
        <v>45</v>
      </c>
      <c r="AZ736">
        <v>15</v>
      </c>
      <c r="BA736">
        <v>33.75</v>
      </c>
      <c r="BB736">
        <v>11.25</v>
      </c>
      <c r="BC736">
        <v>182.06525558999999</v>
      </c>
      <c r="BD736">
        <v>-9.400924303</v>
      </c>
      <c r="BE736">
        <v>-68.675917830000003</v>
      </c>
      <c r="BF736">
        <v>-20.519885290000001</v>
      </c>
      <c r="BG736">
        <v>-15.05034064</v>
      </c>
      <c r="BH736">
        <v>17.607124328000001</v>
      </c>
      <c r="BI736" s="4">
        <v>0.37072525010000001</v>
      </c>
      <c r="BJ736">
        <v>36.312050567999997</v>
      </c>
      <c r="BK736">
        <v>-20.575839989999999</v>
      </c>
      <c r="BL736">
        <v>-10.23873262</v>
      </c>
      <c r="BM736">
        <v>-8.3894038319999993</v>
      </c>
      <c r="BN736">
        <v>-29.752386959999999</v>
      </c>
      <c r="BO736">
        <v>8.9682000179999992</v>
      </c>
      <c r="BP736">
        <v>26.432029630999999</v>
      </c>
      <c r="BQ736">
        <v>0</v>
      </c>
      <c r="BR736" s="4">
        <v>424.09663155999999</v>
      </c>
      <c r="BS736" s="4">
        <v>9.0879681979000004</v>
      </c>
      <c r="BT736" s="4">
        <v>-114.3327982</v>
      </c>
      <c r="BU736" s="4">
        <v>-31.92111405</v>
      </c>
      <c r="BV736" s="4">
        <v>-50.852925050000003</v>
      </c>
      <c r="BW736" s="4">
        <v>19.410832492000001</v>
      </c>
      <c r="BX736" s="4">
        <v>-4.9088232649999997</v>
      </c>
      <c r="BY736" s="4">
        <v>63.550769754000001</v>
      </c>
      <c r="BZ736" s="4">
        <v>-38.575741450000002</v>
      </c>
      <c r="CA736" s="4">
        <v>15.391569088000001</v>
      </c>
      <c r="CB736" s="4">
        <v>-20.46042581</v>
      </c>
      <c r="CC736" s="4">
        <v>-75.749712880000004</v>
      </c>
      <c r="CD736" s="4">
        <v>-10.069061830000001</v>
      </c>
      <c r="CE736" s="4">
        <v>52.610874430999999</v>
      </c>
      <c r="CF736">
        <v>0</v>
      </c>
      <c r="CG736" s="4">
        <v>787.69609129000003</v>
      </c>
      <c r="CH736" s="4">
        <v>66.305671129999993</v>
      </c>
      <c r="CI736" s="4">
        <v>-242.23863399999999</v>
      </c>
      <c r="CJ736" s="4">
        <v>-8.5559620499999998</v>
      </c>
      <c r="CK736" s="4">
        <v>-125.1025018</v>
      </c>
      <c r="CL736" s="4">
        <v>4.3297430409000004</v>
      </c>
      <c r="CM736" s="4">
        <v>-9.1529049560000004</v>
      </c>
      <c r="CN736" s="4">
        <v>60.351101456999999</v>
      </c>
      <c r="CO736" s="4">
        <v>-49.614239859999998</v>
      </c>
      <c r="CP736" s="4">
        <v>60.004787526999998</v>
      </c>
      <c r="CQ736" s="4">
        <v>-59.581050210000001</v>
      </c>
      <c r="CR736" s="4">
        <v>-218.6967645</v>
      </c>
      <c r="CS736" s="4">
        <v>14.902143795000001</v>
      </c>
      <c r="CT736" s="4">
        <v>122.29637145</v>
      </c>
      <c r="CU736">
        <v>0</v>
      </c>
      <c r="CV736" s="4">
        <v>3.1436719892</v>
      </c>
      <c r="CW736" s="4">
        <v>0.39611439170000001</v>
      </c>
      <c r="CX736" s="4">
        <v>3.3509334562999999</v>
      </c>
      <c r="CY736" s="4">
        <v>0.16134791400000001</v>
      </c>
      <c r="CZ736" s="4">
        <v>1.152493999</v>
      </c>
      <c r="DA736" s="4">
        <v>-0.29771037500000003</v>
      </c>
      <c r="DB736" s="4">
        <v>0.35440678520000002</v>
      </c>
      <c r="DC736" s="4">
        <v>-0.31353998599999999</v>
      </c>
      <c r="DD736" s="4">
        <v>0.3125796072</v>
      </c>
      <c r="DE736" s="4">
        <v>1.2253020969999999</v>
      </c>
      <c r="DF736" s="4">
        <v>0.12902643990000001</v>
      </c>
      <c r="DG736" s="4">
        <v>-6.0023672E-2</v>
      </c>
      <c r="DH736" s="4">
        <v>1.4754377905</v>
      </c>
      <c r="DI736" s="4">
        <v>-0.31862142999999998</v>
      </c>
      <c r="DJ736">
        <v>0</v>
      </c>
    </row>
    <row r="737" spans="17:114" s="15" customFormat="1" x14ac:dyDescent="0.15">
      <c r="Q737" s="17"/>
      <c r="R737" s="17"/>
      <c r="S737" s="17" t="s">
        <v>93</v>
      </c>
      <c r="T737" s="11" t="s">
        <v>100</v>
      </c>
      <c r="U737" s="17">
        <v>0.125</v>
      </c>
      <c r="V737" s="17">
        <v>45</v>
      </c>
      <c r="W737" s="9">
        <v>0.38169900000000001</v>
      </c>
      <c r="X737" s="9">
        <v>0.50012299999999998</v>
      </c>
      <c r="Y737" s="9">
        <f t="shared" si="324"/>
        <v>2.9581170862006445</v>
      </c>
      <c r="Z737" s="9">
        <f t="shared" si="325"/>
        <v>18</v>
      </c>
      <c r="AA737" s="8">
        <f t="shared" si="326"/>
        <v>60</v>
      </c>
      <c r="AB737" s="8" t="b">
        <f t="shared" si="327"/>
        <v>0</v>
      </c>
      <c r="AC737" s="25" t="str">
        <f t="shared" si="293"/>
        <v>NO</v>
      </c>
      <c r="AD737" s="21" t="str">
        <f t="shared" si="315"/>
        <v>NO</v>
      </c>
      <c r="AE737" s="8" t="str">
        <f t="shared" si="316"/>
        <v>FINE</v>
      </c>
      <c r="AF737" s="8">
        <f t="shared" si="317"/>
        <v>2</v>
      </c>
      <c r="AG737" s="8">
        <f t="shared" si="318"/>
        <v>2</v>
      </c>
      <c r="AH737" s="8">
        <f t="shared" si="319"/>
        <v>2</v>
      </c>
      <c r="AI737" s="25">
        <f t="shared" si="294"/>
        <v>90</v>
      </c>
      <c r="AJ737" s="25">
        <f t="shared" si="295"/>
        <v>238</v>
      </c>
      <c r="AK737" s="25">
        <f t="shared" si="296"/>
        <v>403</v>
      </c>
      <c r="AL737" s="25">
        <f t="shared" si="297"/>
        <v>10.799999999999999</v>
      </c>
      <c r="AM737" s="21">
        <f t="shared" si="320"/>
        <v>90</v>
      </c>
      <c r="AN737" s="21">
        <f t="shared" si="321"/>
        <v>238</v>
      </c>
      <c r="AO737" s="21">
        <f t="shared" si="322"/>
        <v>403</v>
      </c>
      <c r="AP737" s="21">
        <f t="shared" si="323"/>
        <v>10.799999999999999</v>
      </c>
      <c r="AQ737" s="24">
        <f t="shared" si="298"/>
        <v>1</v>
      </c>
      <c r="AR737" s="24">
        <f t="shared" si="299"/>
        <v>1</v>
      </c>
      <c r="AS737" s="24">
        <f t="shared" si="300"/>
        <v>1</v>
      </c>
      <c r="AT737" s="24">
        <f t="shared" si="301"/>
        <v>1</v>
      </c>
      <c r="AU737">
        <v>9.35E-2</v>
      </c>
      <c r="AV737">
        <v>3.15E-2</v>
      </c>
      <c r="AW737">
        <v>85</v>
      </c>
      <c r="AX737">
        <v>35</v>
      </c>
      <c r="AY737">
        <v>45</v>
      </c>
      <c r="AZ737">
        <v>15</v>
      </c>
      <c r="BA737">
        <v>33.75</v>
      </c>
      <c r="BB737">
        <v>11.25</v>
      </c>
      <c r="BC737">
        <v>182.06525558999999</v>
      </c>
      <c r="BD737">
        <v>-9.400924303</v>
      </c>
      <c r="BE737">
        <v>-68.675917830000003</v>
      </c>
      <c r="BF737">
        <v>-20.519885290000001</v>
      </c>
      <c r="BG737">
        <v>-15.05034064</v>
      </c>
      <c r="BH737">
        <v>17.607124328000001</v>
      </c>
      <c r="BI737" s="4">
        <v>0.37072525010000001</v>
      </c>
      <c r="BJ737">
        <v>36.312050567999997</v>
      </c>
      <c r="BK737">
        <v>-20.575839989999999</v>
      </c>
      <c r="BL737">
        <v>-10.23873262</v>
      </c>
      <c r="BM737">
        <v>-8.3894038319999993</v>
      </c>
      <c r="BN737">
        <v>-29.752386959999999</v>
      </c>
      <c r="BO737">
        <v>8.9682000179999992</v>
      </c>
      <c r="BP737">
        <v>26.432029630999999</v>
      </c>
      <c r="BQ737">
        <v>0</v>
      </c>
      <c r="BR737" s="4">
        <v>424.09663155999999</v>
      </c>
      <c r="BS737" s="4">
        <v>9.0879681979000004</v>
      </c>
      <c r="BT737" s="4">
        <v>-114.3327982</v>
      </c>
      <c r="BU737" s="4">
        <v>-31.92111405</v>
      </c>
      <c r="BV737" s="4">
        <v>-50.852925050000003</v>
      </c>
      <c r="BW737" s="4">
        <v>19.410832492000001</v>
      </c>
      <c r="BX737" s="4">
        <v>-4.9088232649999997</v>
      </c>
      <c r="BY737" s="4">
        <v>63.550769754000001</v>
      </c>
      <c r="BZ737" s="4">
        <v>-38.575741450000002</v>
      </c>
      <c r="CA737" s="4">
        <v>15.391569088000001</v>
      </c>
      <c r="CB737" s="4">
        <v>-20.46042581</v>
      </c>
      <c r="CC737" s="4">
        <v>-75.749712880000004</v>
      </c>
      <c r="CD737" s="4">
        <v>-10.069061830000001</v>
      </c>
      <c r="CE737" s="4">
        <v>52.610874430999999</v>
      </c>
      <c r="CF737">
        <v>0</v>
      </c>
      <c r="CG737" s="4">
        <v>787.69609129000003</v>
      </c>
      <c r="CH737" s="4">
        <v>66.305671129999993</v>
      </c>
      <c r="CI737" s="4">
        <v>-242.23863399999999</v>
      </c>
      <c r="CJ737" s="4">
        <v>-8.5559620499999998</v>
      </c>
      <c r="CK737" s="4">
        <v>-125.1025018</v>
      </c>
      <c r="CL737" s="4">
        <v>4.3297430409000004</v>
      </c>
      <c r="CM737" s="4">
        <v>-9.1529049560000004</v>
      </c>
      <c r="CN737" s="4">
        <v>60.351101456999999</v>
      </c>
      <c r="CO737" s="4">
        <v>-49.614239859999998</v>
      </c>
      <c r="CP737" s="4">
        <v>60.004787526999998</v>
      </c>
      <c r="CQ737" s="4">
        <v>-59.581050210000001</v>
      </c>
      <c r="CR737" s="4">
        <v>-218.6967645</v>
      </c>
      <c r="CS737" s="4">
        <v>14.902143795000001</v>
      </c>
      <c r="CT737" s="4">
        <v>122.29637145</v>
      </c>
      <c r="CU737">
        <v>0</v>
      </c>
      <c r="CV737" s="4">
        <v>3.1436719892</v>
      </c>
      <c r="CW737" s="4">
        <v>0.39611439170000001</v>
      </c>
      <c r="CX737" s="4">
        <v>3.3509334562999999</v>
      </c>
      <c r="CY737" s="4">
        <v>0.16134791400000001</v>
      </c>
      <c r="CZ737" s="4">
        <v>1.152493999</v>
      </c>
      <c r="DA737" s="4">
        <v>-0.29771037500000003</v>
      </c>
      <c r="DB737" s="4">
        <v>0.35440678520000002</v>
      </c>
      <c r="DC737" s="4">
        <v>-0.31353998599999999</v>
      </c>
      <c r="DD737" s="4">
        <v>0.3125796072</v>
      </c>
      <c r="DE737" s="4">
        <v>1.2253020969999999</v>
      </c>
      <c r="DF737" s="4">
        <v>0.12902643990000001</v>
      </c>
      <c r="DG737" s="4">
        <v>-6.0023672E-2</v>
      </c>
      <c r="DH737" s="4">
        <v>1.4754377905</v>
      </c>
      <c r="DI737" s="4">
        <v>-0.31862142999999998</v>
      </c>
      <c r="DJ737">
        <v>0</v>
      </c>
    </row>
    <row r="738" spans="17:114" x14ac:dyDescent="0.15">
      <c r="S738" s="11" t="s">
        <v>33</v>
      </c>
      <c r="T738" s="11" t="s">
        <v>100</v>
      </c>
      <c r="U738" s="11">
        <v>6.2E-2</v>
      </c>
      <c r="V738" s="11">
        <v>30</v>
      </c>
      <c r="W738" s="9">
        <v>6.7930000000000004E-2</v>
      </c>
      <c r="X738" s="9">
        <v>0.57869700000000002</v>
      </c>
      <c r="Y738" s="9">
        <f t="shared" si="324"/>
        <v>0.72622702919295101</v>
      </c>
      <c r="Z738" s="9">
        <f t="shared" si="325"/>
        <v>71</v>
      </c>
      <c r="AA738" s="8">
        <f t="shared" si="326"/>
        <v>60</v>
      </c>
      <c r="AB738" s="8" t="b">
        <f t="shared" si="327"/>
        <v>0</v>
      </c>
      <c r="AC738" s="25" t="str">
        <f t="shared" si="293"/>
        <v>NO</v>
      </c>
      <c r="AD738" s="21" t="str">
        <f t="shared" si="315"/>
        <v>NO</v>
      </c>
      <c r="AE738" s="8" t="str">
        <f t="shared" si="316"/>
        <v>MEDIUM</v>
      </c>
      <c r="AF738" s="8">
        <f t="shared" si="317"/>
        <v>3</v>
      </c>
      <c r="AG738" s="8">
        <f t="shared" si="318"/>
        <v>3</v>
      </c>
      <c r="AH738" s="8">
        <f t="shared" si="319"/>
        <v>3</v>
      </c>
      <c r="AI738" s="25">
        <f t="shared" si="294"/>
        <v>131</v>
      </c>
      <c r="AJ738" s="25">
        <f t="shared" si="295"/>
        <v>292</v>
      </c>
      <c r="AK738" s="25">
        <f t="shared" si="296"/>
        <v>532</v>
      </c>
      <c r="AL738" s="25">
        <f t="shared" si="297"/>
        <v>5.6999999999999993</v>
      </c>
      <c r="AM738" s="21">
        <f t="shared" si="320"/>
        <v>131</v>
      </c>
      <c r="AN738" s="21">
        <f t="shared" si="321"/>
        <v>292</v>
      </c>
      <c r="AO738" s="21">
        <f t="shared" si="322"/>
        <v>532</v>
      </c>
      <c r="AP738" s="21">
        <f t="shared" si="323"/>
        <v>5.6999999999999993</v>
      </c>
      <c r="AQ738" s="24">
        <f t="shared" si="298"/>
        <v>-0.98198198198198205</v>
      </c>
      <c r="AR738" s="24">
        <f t="shared" si="299"/>
        <v>1</v>
      </c>
      <c r="AS738" s="24">
        <f t="shared" si="300"/>
        <v>1</v>
      </c>
      <c r="AT738" s="24">
        <f t="shared" si="301"/>
        <v>-1</v>
      </c>
      <c r="AU738">
        <v>0.11650000000000001</v>
      </c>
      <c r="AV738">
        <v>5.5500000000000001E-2</v>
      </c>
      <c r="AW738">
        <v>85</v>
      </c>
      <c r="AX738">
        <v>35</v>
      </c>
      <c r="AY738">
        <v>45</v>
      </c>
      <c r="AZ738">
        <v>15</v>
      </c>
      <c r="BA738">
        <v>60</v>
      </c>
      <c r="BB738">
        <v>30</v>
      </c>
      <c r="BC738">
        <v>155.70223203</v>
      </c>
      <c r="BD738">
        <v>15.176918015</v>
      </c>
      <c r="BE738">
        <v>-55.05954569</v>
      </c>
      <c r="BF738">
        <v>-7.3332759589999998</v>
      </c>
      <c r="BG738">
        <v>-35.8510031</v>
      </c>
      <c r="BH738">
        <v>-7.8857826810000002</v>
      </c>
      <c r="BI738">
        <v>-3.8931175539999998</v>
      </c>
      <c r="BJ738">
        <v>7.9703470279999999</v>
      </c>
      <c r="BK738">
        <v>-10.50766235</v>
      </c>
      <c r="BL738">
        <v>9.3877475137000008</v>
      </c>
      <c r="BM738">
        <v>4.3142451194999998</v>
      </c>
      <c r="BN738">
        <v>3.8580331016999998</v>
      </c>
      <c r="BO738">
        <v>-8.2828669339999994</v>
      </c>
      <c r="BP738">
        <v>6.4787962534999997</v>
      </c>
      <c r="BQ738">
        <v>18.987240198999999</v>
      </c>
      <c r="BR738">
        <v>364.13586966000003</v>
      </c>
      <c r="BS738">
        <v>69.529035296999993</v>
      </c>
      <c r="BT738">
        <v>-114.6227543</v>
      </c>
      <c r="BU738">
        <v>-18.206002460000001</v>
      </c>
      <c r="BV738">
        <v>-88.155991119999996</v>
      </c>
      <c r="BW738">
        <v>-46.237243390000003</v>
      </c>
      <c r="BX738">
        <v>-3.0878875410000002</v>
      </c>
      <c r="BY738">
        <v>18.531914061999998</v>
      </c>
      <c r="BZ738">
        <v>-14.48602356</v>
      </c>
      <c r="CA738">
        <v>34.464392170000004</v>
      </c>
      <c r="CB738">
        <v>4.4844619124999996</v>
      </c>
      <c r="CC738">
        <v>-2.682037577</v>
      </c>
      <c r="CD738">
        <v>-29.842476229999999</v>
      </c>
      <c r="CE738">
        <v>5.9152970586000002</v>
      </c>
      <c r="CF738">
        <v>53.467629158999998</v>
      </c>
      <c r="CG738">
        <v>684.87242749999996</v>
      </c>
      <c r="CH738">
        <v>151.34754407</v>
      </c>
      <c r="CI738">
        <v>-227.18889469999999</v>
      </c>
      <c r="CJ738">
        <v>1.6318917266999999</v>
      </c>
      <c r="CK738">
        <v>-231.29224300000001</v>
      </c>
      <c r="CL738">
        <v>-69.204530770000005</v>
      </c>
      <c r="CM738">
        <v>10.187584258999999</v>
      </c>
      <c r="CN738">
        <v>4.0996562908999996</v>
      </c>
      <c r="CO738">
        <v>-42.227556720000003</v>
      </c>
      <c r="CP738">
        <v>87.392018574000005</v>
      </c>
      <c r="CQ738">
        <v>-38.780585860000002</v>
      </c>
      <c r="CR738">
        <v>-74.529725189999994</v>
      </c>
      <c r="CS738">
        <v>-30.385670900000001</v>
      </c>
      <c r="CT738">
        <v>-0.32305334699999999</v>
      </c>
      <c r="CU738">
        <v>120.43653612</v>
      </c>
      <c r="CV738">
        <v>3.5006216869000002</v>
      </c>
      <c r="CW738">
        <v>-0.54651057400000003</v>
      </c>
      <c r="CX738">
        <v>3.8380491997999999</v>
      </c>
      <c r="CY738">
        <v>-4.2053645000000001E-2</v>
      </c>
      <c r="CZ738">
        <v>1.7978717732</v>
      </c>
      <c r="DA738">
        <v>-0.70228062499999999</v>
      </c>
      <c r="DB738">
        <v>0.2057091667</v>
      </c>
      <c r="DC738">
        <v>-0.12205635500000001</v>
      </c>
      <c r="DD738">
        <v>2.40404982E-2</v>
      </c>
      <c r="DE738">
        <v>2.0396779017000002</v>
      </c>
      <c r="DF738">
        <v>-0.246457172</v>
      </c>
      <c r="DG738">
        <v>0.27297955820000003</v>
      </c>
      <c r="DH738">
        <v>1.5415659711</v>
      </c>
      <c r="DI738">
        <v>-0.30353752699999997</v>
      </c>
      <c r="DJ738">
        <v>-0.49342037300000002</v>
      </c>
    </row>
    <row r="739" spans="17:114" x14ac:dyDescent="0.15">
      <c r="S739" s="11" t="s">
        <v>33</v>
      </c>
      <c r="T739" s="11" t="s">
        <v>100</v>
      </c>
      <c r="U739" s="11">
        <v>6.2E-2</v>
      </c>
      <c r="V739" s="11">
        <v>55</v>
      </c>
      <c r="W739" s="9">
        <v>6.7930000000000004E-2</v>
      </c>
      <c r="X739" s="9">
        <v>0.57869700000000002</v>
      </c>
      <c r="Y739" s="9">
        <f t="shared" si="324"/>
        <v>0.72622702919295101</v>
      </c>
      <c r="Z739" s="9">
        <f t="shared" si="325"/>
        <v>71</v>
      </c>
      <c r="AA739" s="8">
        <f t="shared" si="326"/>
        <v>60</v>
      </c>
      <c r="AB739" s="8" t="b">
        <f t="shared" si="327"/>
        <v>0</v>
      </c>
      <c r="AC739" s="25" t="str">
        <f t="shared" si="293"/>
        <v>NO</v>
      </c>
      <c r="AD739" s="21" t="str">
        <f t="shared" si="315"/>
        <v>NO</v>
      </c>
      <c r="AE739" s="8" t="str">
        <f t="shared" si="316"/>
        <v>FINE</v>
      </c>
      <c r="AF739" s="8">
        <f t="shared" si="317"/>
        <v>2</v>
      </c>
      <c r="AG739" s="8">
        <f t="shared" si="318"/>
        <v>2</v>
      </c>
      <c r="AH739" s="8">
        <f t="shared" si="319"/>
        <v>2</v>
      </c>
      <c r="AI739" s="25">
        <f t="shared" si="294"/>
        <v>103</v>
      </c>
      <c r="AJ739" s="25">
        <f t="shared" si="295"/>
        <v>211</v>
      </c>
      <c r="AK739" s="25">
        <f t="shared" si="296"/>
        <v>298</v>
      </c>
      <c r="AL739" s="25">
        <f t="shared" si="297"/>
        <v>9.1</v>
      </c>
      <c r="AM739" s="21">
        <f t="shared" si="320"/>
        <v>103</v>
      </c>
      <c r="AN739" s="21">
        <f t="shared" si="321"/>
        <v>211</v>
      </c>
      <c r="AO739" s="21">
        <f t="shared" si="322"/>
        <v>298</v>
      </c>
      <c r="AP739" s="21">
        <f t="shared" si="323"/>
        <v>9.1</v>
      </c>
      <c r="AQ739" s="24">
        <f t="shared" si="298"/>
        <v>-0.98198198198198205</v>
      </c>
      <c r="AR739" s="24">
        <f t="shared" si="299"/>
        <v>1</v>
      </c>
      <c r="AS739" s="24">
        <f t="shared" si="300"/>
        <v>1</v>
      </c>
      <c r="AT739" s="24">
        <f t="shared" si="301"/>
        <v>-0.16666666666666666</v>
      </c>
      <c r="AU739">
        <v>0.11650000000000001</v>
      </c>
      <c r="AV739">
        <v>5.5500000000000001E-2</v>
      </c>
      <c r="AW739">
        <v>85</v>
      </c>
      <c r="AX739">
        <v>35</v>
      </c>
      <c r="AY739">
        <v>45</v>
      </c>
      <c r="AZ739">
        <v>15</v>
      </c>
      <c r="BA739">
        <v>60</v>
      </c>
      <c r="BB739">
        <v>30</v>
      </c>
      <c r="BC739">
        <v>155.70223203</v>
      </c>
      <c r="BD739">
        <v>15.176918015</v>
      </c>
      <c r="BE739">
        <v>-55.05954569</v>
      </c>
      <c r="BF739">
        <v>-7.3332759589999998</v>
      </c>
      <c r="BG739">
        <v>-35.8510031</v>
      </c>
      <c r="BH739">
        <v>-7.8857826810000002</v>
      </c>
      <c r="BI739">
        <v>-3.8931175539999998</v>
      </c>
      <c r="BJ739">
        <v>7.9703470279999999</v>
      </c>
      <c r="BK739">
        <v>-10.50766235</v>
      </c>
      <c r="BL739">
        <v>9.3877475137000008</v>
      </c>
      <c r="BM739">
        <v>4.3142451194999998</v>
      </c>
      <c r="BN739">
        <v>3.8580331016999998</v>
      </c>
      <c r="BO739">
        <v>-8.2828669339999994</v>
      </c>
      <c r="BP739">
        <v>6.4787962534999997</v>
      </c>
      <c r="BQ739">
        <v>18.987240198999999</v>
      </c>
      <c r="BR739">
        <v>364.13586966000003</v>
      </c>
      <c r="BS739">
        <v>69.529035296999993</v>
      </c>
      <c r="BT739">
        <v>-114.6227543</v>
      </c>
      <c r="BU739">
        <v>-18.206002460000001</v>
      </c>
      <c r="BV739">
        <v>-88.155991119999996</v>
      </c>
      <c r="BW739">
        <v>-46.237243390000003</v>
      </c>
      <c r="BX739">
        <v>-3.0878875410000002</v>
      </c>
      <c r="BY739">
        <v>18.531914061999998</v>
      </c>
      <c r="BZ739">
        <v>-14.48602356</v>
      </c>
      <c r="CA739">
        <v>34.464392170000004</v>
      </c>
      <c r="CB739">
        <v>4.4844619124999996</v>
      </c>
      <c r="CC739">
        <v>-2.682037577</v>
      </c>
      <c r="CD739">
        <v>-29.842476229999999</v>
      </c>
      <c r="CE739">
        <v>5.9152970586000002</v>
      </c>
      <c r="CF739">
        <v>53.467629158999998</v>
      </c>
      <c r="CG739">
        <v>684.87242749999996</v>
      </c>
      <c r="CH739">
        <v>151.34754407</v>
      </c>
      <c r="CI739">
        <v>-227.18889469999999</v>
      </c>
      <c r="CJ739">
        <v>1.6318917266999999</v>
      </c>
      <c r="CK739">
        <v>-231.29224300000001</v>
      </c>
      <c r="CL739">
        <v>-69.204530770000005</v>
      </c>
      <c r="CM739">
        <v>10.187584258999999</v>
      </c>
      <c r="CN739">
        <v>4.0996562908999996</v>
      </c>
      <c r="CO739">
        <v>-42.227556720000003</v>
      </c>
      <c r="CP739">
        <v>87.392018574000005</v>
      </c>
      <c r="CQ739">
        <v>-38.780585860000002</v>
      </c>
      <c r="CR739">
        <v>-74.529725189999994</v>
      </c>
      <c r="CS739">
        <v>-30.385670900000001</v>
      </c>
      <c r="CT739">
        <v>-0.32305334699999999</v>
      </c>
      <c r="CU739">
        <v>120.43653612</v>
      </c>
      <c r="CV739">
        <v>3.5006216869000002</v>
      </c>
      <c r="CW739">
        <v>-0.54651057400000003</v>
      </c>
      <c r="CX739">
        <v>3.8380491997999999</v>
      </c>
      <c r="CY739">
        <v>-4.2053645000000001E-2</v>
      </c>
      <c r="CZ739">
        <v>1.7978717732</v>
      </c>
      <c r="DA739">
        <v>-0.70228062499999999</v>
      </c>
      <c r="DB739">
        <v>0.2057091667</v>
      </c>
      <c r="DC739">
        <v>-0.12205635500000001</v>
      </c>
      <c r="DD739">
        <v>2.40404982E-2</v>
      </c>
      <c r="DE739">
        <v>2.0396779017000002</v>
      </c>
      <c r="DF739">
        <v>-0.246457172</v>
      </c>
      <c r="DG739">
        <v>0.27297955820000003</v>
      </c>
      <c r="DH739">
        <v>1.5415659711</v>
      </c>
      <c r="DI739">
        <v>-0.30353752699999997</v>
      </c>
      <c r="DJ739">
        <v>-0.49342037300000002</v>
      </c>
    </row>
    <row r="740" spans="17:114" x14ac:dyDescent="0.15">
      <c r="S740" s="11" t="s">
        <v>33</v>
      </c>
      <c r="T740" s="11" t="s">
        <v>100</v>
      </c>
      <c r="U740" s="11">
        <v>6.2E-2</v>
      </c>
      <c r="V740" s="11">
        <v>90</v>
      </c>
      <c r="W740" s="9">
        <v>6.7930000000000004E-2</v>
      </c>
      <c r="X740" s="9">
        <v>0.57869700000000002</v>
      </c>
      <c r="Y740" s="9">
        <f t="shared" si="324"/>
        <v>0.72622702919295101</v>
      </c>
      <c r="Z740" s="9">
        <f t="shared" si="325"/>
        <v>71</v>
      </c>
      <c r="AA740" s="8">
        <f t="shared" si="326"/>
        <v>60</v>
      </c>
      <c r="AB740" s="8" t="b">
        <f t="shared" si="327"/>
        <v>0</v>
      </c>
      <c r="AC740" s="25" t="str">
        <f t="shared" si="293"/>
        <v>NO</v>
      </c>
      <c r="AD740" s="21" t="str">
        <f t="shared" si="315"/>
        <v>NO</v>
      </c>
      <c r="AE740" s="8" t="str">
        <f t="shared" si="316"/>
        <v>FINE</v>
      </c>
      <c r="AF740" s="8">
        <f t="shared" si="317"/>
        <v>2</v>
      </c>
      <c r="AG740" s="8">
        <f t="shared" si="318"/>
        <v>2</v>
      </c>
      <c r="AH740" s="8">
        <f t="shared" si="319"/>
        <v>2</v>
      </c>
      <c r="AI740" s="25">
        <f t="shared" si="294"/>
        <v>108</v>
      </c>
      <c r="AJ740" s="25">
        <f t="shared" si="295"/>
        <v>222</v>
      </c>
      <c r="AK740" s="25">
        <f t="shared" si="296"/>
        <v>250</v>
      </c>
      <c r="AL740" s="25">
        <f t="shared" si="297"/>
        <v>12.799999999999999</v>
      </c>
      <c r="AM740" s="21">
        <f t="shared" si="320"/>
        <v>108</v>
      </c>
      <c r="AN740" s="21">
        <f t="shared" si="321"/>
        <v>222</v>
      </c>
      <c r="AO740" s="21">
        <f t="shared" si="322"/>
        <v>250</v>
      </c>
      <c r="AP740" s="21">
        <f t="shared" si="323"/>
        <v>12.799999999999999</v>
      </c>
      <c r="AQ740" s="24">
        <f t="shared" si="298"/>
        <v>-0.98198198198198205</v>
      </c>
      <c r="AR740" s="24">
        <f t="shared" si="299"/>
        <v>1</v>
      </c>
      <c r="AS740" s="24">
        <f t="shared" si="300"/>
        <v>1</v>
      </c>
      <c r="AT740" s="24">
        <f t="shared" si="301"/>
        <v>1</v>
      </c>
      <c r="AU740">
        <v>0.11650000000000001</v>
      </c>
      <c r="AV740">
        <v>5.5500000000000001E-2</v>
      </c>
      <c r="AW740">
        <v>85</v>
      </c>
      <c r="AX740">
        <v>35</v>
      </c>
      <c r="AY740">
        <v>45</v>
      </c>
      <c r="AZ740">
        <v>15</v>
      </c>
      <c r="BA740">
        <v>60</v>
      </c>
      <c r="BB740">
        <v>30</v>
      </c>
      <c r="BC740">
        <v>155.70223203</v>
      </c>
      <c r="BD740">
        <v>15.176918015</v>
      </c>
      <c r="BE740">
        <v>-55.05954569</v>
      </c>
      <c r="BF740">
        <v>-7.3332759589999998</v>
      </c>
      <c r="BG740">
        <v>-35.8510031</v>
      </c>
      <c r="BH740">
        <v>-7.8857826810000002</v>
      </c>
      <c r="BI740">
        <v>-3.8931175539999998</v>
      </c>
      <c r="BJ740">
        <v>7.9703470279999999</v>
      </c>
      <c r="BK740">
        <v>-10.50766235</v>
      </c>
      <c r="BL740">
        <v>9.3877475137000008</v>
      </c>
      <c r="BM740">
        <v>4.3142451194999998</v>
      </c>
      <c r="BN740">
        <v>3.8580331016999998</v>
      </c>
      <c r="BO740">
        <v>-8.2828669339999994</v>
      </c>
      <c r="BP740">
        <v>6.4787962534999997</v>
      </c>
      <c r="BQ740">
        <v>18.987240198999999</v>
      </c>
      <c r="BR740">
        <v>364.13586966000003</v>
      </c>
      <c r="BS740">
        <v>69.529035296999993</v>
      </c>
      <c r="BT740">
        <v>-114.6227543</v>
      </c>
      <c r="BU740">
        <v>-18.206002460000001</v>
      </c>
      <c r="BV740">
        <v>-88.155991119999996</v>
      </c>
      <c r="BW740">
        <v>-46.237243390000003</v>
      </c>
      <c r="BX740">
        <v>-3.0878875410000002</v>
      </c>
      <c r="BY740">
        <v>18.531914061999998</v>
      </c>
      <c r="BZ740">
        <v>-14.48602356</v>
      </c>
      <c r="CA740">
        <v>34.464392170000004</v>
      </c>
      <c r="CB740">
        <v>4.4844619124999996</v>
      </c>
      <c r="CC740">
        <v>-2.682037577</v>
      </c>
      <c r="CD740">
        <v>-29.842476229999999</v>
      </c>
      <c r="CE740">
        <v>5.9152970586000002</v>
      </c>
      <c r="CF740">
        <v>53.467629158999998</v>
      </c>
      <c r="CG740">
        <v>684.87242749999996</v>
      </c>
      <c r="CH740">
        <v>151.34754407</v>
      </c>
      <c r="CI740">
        <v>-227.18889469999999</v>
      </c>
      <c r="CJ740">
        <v>1.6318917266999999</v>
      </c>
      <c r="CK740">
        <v>-231.29224300000001</v>
      </c>
      <c r="CL740">
        <v>-69.204530770000005</v>
      </c>
      <c r="CM740">
        <v>10.187584258999999</v>
      </c>
      <c r="CN740">
        <v>4.0996562908999996</v>
      </c>
      <c r="CO740">
        <v>-42.227556720000003</v>
      </c>
      <c r="CP740">
        <v>87.392018574000005</v>
      </c>
      <c r="CQ740">
        <v>-38.780585860000002</v>
      </c>
      <c r="CR740">
        <v>-74.529725189999994</v>
      </c>
      <c r="CS740">
        <v>-30.385670900000001</v>
      </c>
      <c r="CT740">
        <v>-0.32305334699999999</v>
      </c>
      <c r="CU740">
        <v>120.43653612</v>
      </c>
      <c r="CV740">
        <v>3.5006216869000002</v>
      </c>
      <c r="CW740">
        <v>-0.54651057400000003</v>
      </c>
      <c r="CX740">
        <v>3.8380491997999999</v>
      </c>
      <c r="CY740">
        <v>-4.2053645000000001E-2</v>
      </c>
      <c r="CZ740">
        <v>1.7978717732</v>
      </c>
      <c r="DA740">
        <v>-0.70228062499999999</v>
      </c>
      <c r="DB740">
        <v>0.2057091667</v>
      </c>
      <c r="DC740">
        <v>-0.12205635500000001</v>
      </c>
      <c r="DD740">
        <v>2.40404982E-2</v>
      </c>
      <c r="DE740">
        <v>2.0396779017000002</v>
      </c>
      <c r="DF740">
        <v>-0.246457172</v>
      </c>
      <c r="DG740">
        <v>0.27297955820000003</v>
      </c>
      <c r="DH740">
        <v>1.5415659711</v>
      </c>
      <c r="DI740">
        <v>-0.30353752699999997</v>
      </c>
      <c r="DJ740">
        <v>-0.49342037300000002</v>
      </c>
    </row>
    <row r="741" spans="17:114" x14ac:dyDescent="0.15">
      <c r="S741" s="11" t="s">
        <v>33</v>
      </c>
      <c r="T741" s="11" t="s">
        <v>100</v>
      </c>
      <c r="U741" s="11">
        <v>7.8E-2</v>
      </c>
      <c r="V741" s="11">
        <v>30</v>
      </c>
      <c r="W741" s="9">
        <v>0.15414</v>
      </c>
      <c r="X741" s="9">
        <v>0.49787999999999999</v>
      </c>
      <c r="Y741" s="9">
        <f t="shared" si="324"/>
        <v>1.1836445402539562</v>
      </c>
      <c r="Z741" s="9">
        <f t="shared" si="325"/>
        <v>44</v>
      </c>
      <c r="AA741" s="8">
        <f t="shared" si="326"/>
        <v>60</v>
      </c>
      <c r="AB741" s="8" t="b">
        <f t="shared" si="327"/>
        <v>0</v>
      </c>
      <c r="AC741" s="25" t="str">
        <f t="shared" si="293"/>
        <v>NO</v>
      </c>
      <c r="AD741" s="21" t="str">
        <f t="shared" si="315"/>
        <v>YES</v>
      </c>
      <c r="AE741" s="8" t="str">
        <f t="shared" si="316"/>
        <v>MEDIUM</v>
      </c>
      <c r="AF741" s="8">
        <f t="shared" si="317"/>
        <v>3</v>
      </c>
      <c r="AG741" s="8">
        <f t="shared" si="318"/>
        <v>3</v>
      </c>
      <c r="AH741" s="8">
        <f t="shared" si="319"/>
        <v>3</v>
      </c>
      <c r="AI741" s="25">
        <f t="shared" si="294"/>
        <v>133</v>
      </c>
      <c r="AJ741" s="25">
        <f t="shared" si="295"/>
        <v>304</v>
      </c>
      <c r="AK741" s="25">
        <f t="shared" si="296"/>
        <v>607</v>
      </c>
      <c r="AL741" s="25">
        <f t="shared" si="297"/>
        <v>5.1999999999999993</v>
      </c>
      <c r="AM741" s="21">
        <f t="shared" si="320"/>
        <v>133</v>
      </c>
      <c r="AN741" s="21">
        <f t="shared" si="321"/>
        <v>304</v>
      </c>
      <c r="AO741" s="21">
        <f t="shared" si="322"/>
        <v>607</v>
      </c>
      <c r="AP741" s="21">
        <f t="shared" si="323"/>
        <v>5.1999999999999993</v>
      </c>
      <c r="AQ741" s="24">
        <f t="shared" si="298"/>
        <v>-0.69369369369369382</v>
      </c>
      <c r="AR741" s="24">
        <f t="shared" si="299"/>
        <v>1</v>
      </c>
      <c r="AS741" s="24">
        <f t="shared" si="300"/>
        <v>1</v>
      </c>
      <c r="AT741" s="24">
        <f t="shared" si="301"/>
        <v>-1</v>
      </c>
      <c r="AU741">
        <v>0.11650000000000001</v>
      </c>
      <c r="AV741">
        <v>5.5500000000000001E-2</v>
      </c>
      <c r="AW741">
        <v>85</v>
      </c>
      <c r="AX741">
        <v>35</v>
      </c>
      <c r="AY741">
        <v>45</v>
      </c>
      <c r="AZ741">
        <v>15</v>
      </c>
      <c r="BA741">
        <v>60</v>
      </c>
      <c r="BB741">
        <v>30</v>
      </c>
      <c r="BC741">
        <v>155.70223203</v>
      </c>
      <c r="BD741">
        <v>15.176918015</v>
      </c>
      <c r="BE741">
        <v>-55.05954569</v>
      </c>
      <c r="BF741">
        <v>-7.3332759589999998</v>
      </c>
      <c r="BG741">
        <v>-35.8510031</v>
      </c>
      <c r="BH741">
        <v>-7.8857826810000002</v>
      </c>
      <c r="BI741">
        <v>-3.8931175539999998</v>
      </c>
      <c r="BJ741">
        <v>7.9703470279999999</v>
      </c>
      <c r="BK741">
        <v>-10.50766235</v>
      </c>
      <c r="BL741">
        <v>9.3877475137000008</v>
      </c>
      <c r="BM741">
        <v>4.3142451194999998</v>
      </c>
      <c r="BN741">
        <v>3.8580331016999998</v>
      </c>
      <c r="BO741">
        <v>-8.2828669339999994</v>
      </c>
      <c r="BP741">
        <v>6.4787962534999997</v>
      </c>
      <c r="BQ741">
        <v>18.987240198999999</v>
      </c>
      <c r="BR741">
        <v>364.13586966000003</v>
      </c>
      <c r="BS741">
        <v>69.529035296999993</v>
      </c>
      <c r="BT741">
        <v>-114.6227543</v>
      </c>
      <c r="BU741">
        <v>-18.206002460000001</v>
      </c>
      <c r="BV741">
        <v>-88.155991119999996</v>
      </c>
      <c r="BW741">
        <v>-46.237243390000003</v>
      </c>
      <c r="BX741">
        <v>-3.0878875410000002</v>
      </c>
      <c r="BY741">
        <v>18.531914061999998</v>
      </c>
      <c r="BZ741">
        <v>-14.48602356</v>
      </c>
      <c r="CA741">
        <v>34.464392170000004</v>
      </c>
      <c r="CB741">
        <v>4.4844619124999996</v>
      </c>
      <c r="CC741">
        <v>-2.682037577</v>
      </c>
      <c r="CD741">
        <v>-29.842476229999999</v>
      </c>
      <c r="CE741">
        <v>5.9152970586000002</v>
      </c>
      <c r="CF741">
        <v>53.467629158999998</v>
      </c>
      <c r="CG741">
        <v>684.87242749999996</v>
      </c>
      <c r="CH741">
        <v>151.34754407</v>
      </c>
      <c r="CI741">
        <v>-227.18889469999999</v>
      </c>
      <c r="CJ741">
        <v>1.6318917266999999</v>
      </c>
      <c r="CK741">
        <v>-231.29224300000001</v>
      </c>
      <c r="CL741">
        <v>-69.204530770000005</v>
      </c>
      <c r="CM741">
        <v>10.187584258999999</v>
      </c>
      <c r="CN741">
        <v>4.0996562908999996</v>
      </c>
      <c r="CO741">
        <v>-42.227556720000003</v>
      </c>
      <c r="CP741">
        <v>87.392018574000005</v>
      </c>
      <c r="CQ741">
        <v>-38.780585860000002</v>
      </c>
      <c r="CR741">
        <v>-74.529725189999994</v>
      </c>
      <c r="CS741">
        <v>-30.385670900000001</v>
      </c>
      <c r="CT741">
        <v>-0.32305334699999999</v>
      </c>
      <c r="CU741">
        <v>120.43653612</v>
      </c>
      <c r="CV741">
        <v>3.5006216869000002</v>
      </c>
      <c r="CW741">
        <v>-0.54651057400000003</v>
      </c>
      <c r="CX741">
        <v>3.8380491997999999</v>
      </c>
      <c r="CY741">
        <v>-4.2053645000000001E-2</v>
      </c>
      <c r="CZ741">
        <v>1.7978717732</v>
      </c>
      <c r="DA741">
        <v>-0.70228062499999999</v>
      </c>
      <c r="DB741">
        <v>0.2057091667</v>
      </c>
      <c r="DC741">
        <v>-0.12205635500000001</v>
      </c>
      <c r="DD741">
        <v>2.40404982E-2</v>
      </c>
      <c r="DE741">
        <v>2.0396779017000002</v>
      </c>
      <c r="DF741">
        <v>-0.246457172</v>
      </c>
      <c r="DG741">
        <v>0.27297955820000003</v>
      </c>
      <c r="DH741">
        <v>1.5415659711</v>
      </c>
      <c r="DI741">
        <v>-0.30353752699999997</v>
      </c>
      <c r="DJ741">
        <v>-0.49342037300000002</v>
      </c>
    </row>
    <row r="742" spans="17:114" x14ac:dyDescent="0.15">
      <c r="S742" s="11" t="s">
        <v>33</v>
      </c>
      <c r="T742" s="11" t="s">
        <v>100</v>
      </c>
      <c r="U742" s="11">
        <v>7.8E-2</v>
      </c>
      <c r="V742" s="11">
        <v>55</v>
      </c>
      <c r="W742" s="9">
        <v>0.15414</v>
      </c>
      <c r="X742" s="9">
        <v>0.49787999999999999</v>
      </c>
      <c r="Y742" s="9">
        <f t="shared" si="324"/>
        <v>1.1836445402539562</v>
      </c>
      <c r="Z742" s="9">
        <f t="shared" si="325"/>
        <v>44</v>
      </c>
      <c r="AA742" s="8">
        <f t="shared" si="326"/>
        <v>60</v>
      </c>
      <c r="AB742" s="8" t="b">
        <f t="shared" si="327"/>
        <v>0</v>
      </c>
      <c r="AC742" s="25" t="str">
        <f t="shared" si="293"/>
        <v>NO</v>
      </c>
      <c r="AD742" s="21" t="str">
        <f t="shared" si="315"/>
        <v>YES</v>
      </c>
      <c r="AE742" s="8" t="str">
        <f t="shared" si="316"/>
        <v>FINE</v>
      </c>
      <c r="AF742" s="8">
        <f t="shared" si="317"/>
        <v>2</v>
      </c>
      <c r="AG742" s="8">
        <f t="shared" si="318"/>
        <v>2</v>
      </c>
      <c r="AH742" s="8">
        <f t="shared" si="319"/>
        <v>2</v>
      </c>
      <c r="AI742" s="25">
        <f t="shared" si="294"/>
        <v>102</v>
      </c>
      <c r="AJ742" s="25">
        <f t="shared" si="295"/>
        <v>219</v>
      </c>
      <c r="AK742" s="25">
        <f t="shared" si="296"/>
        <v>362</v>
      </c>
      <c r="AL742" s="25">
        <f t="shared" si="297"/>
        <v>8.6999999999999993</v>
      </c>
      <c r="AM742" s="21">
        <f t="shared" si="320"/>
        <v>102</v>
      </c>
      <c r="AN742" s="21">
        <f t="shared" si="321"/>
        <v>219</v>
      </c>
      <c r="AO742" s="21">
        <f t="shared" si="322"/>
        <v>362</v>
      </c>
      <c r="AP742" s="21">
        <f t="shared" si="323"/>
        <v>8.6999999999999993</v>
      </c>
      <c r="AQ742" s="24">
        <f t="shared" si="298"/>
        <v>-0.69369369369369382</v>
      </c>
      <c r="AR742" s="24">
        <f t="shared" si="299"/>
        <v>1</v>
      </c>
      <c r="AS742" s="24">
        <f t="shared" si="300"/>
        <v>1</v>
      </c>
      <c r="AT742" s="24">
        <f t="shared" si="301"/>
        <v>-0.16666666666666666</v>
      </c>
      <c r="AU742">
        <v>0.11650000000000001</v>
      </c>
      <c r="AV742">
        <v>5.5500000000000001E-2</v>
      </c>
      <c r="AW742">
        <v>85</v>
      </c>
      <c r="AX742">
        <v>35</v>
      </c>
      <c r="AY742">
        <v>45</v>
      </c>
      <c r="AZ742">
        <v>15</v>
      </c>
      <c r="BA742">
        <v>60</v>
      </c>
      <c r="BB742">
        <v>30</v>
      </c>
      <c r="BC742">
        <v>155.70223203</v>
      </c>
      <c r="BD742">
        <v>15.176918015</v>
      </c>
      <c r="BE742">
        <v>-55.05954569</v>
      </c>
      <c r="BF742">
        <v>-7.3332759589999998</v>
      </c>
      <c r="BG742">
        <v>-35.8510031</v>
      </c>
      <c r="BH742">
        <v>-7.8857826810000002</v>
      </c>
      <c r="BI742">
        <v>-3.8931175539999998</v>
      </c>
      <c r="BJ742">
        <v>7.9703470279999999</v>
      </c>
      <c r="BK742">
        <v>-10.50766235</v>
      </c>
      <c r="BL742">
        <v>9.3877475137000008</v>
      </c>
      <c r="BM742">
        <v>4.3142451194999998</v>
      </c>
      <c r="BN742">
        <v>3.8580331016999998</v>
      </c>
      <c r="BO742">
        <v>-8.2828669339999994</v>
      </c>
      <c r="BP742">
        <v>6.4787962534999997</v>
      </c>
      <c r="BQ742">
        <v>18.987240198999999</v>
      </c>
      <c r="BR742">
        <v>364.13586966000003</v>
      </c>
      <c r="BS742">
        <v>69.529035296999993</v>
      </c>
      <c r="BT742">
        <v>-114.6227543</v>
      </c>
      <c r="BU742">
        <v>-18.206002460000001</v>
      </c>
      <c r="BV742">
        <v>-88.155991119999996</v>
      </c>
      <c r="BW742">
        <v>-46.237243390000003</v>
      </c>
      <c r="BX742">
        <v>-3.0878875410000002</v>
      </c>
      <c r="BY742">
        <v>18.531914061999998</v>
      </c>
      <c r="BZ742">
        <v>-14.48602356</v>
      </c>
      <c r="CA742">
        <v>34.464392170000004</v>
      </c>
      <c r="CB742">
        <v>4.4844619124999996</v>
      </c>
      <c r="CC742">
        <v>-2.682037577</v>
      </c>
      <c r="CD742">
        <v>-29.842476229999999</v>
      </c>
      <c r="CE742">
        <v>5.9152970586000002</v>
      </c>
      <c r="CF742">
        <v>53.467629158999998</v>
      </c>
      <c r="CG742">
        <v>684.87242749999996</v>
      </c>
      <c r="CH742">
        <v>151.34754407</v>
      </c>
      <c r="CI742">
        <v>-227.18889469999999</v>
      </c>
      <c r="CJ742">
        <v>1.6318917266999999</v>
      </c>
      <c r="CK742">
        <v>-231.29224300000001</v>
      </c>
      <c r="CL742">
        <v>-69.204530770000005</v>
      </c>
      <c r="CM742">
        <v>10.187584258999999</v>
      </c>
      <c r="CN742">
        <v>4.0996562908999996</v>
      </c>
      <c r="CO742">
        <v>-42.227556720000003</v>
      </c>
      <c r="CP742">
        <v>87.392018574000005</v>
      </c>
      <c r="CQ742">
        <v>-38.780585860000002</v>
      </c>
      <c r="CR742">
        <v>-74.529725189999994</v>
      </c>
      <c r="CS742">
        <v>-30.385670900000001</v>
      </c>
      <c r="CT742">
        <v>-0.32305334699999999</v>
      </c>
      <c r="CU742">
        <v>120.43653612</v>
      </c>
      <c r="CV742">
        <v>3.5006216869000002</v>
      </c>
      <c r="CW742">
        <v>-0.54651057400000003</v>
      </c>
      <c r="CX742">
        <v>3.8380491997999999</v>
      </c>
      <c r="CY742">
        <v>-4.2053645000000001E-2</v>
      </c>
      <c r="CZ742">
        <v>1.7978717732</v>
      </c>
      <c r="DA742">
        <v>-0.70228062499999999</v>
      </c>
      <c r="DB742">
        <v>0.2057091667</v>
      </c>
      <c r="DC742">
        <v>-0.12205635500000001</v>
      </c>
      <c r="DD742">
        <v>2.40404982E-2</v>
      </c>
      <c r="DE742">
        <v>2.0396779017000002</v>
      </c>
      <c r="DF742">
        <v>-0.246457172</v>
      </c>
      <c r="DG742">
        <v>0.27297955820000003</v>
      </c>
      <c r="DH742">
        <v>1.5415659711</v>
      </c>
      <c r="DI742">
        <v>-0.30353752699999997</v>
      </c>
      <c r="DJ742">
        <v>-0.49342037300000002</v>
      </c>
    </row>
    <row r="743" spans="17:114" x14ac:dyDescent="0.15">
      <c r="S743" s="11" t="s">
        <v>33</v>
      </c>
      <c r="T743" s="11" t="s">
        <v>100</v>
      </c>
      <c r="U743" s="11">
        <v>7.8E-2</v>
      </c>
      <c r="V743" s="11">
        <v>90</v>
      </c>
      <c r="W743" s="9">
        <v>0.15414</v>
      </c>
      <c r="X743" s="9">
        <v>0.49787999999999999</v>
      </c>
      <c r="Y743" s="9">
        <f t="shared" si="324"/>
        <v>1.1836445402539562</v>
      </c>
      <c r="Z743" s="9">
        <f t="shared" si="325"/>
        <v>44</v>
      </c>
      <c r="AA743" s="8">
        <f t="shared" si="326"/>
        <v>60</v>
      </c>
      <c r="AB743" s="8" t="b">
        <f t="shared" si="327"/>
        <v>0</v>
      </c>
      <c r="AC743" s="25" t="str">
        <f t="shared" si="293"/>
        <v>NO</v>
      </c>
      <c r="AD743" s="21" t="str">
        <f t="shared" si="315"/>
        <v>YES</v>
      </c>
      <c r="AE743" s="8" t="str">
        <f t="shared" si="316"/>
        <v>FINE</v>
      </c>
      <c r="AF743" s="8">
        <f t="shared" si="317"/>
        <v>2</v>
      </c>
      <c r="AG743" s="8">
        <f t="shared" si="318"/>
        <v>2</v>
      </c>
      <c r="AH743" s="8">
        <f t="shared" si="319"/>
        <v>2</v>
      </c>
      <c r="AI743" s="25">
        <f t="shared" si="294"/>
        <v>104</v>
      </c>
      <c r="AJ743" s="25">
        <f t="shared" si="295"/>
        <v>225</v>
      </c>
      <c r="AK743" s="25">
        <f t="shared" si="296"/>
        <v>300</v>
      </c>
      <c r="AL743" s="25">
        <f t="shared" si="297"/>
        <v>12.4</v>
      </c>
      <c r="AM743" s="21">
        <f t="shared" si="320"/>
        <v>104</v>
      </c>
      <c r="AN743" s="21">
        <f t="shared" si="321"/>
        <v>225</v>
      </c>
      <c r="AO743" s="21">
        <f t="shared" si="322"/>
        <v>300</v>
      </c>
      <c r="AP743" s="21">
        <f t="shared" si="323"/>
        <v>12.4</v>
      </c>
      <c r="AQ743" s="24">
        <f t="shared" si="298"/>
        <v>-0.69369369369369382</v>
      </c>
      <c r="AR743" s="24">
        <f t="shared" si="299"/>
        <v>1</v>
      </c>
      <c r="AS743" s="24">
        <f t="shared" si="300"/>
        <v>1</v>
      </c>
      <c r="AT743" s="24">
        <f t="shared" si="301"/>
        <v>1</v>
      </c>
      <c r="AU743">
        <v>0.11650000000000001</v>
      </c>
      <c r="AV743">
        <v>5.5500000000000001E-2</v>
      </c>
      <c r="AW743">
        <v>85</v>
      </c>
      <c r="AX743">
        <v>35</v>
      </c>
      <c r="AY743">
        <v>45</v>
      </c>
      <c r="AZ743">
        <v>15</v>
      </c>
      <c r="BA743">
        <v>60</v>
      </c>
      <c r="BB743">
        <v>30</v>
      </c>
      <c r="BC743">
        <v>155.70223203</v>
      </c>
      <c r="BD743">
        <v>15.176918015</v>
      </c>
      <c r="BE743">
        <v>-55.05954569</v>
      </c>
      <c r="BF743">
        <v>-7.3332759589999998</v>
      </c>
      <c r="BG743">
        <v>-35.8510031</v>
      </c>
      <c r="BH743">
        <v>-7.8857826810000002</v>
      </c>
      <c r="BI743">
        <v>-3.8931175539999998</v>
      </c>
      <c r="BJ743">
        <v>7.9703470279999999</v>
      </c>
      <c r="BK743">
        <v>-10.50766235</v>
      </c>
      <c r="BL743">
        <v>9.3877475137000008</v>
      </c>
      <c r="BM743">
        <v>4.3142451194999998</v>
      </c>
      <c r="BN743">
        <v>3.8580331016999998</v>
      </c>
      <c r="BO743">
        <v>-8.2828669339999994</v>
      </c>
      <c r="BP743">
        <v>6.4787962534999997</v>
      </c>
      <c r="BQ743">
        <v>18.987240198999999</v>
      </c>
      <c r="BR743">
        <v>364.13586966000003</v>
      </c>
      <c r="BS743">
        <v>69.529035296999993</v>
      </c>
      <c r="BT743">
        <v>-114.6227543</v>
      </c>
      <c r="BU743">
        <v>-18.206002460000001</v>
      </c>
      <c r="BV743">
        <v>-88.155991119999996</v>
      </c>
      <c r="BW743">
        <v>-46.237243390000003</v>
      </c>
      <c r="BX743">
        <v>-3.0878875410000002</v>
      </c>
      <c r="BY743">
        <v>18.531914061999998</v>
      </c>
      <c r="BZ743">
        <v>-14.48602356</v>
      </c>
      <c r="CA743">
        <v>34.464392170000004</v>
      </c>
      <c r="CB743">
        <v>4.4844619124999996</v>
      </c>
      <c r="CC743">
        <v>-2.682037577</v>
      </c>
      <c r="CD743">
        <v>-29.842476229999999</v>
      </c>
      <c r="CE743">
        <v>5.9152970586000002</v>
      </c>
      <c r="CF743">
        <v>53.467629158999998</v>
      </c>
      <c r="CG743">
        <v>684.87242749999996</v>
      </c>
      <c r="CH743">
        <v>151.34754407</v>
      </c>
      <c r="CI743">
        <v>-227.18889469999999</v>
      </c>
      <c r="CJ743">
        <v>1.6318917266999999</v>
      </c>
      <c r="CK743">
        <v>-231.29224300000001</v>
      </c>
      <c r="CL743">
        <v>-69.204530770000005</v>
      </c>
      <c r="CM743">
        <v>10.187584258999999</v>
      </c>
      <c r="CN743">
        <v>4.0996562908999996</v>
      </c>
      <c r="CO743">
        <v>-42.227556720000003</v>
      </c>
      <c r="CP743">
        <v>87.392018574000005</v>
      </c>
      <c r="CQ743">
        <v>-38.780585860000002</v>
      </c>
      <c r="CR743">
        <v>-74.529725189999994</v>
      </c>
      <c r="CS743">
        <v>-30.385670900000001</v>
      </c>
      <c r="CT743">
        <v>-0.32305334699999999</v>
      </c>
      <c r="CU743">
        <v>120.43653612</v>
      </c>
      <c r="CV743">
        <v>3.5006216869000002</v>
      </c>
      <c r="CW743">
        <v>-0.54651057400000003</v>
      </c>
      <c r="CX743">
        <v>3.8380491997999999</v>
      </c>
      <c r="CY743">
        <v>-4.2053645000000001E-2</v>
      </c>
      <c r="CZ743">
        <v>1.7978717732</v>
      </c>
      <c r="DA743">
        <v>-0.70228062499999999</v>
      </c>
      <c r="DB743">
        <v>0.2057091667</v>
      </c>
      <c r="DC743">
        <v>-0.12205635500000001</v>
      </c>
      <c r="DD743">
        <v>2.40404982E-2</v>
      </c>
      <c r="DE743">
        <v>2.0396779017000002</v>
      </c>
      <c r="DF743">
        <v>-0.246457172</v>
      </c>
      <c r="DG743">
        <v>0.27297955820000003</v>
      </c>
      <c r="DH743">
        <v>1.5415659711</v>
      </c>
      <c r="DI743">
        <v>-0.30353752699999997</v>
      </c>
      <c r="DJ743">
        <v>-0.49342037300000002</v>
      </c>
    </row>
    <row r="744" spans="17:114" x14ac:dyDescent="0.15">
      <c r="S744" s="11" t="s">
        <v>33</v>
      </c>
      <c r="T744" s="11" t="s">
        <v>100</v>
      </c>
      <c r="U744" s="11">
        <v>0.125</v>
      </c>
      <c r="V744" s="11">
        <v>30</v>
      </c>
      <c r="W744" s="9">
        <v>0.38874999999999998</v>
      </c>
      <c r="X744" s="9">
        <v>0.51605500000000004</v>
      </c>
      <c r="Y744" s="9">
        <f t="shared" si="324"/>
        <v>3.215838613116329</v>
      </c>
      <c r="Z744" s="9">
        <f t="shared" si="325"/>
        <v>16</v>
      </c>
      <c r="AA744" s="8">
        <f t="shared" si="326"/>
        <v>60</v>
      </c>
      <c r="AB744" s="8" t="b">
        <f t="shared" si="327"/>
        <v>0</v>
      </c>
      <c r="AC744" s="25" t="str">
        <f t="shared" si="293"/>
        <v>NO</v>
      </c>
      <c r="AD744" s="21" t="str">
        <f t="shared" si="315"/>
        <v>NO</v>
      </c>
      <c r="AE744" s="8" t="str">
        <f t="shared" si="316"/>
        <v>MEDIUM</v>
      </c>
      <c r="AF744" s="8">
        <f t="shared" si="317"/>
        <v>3</v>
      </c>
      <c r="AG744" s="8">
        <f t="shared" si="318"/>
        <v>3</v>
      </c>
      <c r="AH744" s="8">
        <f t="shared" si="319"/>
        <v>3</v>
      </c>
      <c r="AI744" s="25">
        <f t="shared" si="294"/>
        <v>143</v>
      </c>
      <c r="AJ744" s="25">
        <f t="shared" si="295"/>
        <v>334</v>
      </c>
      <c r="AK744" s="25">
        <f t="shared" si="296"/>
        <v>755</v>
      </c>
      <c r="AL744" s="25">
        <f t="shared" si="297"/>
        <v>4.1999999999999993</v>
      </c>
      <c r="AM744" s="21">
        <f t="shared" si="320"/>
        <v>143</v>
      </c>
      <c r="AN744" s="21">
        <f t="shared" si="321"/>
        <v>334</v>
      </c>
      <c r="AO744" s="21">
        <f t="shared" si="322"/>
        <v>755</v>
      </c>
      <c r="AP744" s="21">
        <f t="shared" si="323"/>
        <v>4.1999999999999993</v>
      </c>
      <c r="AQ744" s="24">
        <f t="shared" si="298"/>
        <v>0.15315315315315303</v>
      </c>
      <c r="AR744" s="24">
        <f t="shared" si="299"/>
        <v>1</v>
      </c>
      <c r="AS744" s="24">
        <f t="shared" si="300"/>
        <v>1</v>
      </c>
      <c r="AT744" s="24">
        <f t="shared" si="301"/>
        <v>-1</v>
      </c>
      <c r="AU744">
        <v>0.11650000000000001</v>
      </c>
      <c r="AV744">
        <v>5.5500000000000001E-2</v>
      </c>
      <c r="AW744">
        <v>85</v>
      </c>
      <c r="AX744">
        <v>35</v>
      </c>
      <c r="AY744">
        <v>45</v>
      </c>
      <c r="AZ744">
        <v>15</v>
      </c>
      <c r="BA744">
        <v>60</v>
      </c>
      <c r="BB744">
        <v>30</v>
      </c>
      <c r="BC744">
        <v>155.70223203</v>
      </c>
      <c r="BD744">
        <v>15.176918015</v>
      </c>
      <c r="BE744">
        <v>-55.05954569</v>
      </c>
      <c r="BF744">
        <v>-7.3332759589999998</v>
      </c>
      <c r="BG744">
        <v>-35.8510031</v>
      </c>
      <c r="BH744">
        <v>-7.8857826810000002</v>
      </c>
      <c r="BI744">
        <v>-3.8931175539999998</v>
      </c>
      <c r="BJ744">
        <v>7.9703470279999999</v>
      </c>
      <c r="BK744">
        <v>-10.50766235</v>
      </c>
      <c r="BL744">
        <v>9.3877475137000008</v>
      </c>
      <c r="BM744">
        <v>4.3142451194999998</v>
      </c>
      <c r="BN744">
        <v>3.8580331016999998</v>
      </c>
      <c r="BO744">
        <v>-8.2828669339999994</v>
      </c>
      <c r="BP744">
        <v>6.4787962534999997</v>
      </c>
      <c r="BQ744">
        <v>18.987240198999999</v>
      </c>
      <c r="BR744">
        <v>364.13586966000003</v>
      </c>
      <c r="BS744">
        <v>69.529035296999993</v>
      </c>
      <c r="BT744">
        <v>-114.6227543</v>
      </c>
      <c r="BU744">
        <v>-18.206002460000001</v>
      </c>
      <c r="BV744">
        <v>-88.155991119999996</v>
      </c>
      <c r="BW744">
        <v>-46.237243390000003</v>
      </c>
      <c r="BX744">
        <v>-3.0878875410000002</v>
      </c>
      <c r="BY744">
        <v>18.531914061999998</v>
      </c>
      <c r="BZ744">
        <v>-14.48602356</v>
      </c>
      <c r="CA744">
        <v>34.464392170000004</v>
      </c>
      <c r="CB744">
        <v>4.4844619124999996</v>
      </c>
      <c r="CC744">
        <v>-2.682037577</v>
      </c>
      <c r="CD744">
        <v>-29.842476229999999</v>
      </c>
      <c r="CE744">
        <v>5.9152970586000002</v>
      </c>
      <c r="CF744">
        <v>53.467629158999998</v>
      </c>
      <c r="CG744">
        <v>684.87242749999996</v>
      </c>
      <c r="CH744">
        <v>151.34754407</v>
      </c>
      <c r="CI744">
        <v>-227.18889469999999</v>
      </c>
      <c r="CJ744">
        <v>1.6318917266999999</v>
      </c>
      <c r="CK744">
        <v>-231.29224300000001</v>
      </c>
      <c r="CL744">
        <v>-69.204530770000005</v>
      </c>
      <c r="CM744">
        <v>10.187584258999999</v>
      </c>
      <c r="CN744">
        <v>4.0996562908999996</v>
      </c>
      <c r="CO744">
        <v>-42.227556720000003</v>
      </c>
      <c r="CP744">
        <v>87.392018574000005</v>
      </c>
      <c r="CQ744">
        <v>-38.780585860000002</v>
      </c>
      <c r="CR744">
        <v>-74.529725189999994</v>
      </c>
      <c r="CS744">
        <v>-30.385670900000001</v>
      </c>
      <c r="CT744">
        <v>-0.32305334699999999</v>
      </c>
      <c r="CU744">
        <v>120.43653612</v>
      </c>
      <c r="CV744">
        <v>3.5006216869000002</v>
      </c>
      <c r="CW744">
        <v>-0.54651057400000003</v>
      </c>
      <c r="CX744">
        <v>3.8380491997999999</v>
      </c>
      <c r="CY744">
        <v>-4.2053645000000001E-2</v>
      </c>
      <c r="CZ744">
        <v>1.7978717732</v>
      </c>
      <c r="DA744">
        <v>-0.70228062499999999</v>
      </c>
      <c r="DB744">
        <v>0.2057091667</v>
      </c>
      <c r="DC744">
        <v>-0.12205635500000001</v>
      </c>
      <c r="DD744">
        <v>2.40404982E-2</v>
      </c>
      <c r="DE744">
        <v>2.0396779017000002</v>
      </c>
      <c r="DF744">
        <v>-0.246457172</v>
      </c>
      <c r="DG744">
        <v>0.27297955820000003</v>
      </c>
      <c r="DH744">
        <v>1.5415659711</v>
      </c>
      <c r="DI744">
        <v>-0.30353752699999997</v>
      </c>
      <c r="DJ744">
        <v>-0.49342037300000002</v>
      </c>
    </row>
    <row r="745" spans="17:114" x14ac:dyDescent="0.15">
      <c r="S745" s="11" t="s">
        <v>33</v>
      </c>
      <c r="T745" s="11" t="s">
        <v>100</v>
      </c>
      <c r="U745" s="11">
        <v>0.125</v>
      </c>
      <c r="V745" s="11">
        <v>55</v>
      </c>
      <c r="W745" s="9">
        <v>0.38874999999999998</v>
      </c>
      <c r="X745" s="9">
        <v>0.51605500000000004</v>
      </c>
      <c r="Y745" s="9">
        <f t="shared" si="324"/>
        <v>3.215838613116329</v>
      </c>
      <c r="Z745" s="9">
        <f t="shared" si="325"/>
        <v>16</v>
      </c>
      <c r="AA745" s="8">
        <f t="shared" si="326"/>
        <v>60</v>
      </c>
      <c r="AB745" s="8" t="b">
        <f t="shared" si="327"/>
        <v>0</v>
      </c>
      <c r="AC745" s="25" t="str">
        <f t="shared" si="293"/>
        <v>NO</v>
      </c>
      <c r="AD745" s="21" t="str">
        <f t="shared" si="315"/>
        <v>NO</v>
      </c>
      <c r="AE745" s="8" t="str">
        <f t="shared" si="316"/>
        <v>FINE</v>
      </c>
      <c r="AF745" s="8">
        <f t="shared" si="317"/>
        <v>2</v>
      </c>
      <c r="AG745" s="8">
        <f t="shared" si="318"/>
        <v>2</v>
      </c>
      <c r="AH745" s="8">
        <f t="shared" si="319"/>
        <v>2</v>
      </c>
      <c r="AI745" s="25">
        <f t="shared" si="294"/>
        <v>105</v>
      </c>
      <c r="AJ745" s="25">
        <f t="shared" si="295"/>
        <v>239</v>
      </c>
      <c r="AK745" s="25">
        <f t="shared" si="296"/>
        <v>480</v>
      </c>
      <c r="AL745" s="25">
        <f t="shared" si="297"/>
        <v>7.6999999999999993</v>
      </c>
      <c r="AM745" s="21">
        <f t="shared" si="320"/>
        <v>105</v>
      </c>
      <c r="AN745" s="21">
        <f t="shared" si="321"/>
        <v>239</v>
      </c>
      <c r="AO745" s="21">
        <f t="shared" si="322"/>
        <v>480</v>
      </c>
      <c r="AP745" s="21">
        <f t="shared" si="323"/>
        <v>7.6999999999999993</v>
      </c>
      <c r="AQ745" s="24">
        <f t="shared" si="298"/>
        <v>0.15315315315315303</v>
      </c>
      <c r="AR745" s="24">
        <f t="shared" si="299"/>
        <v>1</v>
      </c>
      <c r="AS745" s="24">
        <f t="shared" si="300"/>
        <v>1</v>
      </c>
      <c r="AT745" s="24">
        <f t="shared" si="301"/>
        <v>-0.16666666666666666</v>
      </c>
      <c r="AU745">
        <v>0.11650000000000001</v>
      </c>
      <c r="AV745">
        <v>5.5500000000000001E-2</v>
      </c>
      <c r="AW745">
        <v>85</v>
      </c>
      <c r="AX745">
        <v>35</v>
      </c>
      <c r="AY745">
        <v>45</v>
      </c>
      <c r="AZ745">
        <v>15</v>
      </c>
      <c r="BA745">
        <v>60</v>
      </c>
      <c r="BB745">
        <v>30</v>
      </c>
      <c r="BC745">
        <v>155.70223203</v>
      </c>
      <c r="BD745">
        <v>15.176918015</v>
      </c>
      <c r="BE745">
        <v>-55.05954569</v>
      </c>
      <c r="BF745">
        <v>-7.3332759589999998</v>
      </c>
      <c r="BG745">
        <v>-35.8510031</v>
      </c>
      <c r="BH745">
        <v>-7.8857826810000002</v>
      </c>
      <c r="BI745">
        <v>-3.8931175539999998</v>
      </c>
      <c r="BJ745">
        <v>7.9703470279999999</v>
      </c>
      <c r="BK745">
        <v>-10.50766235</v>
      </c>
      <c r="BL745">
        <v>9.3877475137000008</v>
      </c>
      <c r="BM745">
        <v>4.3142451194999998</v>
      </c>
      <c r="BN745">
        <v>3.8580331016999998</v>
      </c>
      <c r="BO745">
        <v>-8.2828669339999994</v>
      </c>
      <c r="BP745">
        <v>6.4787962534999997</v>
      </c>
      <c r="BQ745">
        <v>18.987240198999999</v>
      </c>
      <c r="BR745">
        <v>364.13586966000003</v>
      </c>
      <c r="BS745">
        <v>69.529035296999993</v>
      </c>
      <c r="BT745">
        <v>-114.6227543</v>
      </c>
      <c r="BU745">
        <v>-18.206002460000001</v>
      </c>
      <c r="BV745">
        <v>-88.155991119999996</v>
      </c>
      <c r="BW745">
        <v>-46.237243390000003</v>
      </c>
      <c r="BX745">
        <v>-3.0878875410000002</v>
      </c>
      <c r="BY745">
        <v>18.531914061999998</v>
      </c>
      <c r="BZ745">
        <v>-14.48602356</v>
      </c>
      <c r="CA745">
        <v>34.464392170000004</v>
      </c>
      <c r="CB745">
        <v>4.4844619124999996</v>
      </c>
      <c r="CC745">
        <v>-2.682037577</v>
      </c>
      <c r="CD745">
        <v>-29.842476229999999</v>
      </c>
      <c r="CE745">
        <v>5.9152970586000002</v>
      </c>
      <c r="CF745">
        <v>53.467629158999998</v>
      </c>
      <c r="CG745">
        <v>684.87242749999996</v>
      </c>
      <c r="CH745">
        <v>151.34754407</v>
      </c>
      <c r="CI745">
        <v>-227.18889469999999</v>
      </c>
      <c r="CJ745">
        <v>1.6318917266999999</v>
      </c>
      <c r="CK745">
        <v>-231.29224300000001</v>
      </c>
      <c r="CL745">
        <v>-69.204530770000005</v>
      </c>
      <c r="CM745">
        <v>10.187584258999999</v>
      </c>
      <c r="CN745">
        <v>4.0996562908999996</v>
      </c>
      <c r="CO745">
        <v>-42.227556720000003</v>
      </c>
      <c r="CP745">
        <v>87.392018574000005</v>
      </c>
      <c r="CQ745">
        <v>-38.780585860000002</v>
      </c>
      <c r="CR745">
        <v>-74.529725189999994</v>
      </c>
      <c r="CS745">
        <v>-30.385670900000001</v>
      </c>
      <c r="CT745">
        <v>-0.32305334699999999</v>
      </c>
      <c r="CU745">
        <v>120.43653612</v>
      </c>
      <c r="CV745">
        <v>3.5006216869000002</v>
      </c>
      <c r="CW745">
        <v>-0.54651057400000003</v>
      </c>
      <c r="CX745">
        <v>3.8380491997999999</v>
      </c>
      <c r="CY745">
        <v>-4.2053645000000001E-2</v>
      </c>
      <c r="CZ745">
        <v>1.7978717732</v>
      </c>
      <c r="DA745">
        <v>-0.70228062499999999</v>
      </c>
      <c r="DB745">
        <v>0.2057091667</v>
      </c>
      <c r="DC745">
        <v>-0.12205635500000001</v>
      </c>
      <c r="DD745">
        <v>2.40404982E-2</v>
      </c>
      <c r="DE745">
        <v>2.0396779017000002</v>
      </c>
      <c r="DF745">
        <v>-0.246457172</v>
      </c>
      <c r="DG745">
        <v>0.27297955820000003</v>
      </c>
      <c r="DH745">
        <v>1.5415659711</v>
      </c>
      <c r="DI745">
        <v>-0.30353752699999997</v>
      </c>
      <c r="DJ745">
        <v>-0.49342037300000002</v>
      </c>
    </row>
    <row r="746" spans="17:114" x14ac:dyDescent="0.15">
      <c r="S746" s="11" t="s">
        <v>33</v>
      </c>
      <c r="T746" s="11" t="s">
        <v>100</v>
      </c>
      <c r="U746" s="11">
        <v>0.125</v>
      </c>
      <c r="V746" s="11">
        <v>90</v>
      </c>
      <c r="W746" s="9">
        <v>0.38874999999999998</v>
      </c>
      <c r="X746" s="9">
        <v>0.51605500000000004</v>
      </c>
      <c r="Y746" s="9">
        <f t="shared" si="324"/>
        <v>3.215838613116329</v>
      </c>
      <c r="Z746" s="9">
        <f t="shared" si="325"/>
        <v>16</v>
      </c>
      <c r="AA746" s="8">
        <f t="shared" si="326"/>
        <v>60</v>
      </c>
      <c r="AB746" s="8" t="b">
        <f t="shared" si="327"/>
        <v>0</v>
      </c>
      <c r="AC746" s="25" t="str">
        <f t="shared" si="293"/>
        <v>NO</v>
      </c>
      <c r="AD746" s="21" t="str">
        <f t="shared" si="315"/>
        <v>NO</v>
      </c>
      <c r="AE746" s="8" t="str">
        <f t="shared" si="316"/>
        <v>FINE</v>
      </c>
      <c r="AF746" s="8">
        <f t="shared" si="317"/>
        <v>2</v>
      </c>
      <c r="AG746" s="8">
        <f t="shared" si="318"/>
        <v>2</v>
      </c>
      <c r="AH746" s="8">
        <f t="shared" si="319"/>
        <v>2</v>
      </c>
      <c r="AI746" s="25">
        <f t="shared" si="294"/>
        <v>96</v>
      </c>
      <c r="AJ746" s="25">
        <f t="shared" si="295"/>
        <v>231</v>
      </c>
      <c r="AK746" s="25">
        <f t="shared" si="296"/>
        <v>377</v>
      </c>
      <c r="AL746" s="25">
        <f t="shared" si="297"/>
        <v>11.4</v>
      </c>
      <c r="AM746" s="21">
        <f t="shared" si="320"/>
        <v>96</v>
      </c>
      <c r="AN746" s="21">
        <f t="shared" si="321"/>
        <v>231</v>
      </c>
      <c r="AO746" s="21">
        <f t="shared" si="322"/>
        <v>377</v>
      </c>
      <c r="AP746" s="21">
        <f t="shared" si="323"/>
        <v>11.4</v>
      </c>
      <c r="AQ746" s="24">
        <f t="shared" si="298"/>
        <v>0.15315315315315303</v>
      </c>
      <c r="AR746" s="24">
        <f t="shared" si="299"/>
        <v>1</v>
      </c>
      <c r="AS746" s="24">
        <f t="shared" si="300"/>
        <v>1</v>
      </c>
      <c r="AT746" s="24">
        <f t="shared" si="301"/>
        <v>1</v>
      </c>
      <c r="AU746">
        <v>0.11650000000000001</v>
      </c>
      <c r="AV746">
        <v>5.5500000000000001E-2</v>
      </c>
      <c r="AW746">
        <v>85</v>
      </c>
      <c r="AX746">
        <v>35</v>
      </c>
      <c r="AY746">
        <v>45</v>
      </c>
      <c r="AZ746">
        <v>15</v>
      </c>
      <c r="BA746">
        <v>60</v>
      </c>
      <c r="BB746">
        <v>30</v>
      </c>
      <c r="BC746">
        <v>155.70223203</v>
      </c>
      <c r="BD746">
        <v>15.176918015</v>
      </c>
      <c r="BE746">
        <v>-55.05954569</v>
      </c>
      <c r="BF746">
        <v>-7.3332759589999998</v>
      </c>
      <c r="BG746">
        <v>-35.8510031</v>
      </c>
      <c r="BH746">
        <v>-7.8857826810000002</v>
      </c>
      <c r="BI746">
        <v>-3.8931175539999998</v>
      </c>
      <c r="BJ746">
        <v>7.9703470279999999</v>
      </c>
      <c r="BK746">
        <v>-10.50766235</v>
      </c>
      <c r="BL746">
        <v>9.3877475137000008</v>
      </c>
      <c r="BM746">
        <v>4.3142451194999998</v>
      </c>
      <c r="BN746">
        <v>3.8580331016999998</v>
      </c>
      <c r="BO746">
        <v>-8.2828669339999994</v>
      </c>
      <c r="BP746">
        <v>6.4787962534999997</v>
      </c>
      <c r="BQ746">
        <v>18.987240198999999</v>
      </c>
      <c r="BR746">
        <v>364.13586966000003</v>
      </c>
      <c r="BS746">
        <v>69.529035296999993</v>
      </c>
      <c r="BT746">
        <v>-114.6227543</v>
      </c>
      <c r="BU746">
        <v>-18.206002460000001</v>
      </c>
      <c r="BV746">
        <v>-88.155991119999996</v>
      </c>
      <c r="BW746">
        <v>-46.237243390000003</v>
      </c>
      <c r="BX746">
        <v>-3.0878875410000002</v>
      </c>
      <c r="BY746">
        <v>18.531914061999998</v>
      </c>
      <c r="BZ746">
        <v>-14.48602356</v>
      </c>
      <c r="CA746">
        <v>34.464392170000004</v>
      </c>
      <c r="CB746">
        <v>4.4844619124999996</v>
      </c>
      <c r="CC746">
        <v>-2.682037577</v>
      </c>
      <c r="CD746">
        <v>-29.842476229999999</v>
      </c>
      <c r="CE746">
        <v>5.9152970586000002</v>
      </c>
      <c r="CF746">
        <v>53.467629158999998</v>
      </c>
      <c r="CG746">
        <v>684.87242749999996</v>
      </c>
      <c r="CH746">
        <v>151.34754407</v>
      </c>
      <c r="CI746">
        <v>-227.18889469999999</v>
      </c>
      <c r="CJ746">
        <v>1.6318917266999999</v>
      </c>
      <c r="CK746">
        <v>-231.29224300000001</v>
      </c>
      <c r="CL746">
        <v>-69.204530770000005</v>
      </c>
      <c r="CM746">
        <v>10.187584258999999</v>
      </c>
      <c r="CN746">
        <v>4.0996562908999996</v>
      </c>
      <c r="CO746">
        <v>-42.227556720000003</v>
      </c>
      <c r="CP746">
        <v>87.392018574000005</v>
      </c>
      <c r="CQ746">
        <v>-38.780585860000002</v>
      </c>
      <c r="CR746">
        <v>-74.529725189999994</v>
      </c>
      <c r="CS746">
        <v>-30.385670900000001</v>
      </c>
      <c r="CT746">
        <v>-0.32305334699999999</v>
      </c>
      <c r="CU746">
        <v>120.43653612</v>
      </c>
      <c r="CV746">
        <v>3.5006216869000002</v>
      </c>
      <c r="CW746">
        <v>-0.54651057400000003</v>
      </c>
      <c r="CX746">
        <v>3.8380491997999999</v>
      </c>
      <c r="CY746">
        <v>-4.2053645000000001E-2</v>
      </c>
      <c r="CZ746">
        <v>1.7978717732</v>
      </c>
      <c r="DA746">
        <v>-0.70228062499999999</v>
      </c>
      <c r="DB746">
        <v>0.2057091667</v>
      </c>
      <c r="DC746">
        <v>-0.12205635500000001</v>
      </c>
      <c r="DD746">
        <v>2.40404982E-2</v>
      </c>
      <c r="DE746">
        <v>2.0396779017000002</v>
      </c>
      <c r="DF746">
        <v>-0.246457172</v>
      </c>
      <c r="DG746">
        <v>0.27297955820000003</v>
      </c>
      <c r="DH746">
        <v>1.5415659711</v>
      </c>
      <c r="DI746">
        <v>-0.30353752699999997</v>
      </c>
      <c r="DJ746">
        <v>-0.49342037300000002</v>
      </c>
    </row>
    <row r="747" spans="17:114" x14ac:dyDescent="0.15">
      <c r="S747" s="11" t="s">
        <v>33</v>
      </c>
      <c r="T747" s="11" t="s">
        <v>100</v>
      </c>
      <c r="U747" s="11">
        <v>0.17199999999999999</v>
      </c>
      <c r="V747" s="11">
        <v>30</v>
      </c>
      <c r="W747" s="9">
        <v>0.80813100000000004</v>
      </c>
      <c r="X747" s="9">
        <v>0.46081100000000003</v>
      </c>
      <c r="Y747" s="9">
        <f t="shared" si="324"/>
        <v>5.3317947478431247</v>
      </c>
      <c r="Z747" s="9">
        <f t="shared" si="325"/>
        <v>10</v>
      </c>
      <c r="AA747" s="8">
        <f t="shared" si="326"/>
        <v>60</v>
      </c>
      <c r="AB747" s="8" t="b">
        <f t="shared" si="327"/>
        <v>0</v>
      </c>
      <c r="AC747" s="25" t="str">
        <f t="shared" si="293"/>
        <v>NO</v>
      </c>
      <c r="AD747" s="21" t="str">
        <f t="shared" si="315"/>
        <v>NO</v>
      </c>
      <c r="AE747" s="8" t="str">
        <f t="shared" si="316"/>
        <v>MEDIUM</v>
      </c>
      <c r="AF747" s="8">
        <f t="shared" si="317"/>
        <v>3</v>
      </c>
      <c r="AG747" s="8">
        <f t="shared" si="318"/>
        <v>3</v>
      </c>
      <c r="AH747" s="8">
        <f t="shared" si="319"/>
        <v>4</v>
      </c>
      <c r="AI747" s="25">
        <f t="shared" si="294"/>
        <v>159</v>
      </c>
      <c r="AJ747" s="25">
        <f t="shared" si="295"/>
        <v>361</v>
      </c>
      <c r="AK747" s="25">
        <f t="shared" si="296"/>
        <v>796</v>
      </c>
      <c r="AL747" s="25">
        <f t="shared" si="297"/>
        <v>3.6</v>
      </c>
      <c r="AM747" s="21">
        <f t="shared" si="320"/>
        <v>159</v>
      </c>
      <c r="AN747" s="21">
        <f t="shared" si="321"/>
        <v>361</v>
      </c>
      <c r="AO747" s="21">
        <f t="shared" si="322"/>
        <v>796</v>
      </c>
      <c r="AP747" s="21">
        <f t="shared" si="323"/>
        <v>3.6</v>
      </c>
      <c r="AQ747" s="24">
        <f t="shared" si="298"/>
        <v>0.99999999999999967</v>
      </c>
      <c r="AR747" s="24">
        <f t="shared" si="299"/>
        <v>1</v>
      </c>
      <c r="AS747" s="24">
        <f t="shared" si="300"/>
        <v>1</v>
      </c>
      <c r="AT747" s="24">
        <f t="shared" si="301"/>
        <v>-1</v>
      </c>
      <c r="AU747">
        <v>0.11650000000000001</v>
      </c>
      <c r="AV747">
        <v>5.5500000000000001E-2</v>
      </c>
      <c r="AW747">
        <v>85</v>
      </c>
      <c r="AX747">
        <v>35</v>
      </c>
      <c r="AY747">
        <v>45</v>
      </c>
      <c r="AZ747">
        <v>15</v>
      </c>
      <c r="BA747">
        <v>60</v>
      </c>
      <c r="BB747">
        <v>30</v>
      </c>
      <c r="BC747">
        <v>155.70223203</v>
      </c>
      <c r="BD747">
        <v>15.176918015</v>
      </c>
      <c r="BE747">
        <v>-55.05954569</v>
      </c>
      <c r="BF747">
        <v>-7.3332759589999998</v>
      </c>
      <c r="BG747">
        <v>-35.8510031</v>
      </c>
      <c r="BH747">
        <v>-7.8857826810000002</v>
      </c>
      <c r="BI747">
        <v>-3.8931175539999998</v>
      </c>
      <c r="BJ747">
        <v>7.9703470279999999</v>
      </c>
      <c r="BK747">
        <v>-10.50766235</v>
      </c>
      <c r="BL747">
        <v>9.3877475137000008</v>
      </c>
      <c r="BM747">
        <v>4.3142451194999998</v>
      </c>
      <c r="BN747">
        <v>3.8580331016999998</v>
      </c>
      <c r="BO747">
        <v>-8.2828669339999994</v>
      </c>
      <c r="BP747">
        <v>6.4787962534999997</v>
      </c>
      <c r="BQ747">
        <v>18.987240198999999</v>
      </c>
      <c r="BR747">
        <v>364.13586966000003</v>
      </c>
      <c r="BS747">
        <v>69.529035296999993</v>
      </c>
      <c r="BT747">
        <v>-114.6227543</v>
      </c>
      <c r="BU747">
        <v>-18.206002460000001</v>
      </c>
      <c r="BV747">
        <v>-88.155991119999996</v>
      </c>
      <c r="BW747">
        <v>-46.237243390000003</v>
      </c>
      <c r="BX747">
        <v>-3.0878875410000002</v>
      </c>
      <c r="BY747">
        <v>18.531914061999998</v>
      </c>
      <c r="BZ747">
        <v>-14.48602356</v>
      </c>
      <c r="CA747">
        <v>34.464392170000004</v>
      </c>
      <c r="CB747">
        <v>4.4844619124999996</v>
      </c>
      <c r="CC747">
        <v>-2.682037577</v>
      </c>
      <c r="CD747">
        <v>-29.842476229999999</v>
      </c>
      <c r="CE747">
        <v>5.9152970586000002</v>
      </c>
      <c r="CF747">
        <v>53.467629158999998</v>
      </c>
      <c r="CG747">
        <v>684.87242749999996</v>
      </c>
      <c r="CH747">
        <v>151.34754407</v>
      </c>
      <c r="CI747">
        <v>-227.18889469999999</v>
      </c>
      <c r="CJ747">
        <v>1.6318917266999999</v>
      </c>
      <c r="CK747">
        <v>-231.29224300000001</v>
      </c>
      <c r="CL747">
        <v>-69.204530770000005</v>
      </c>
      <c r="CM747">
        <v>10.187584258999999</v>
      </c>
      <c r="CN747">
        <v>4.0996562908999996</v>
      </c>
      <c r="CO747">
        <v>-42.227556720000003</v>
      </c>
      <c r="CP747">
        <v>87.392018574000005</v>
      </c>
      <c r="CQ747">
        <v>-38.780585860000002</v>
      </c>
      <c r="CR747">
        <v>-74.529725189999994</v>
      </c>
      <c r="CS747">
        <v>-30.385670900000001</v>
      </c>
      <c r="CT747">
        <v>-0.32305334699999999</v>
      </c>
      <c r="CU747">
        <v>120.43653612</v>
      </c>
      <c r="CV747">
        <v>3.5006216869000002</v>
      </c>
      <c r="CW747">
        <v>-0.54651057400000003</v>
      </c>
      <c r="CX747">
        <v>3.8380491997999999</v>
      </c>
      <c r="CY747">
        <v>-4.2053645000000001E-2</v>
      </c>
      <c r="CZ747">
        <v>1.7978717732</v>
      </c>
      <c r="DA747">
        <v>-0.70228062499999999</v>
      </c>
      <c r="DB747">
        <v>0.2057091667</v>
      </c>
      <c r="DC747">
        <v>-0.12205635500000001</v>
      </c>
      <c r="DD747">
        <v>2.40404982E-2</v>
      </c>
      <c r="DE747">
        <v>2.0396779017000002</v>
      </c>
      <c r="DF747">
        <v>-0.246457172</v>
      </c>
      <c r="DG747">
        <v>0.27297955820000003</v>
      </c>
      <c r="DH747">
        <v>1.5415659711</v>
      </c>
      <c r="DI747">
        <v>-0.30353752699999997</v>
      </c>
      <c r="DJ747">
        <v>-0.49342037300000002</v>
      </c>
    </row>
    <row r="748" spans="17:114" x14ac:dyDescent="0.15">
      <c r="S748" s="11" t="s">
        <v>33</v>
      </c>
      <c r="T748" s="11" t="s">
        <v>100</v>
      </c>
      <c r="U748" s="11">
        <v>0.17199999999999999</v>
      </c>
      <c r="V748" s="11">
        <v>55</v>
      </c>
      <c r="W748" s="9">
        <v>0.80813100000000004</v>
      </c>
      <c r="X748" s="9">
        <v>0.46081100000000003</v>
      </c>
      <c r="Y748" s="9">
        <f t="shared" si="324"/>
        <v>5.3317947478431247</v>
      </c>
      <c r="Z748" s="9">
        <f t="shared" si="325"/>
        <v>10</v>
      </c>
      <c r="AA748" s="8">
        <f t="shared" si="326"/>
        <v>60</v>
      </c>
      <c r="AB748" s="8" t="b">
        <f t="shared" si="327"/>
        <v>0</v>
      </c>
      <c r="AC748" s="25" t="str">
        <f t="shared" si="293"/>
        <v>NO</v>
      </c>
      <c r="AD748" s="21" t="str">
        <f t="shared" si="315"/>
        <v>NO</v>
      </c>
      <c r="AE748" s="8" t="str">
        <f t="shared" si="316"/>
        <v>MEDIUM</v>
      </c>
      <c r="AF748" s="8">
        <f t="shared" si="317"/>
        <v>3</v>
      </c>
      <c r="AG748" s="8">
        <f t="shared" si="318"/>
        <v>3</v>
      </c>
      <c r="AH748" s="8">
        <f t="shared" si="319"/>
        <v>3</v>
      </c>
      <c r="AI748" s="25">
        <f t="shared" si="294"/>
        <v>113</v>
      </c>
      <c r="AJ748" s="25">
        <f t="shared" si="295"/>
        <v>256</v>
      </c>
      <c r="AK748" s="25">
        <f t="shared" si="296"/>
        <v>492</v>
      </c>
      <c r="AL748" s="25">
        <f t="shared" si="297"/>
        <v>7.1</v>
      </c>
      <c r="AM748" s="21">
        <f t="shared" si="320"/>
        <v>113</v>
      </c>
      <c r="AN748" s="21">
        <f t="shared" si="321"/>
        <v>256</v>
      </c>
      <c r="AO748" s="21">
        <f t="shared" si="322"/>
        <v>492</v>
      </c>
      <c r="AP748" s="21">
        <f t="shared" si="323"/>
        <v>7.1</v>
      </c>
      <c r="AQ748" s="24">
        <f t="shared" si="298"/>
        <v>0.99999999999999967</v>
      </c>
      <c r="AR748" s="24">
        <f t="shared" si="299"/>
        <v>1</v>
      </c>
      <c r="AS748" s="24">
        <f t="shared" si="300"/>
        <v>1</v>
      </c>
      <c r="AT748" s="24">
        <f t="shared" si="301"/>
        <v>-0.16666666666666666</v>
      </c>
      <c r="AU748">
        <v>0.11650000000000001</v>
      </c>
      <c r="AV748">
        <v>5.5500000000000001E-2</v>
      </c>
      <c r="AW748">
        <v>85</v>
      </c>
      <c r="AX748">
        <v>35</v>
      </c>
      <c r="AY748">
        <v>45</v>
      </c>
      <c r="AZ748">
        <v>15</v>
      </c>
      <c r="BA748">
        <v>60</v>
      </c>
      <c r="BB748">
        <v>30</v>
      </c>
      <c r="BC748">
        <v>155.70223203</v>
      </c>
      <c r="BD748">
        <v>15.176918015</v>
      </c>
      <c r="BE748">
        <v>-55.05954569</v>
      </c>
      <c r="BF748">
        <v>-7.3332759589999998</v>
      </c>
      <c r="BG748">
        <v>-35.8510031</v>
      </c>
      <c r="BH748">
        <v>-7.8857826810000002</v>
      </c>
      <c r="BI748">
        <v>-3.8931175539999998</v>
      </c>
      <c r="BJ748">
        <v>7.9703470279999999</v>
      </c>
      <c r="BK748">
        <v>-10.50766235</v>
      </c>
      <c r="BL748">
        <v>9.3877475137000008</v>
      </c>
      <c r="BM748">
        <v>4.3142451194999998</v>
      </c>
      <c r="BN748">
        <v>3.8580331016999998</v>
      </c>
      <c r="BO748">
        <v>-8.2828669339999994</v>
      </c>
      <c r="BP748">
        <v>6.4787962534999997</v>
      </c>
      <c r="BQ748">
        <v>18.987240198999999</v>
      </c>
      <c r="BR748">
        <v>364.13586966000003</v>
      </c>
      <c r="BS748">
        <v>69.529035296999993</v>
      </c>
      <c r="BT748">
        <v>-114.6227543</v>
      </c>
      <c r="BU748">
        <v>-18.206002460000001</v>
      </c>
      <c r="BV748">
        <v>-88.155991119999996</v>
      </c>
      <c r="BW748">
        <v>-46.237243390000003</v>
      </c>
      <c r="BX748">
        <v>-3.0878875410000002</v>
      </c>
      <c r="BY748">
        <v>18.531914061999998</v>
      </c>
      <c r="BZ748">
        <v>-14.48602356</v>
      </c>
      <c r="CA748">
        <v>34.464392170000004</v>
      </c>
      <c r="CB748">
        <v>4.4844619124999996</v>
      </c>
      <c r="CC748">
        <v>-2.682037577</v>
      </c>
      <c r="CD748">
        <v>-29.842476229999999</v>
      </c>
      <c r="CE748">
        <v>5.9152970586000002</v>
      </c>
      <c r="CF748">
        <v>53.467629158999998</v>
      </c>
      <c r="CG748">
        <v>684.87242749999996</v>
      </c>
      <c r="CH748">
        <v>151.34754407</v>
      </c>
      <c r="CI748">
        <v>-227.18889469999999</v>
      </c>
      <c r="CJ748">
        <v>1.6318917266999999</v>
      </c>
      <c r="CK748">
        <v>-231.29224300000001</v>
      </c>
      <c r="CL748">
        <v>-69.204530770000005</v>
      </c>
      <c r="CM748">
        <v>10.187584258999999</v>
      </c>
      <c r="CN748">
        <v>4.0996562908999996</v>
      </c>
      <c r="CO748">
        <v>-42.227556720000003</v>
      </c>
      <c r="CP748">
        <v>87.392018574000005</v>
      </c>
      <c r="CQ748">
        <v>-38.780585860000002</v>
      </c>
      <c r="CR748">
        <v>-74.529725189999994</v>
      </c>
      <c r="CS748">
        <v>-30.385670900000001</v>
      </c>
      <c r="CT748">
        <v>-0.32305334699999999</v>
      </c>
      <c r="CU748">
        <v>120.43653612</v>
      </c>
      <c r="CV748">
        <v>3.5006216869000002</v>
      </c>
      <c r="CW748">
        <v>-0.54651057400000003</v>
      </c>
      <c r="CX748">
        <v>3.8380491997999999</v>
      </c>
      <c r="CY748">
        <v>-4.2053645000000001E-2</v>
      </c>
      <c r="CZ748">
        <v>1.7978717732</v>
      </c>
      <c r="DA748">
        <v>-0.70228062499999999</v>
      </c>
      <c r="DB748">
        <v>0.2057091667</v>
      </c>
      <c r="DC748">
        <v>-0.12205635500000001</v>
      </c>
      <c r="DD748">
        <v>2.40404982E-2</v>
      </c>
      <c r="DE748">
        <v>2.0396779017000002</v>
      </c>
      <c r="DF748">
        <v>-0.246457172</v>
      </c>
      <c r="DG748">
        <v>0.27297955820000003</v>
      </c>
      <c r="DH748">
        <v>1.5415659711</v>
      </c>
      <c r="DI748">
        <v>-0.30353752699999997</v>
      </c>
      <c r="DJ748">
        <v>-0.49342037300000002</v>
      </c>
    </row>
    <row r="749" spans="17:114" s="15" customFormat="1" x14ac:dyDescent="0.15">
      <c r="Q749" s="17"/>
      <c r="R749" s="17"/>
      <c r="S749" s="17" t="s">
        <v>33</v>
      </c>
      <c r="T749" s="11" t="s">
        <v>100</v>
      </c>
      <c r="U749" s="17">
        <v>0.17199999999999999</v>
      </c>
      <c r="V749" s="17">
        <v>90</v>
      </c>
      <c r="W749" s="9">
        <v>0.80813100000000004</v>
      </c>
      <c r="X749" s="9">
        <v>0.46081100000000003</v>
      </c>
      <c r="Y749" s="9">
        <f t="shared" si="324"/>
        <v>5.3317947478431247</v>
      </c>
      <c r="Z749" s="9">
        <f t="shared" si="325"/>
        <v>10</v>
      </c>
      <c r="AA749" s="8">
        <f t="shared" si="326"/>
        <v>60</v>
      </c>
      <c r="AB749" s="8" t="b">
        <f t="shared" si="327"/>
        <v>0</v>
      </c>
      <c r="AC749" s="25" t="str">
        <f t="shared" si="293"/>
        <v>NO</v>
      </c>
      <c r="AD749" s="21" t="str">
        <f t="shared" si="315"/>
        <v>NO</v>
      </c>
      <c r="AE749" s="8" t="str">
        <f t="shared" si="316"/>
        <v>FINE</v>
      </c>
      <c r="AF749" s="8">
        <f t="shared" si="317"/>
        <v>2</v>
      </c>
      <c r="AG749" s="8">
        <f t="shared" si="318"/>
        <v>2</v>
      </c>
      <c r="AH749" s="8">
        <f t="shared" si="319"/>
        <v>2</v>
      </c>
      <c r="AI749" s="25">
        <f t="shared" si="294"/>
        <v>94</v>
      </c>
      <c r="AJ749" s="25">
        <f t="shared" si="295"/>
        <v>234</v>
      </c>
      <c r="AK749" s="25">
        <f t="shared" si="296"/>
        <v>347</v>
      </c>
      <c r="AL749" s="25">
        <f t="shared" si="297"/>
        <v>10.799999999999999</v>
      </c>
      <c r="AM749" s="21">
        <f t="shared" si="320"/>
        <v>94</v>
      </c>
      <c r="AN749" s="21">
        <f t="shared" si="321"/>
        <v>234</v>
      </c>
      <c r="AO749" s="21">
        <f t="shared" si="322"/>
        <v>347</v>
      </c>
      <c r="AP749" s="21">
        <f t="shared" si="323"/>
        <v>10.799999999999999</v>
      </c>
      <c r="AQ749" s="24">
        <f t="shared" si="298"/>
        <v>0.99999999999999967</v>
      </c>
      <c r="AR749" s="24">
        <f t="shared" si="299"/>
        <v>1</v>
      </c>
      <c r="AS749" s="24">
        <f t="shared" si="300"/>
        <v>1</v>
      </c>
      <c r="AT749" s="24">
        <f t="shared" si="301"/>
        <v>1</v>
      </c>
      <c r="AU749">
        <v>0.11650000000000001</v>
      </c>
      <c r="AV749">
        <v>5.5500000000000001E-2</v>
      </c>
      <c r="AW749">
        <v>85</v>
      </c>
      <c r="AX749">
        <v>35</v>
      </c>
      <c r="AY749">
        <v>45</v>
      </c>
      <c r="AZ749">
        <v>15</v>
      </c>
      <c r="BA749">
        <v>60</v>
      </c>
      <c r="BB749">
        <v>30</v>
      </c>
      <c r="BC749">
        <v>155.70223203</v>
      </c>
      <c r="BD749">
        <v>15.176918015</v>
      </c>
      <c r="BE749">
        <v>-55.05954569</v>
      </c>
      <c r="BF749">
        <v>-7.3332759589999998</v>
      </c>
      <c r="BG749">
        <v>-35.8510031</v>
      </c>
      <c r="BH749">
        <v>-7.8857826810000002</v>
      </c>
      <c r="BI749">
        <v>-3.8931175539999998</v>
      </c>
      <c r="BJ749">
        <v>7.9703470279999999</v>
      </c>
      <c r="BK749">
        <v>-10.50766235</v>
      </c>
      <c r="BL749">
        <v>9.3877475137000008</v>
      </c>
      <c r="BM749">
        <v>4.3142451194999998</v>
      </c>
      <c r="BN749">
        <v>3.8580331016999998</v>
      </c>
      <c r="BO749">
        <v>-8.2828669339999994</v>
      </c>
      <c r="BP749">
        <v>6.4787962534999997</v>
      </c>
      <c r="BQ749">
        <v>18.987240198999999</v>
      </c>
      <c r="BR749">
        <v>364.13586966000003</v>
      </c>
      <c r="BS749">
        <v>69.529035296999993</v>
      </c>
      <c r="BT749">
        <v>-114.6227543</v>
      </c>
      <c r="BU749">
        <v>-18.206002460000001</v>
      </c>
      <c r="BV749">
        <v>-88.155991119999996</v>
      </c>
      <c r="BW749">
        <v>-46.237243390000003</v>
      </c>
      <c r="BX749">
        <v>-3.0878875410000002</v>
      </c>
      <c r="BY749">
        <v>18.531914061999998</v>
      </c>
      <c r="BZ749">
        <v>-14.48602356</v>
      </c>
      <c r="CA749">
        <v>34.464392170000004</v>
      </c>
      <c r="CB749">
        <v>4.4844619124999996</v>
      </c>
      <c r="CC749">
        <v>-2.682037577</v>
      </c>
      <c r="CD749">
        <v>-29.842476229999999</v>
      </c>
      <c r="CE749">
        <v>5.9152970586000002</v>
      </c>
      <c r="CF749">
        <v>53.467629158999998</v>
      </c>
      <c r="CG749">
        <v>684.87242749999996</v>
      </c>
      <c r="CH749">
        <v>151.34754407</v>
      </c>
      <c r="CI749">
        <v>-227.18889469999999</v>
      </c>
      <c r="CJ749">
        <v>1.6318917266999999</v>
      </c>
      <c r="CK749">
        <v>-231.29224300000001</v>
      </c>
      <c r="CL749">
        <v>-69.204530770000005</v>
      </c>
      <c r="CM749">
        <v>10.187584258999999</v>
      </c>
      <c r="CN749">
        <v>4.0996562908999996</v>
      </c>
      <c r="CO749">
        <v>-42.227556720000003</v>
      </c>
      <c r="CP749">
        <v>87.392018574000005</v>
      </c>
      <c r="CQ749">
        <v>-38.780585860000002</v>
      </c>
      <c r="CR749">
        <v>-74.529725189999994</v>
      </c>
      <c r="CS749">
        <v>-30.385670900000001</v>
      </c>
      <c r="CT749">
        <v>-0.32305334699999999</v>
      </c>
      <c r="CU749">
        <v>120.43653612</v>
      </c>
      <c r="CV749">
        <v>3.5006216869000002</v>
      </c>
      <c r="CW749">
        <v>-0.54651057400000003</v>
      </c>
      <c r="CX749">
        <v>3.8380491997999999</v>
      </c>
      <c r="CY749">
        <v>-4.2053645000000001E-2</v>
      </c>
      <c r="CZ749">
        <v>1.7978717732</v>
      </c>
      <c r="DA749">
        <v>-0.70228062499999999</v>
      </c>
      <c r="DB749">
        <v>0.2057091667</v>
      </c>
      <c r="DC749">
        <v>-0.12205635500000001</v>
      </c>
      <c r="DD749">
        <v>2.40404982E-2</v>
      </c>
      <c r="DE749">
        <v>2.0396779017000002</v>
      </c>
      <c r="DF749">
        <v>-0.246457172</v>
      </c>
      <c r="DG749">
        <v>0.27297955820000003</v>
      </c>
      <c r="DH749">
        <v>1.5415659711</v>
      </c>
      <c r="DI749">
        <v>-0.30353752699999997</v>
      </c>
      <c r="DJ749">
        <v>-0.49342037300000002</v>
      </c>
    </row>
    <row r="750" spans="17:114" x14ac:dyDescent="0.15">
      <c r="S750" s="11" t="s">
        <v>35</v>
      </c>
      <c r="T750" s="11" t="s">
        <v>100</v>
      </c>
      <c r="U750" s="11">
        <v>2</v>
      </c>
      <c r="V750" s="11">
        <v>0</v>
      </c>
      <c r="W750" s="9">
        <v>3.4075000000000001E-2</v>
      </c>
      <c r="X750" s="9">
        <v>0.48441000000000001</v>
      </c>
      <c r="Y750" s="9">
        <f t="shared" si="324"/>
        <v>0.24762250443541653</v>
      </c>
      <c r="Z750" s="9">
        <f t="shared" si="325"/>
        <v>206</v>
      </c>
      <c r="AA750" s="8">
        <f t="shared" si="326"/>
        <v>60</v>
      </c>
      <c r="AB750" s="8" t="b">
        <f t="shared" si="327"/>
        <v>0</v>
      </c>
      <c r="AC750" s="25" t="str">
        <f t="shared" si="293"/>
        <v>NO</v>
      </c>
      <c r="AD750" s="21" t="str">
        <f t="shared" si="315"/>
        <v>NO</v>
      </c>
      <c r="AE750" s="8" t="str">
        <f t="shared" si="316"/>
        <v>FINE</v>
      </c>
      <c r="AF750" s="8">
        <f t="shared" si="317"/>
        <v>2</v>
      </c>
      <c r="AG750" s="8">
        <f t="shared" si="318"/>
        <v>2</v>
      </c>
      <c r="AH750" s="8">
        <f t="shared" si="319"/>
        <v>2</v>
      </c>
      <c r="AI750" s="25">
        <f t="shared" si="294"/>
        <v>94</v>
      </c>
      <c r="AJ750" s="25">
        <f t="shared" si="295"/>
        <v>214</v>
      </c>
      <c r="AK750" s="25">
        <f t="shared" si="296"/>
        <v>371</v>
      </c>
      <c r="AL750" s="25">
        <f t="shared" si="297"/>
        <v>11.7</v>
      </c>
      <c r="AM750" s="21">
        <f t="shared" si="320"/>
        <v>94</v>
      </c>
      <c r="AN750" s="21">
        <f t="shared" si="321"/>
        <v>214</v>
      </c>
      <c r="AO750" s="21">
        <f t="shared" si="322"/>
        <v>371</v>
      </c>
      <c r="AP750" s="21">
        <f t="shared" si="323"/>
        <v>11.7</v>
      </c>
      <c r="AQ750" s="24">
        <f t="shared" si="298"/>
        <v>-1</v>
      </c>
      <c r="AR750" s="24">
        <f t="shared" si="299"/>
        <v>1</v>
      </c>
      <c r="AS750" s="24">
        <f t="shared" si="300"/>
        <v>1</v>
      </c>
      <c r="AT750" s="24">
        <f t="shared" si="301"/>
        <v>-1</v>
      </c>
      <c r="AU750">
        <v>9</v>
      </c>
      <c r="AV750">
        <v>7</v>
      </c>
      <c r="AW750">
        <v>85</v>
      </c>
      <c r="AX750">
        <v>35</v>
      </c>
      <c r="AY750">
        <v>45</v>
      </c>
      <c r="AZ750">
        <v>15</v>
      </c>
      <c r="BA750">
        <v>22.5</v>
      </c>
      <c r="BB750">
        <v>22.5</v>
      </c>
      <c r="BC750">
        <v>141.29401050000001</v>
      </c>
      <c r="BD750">
        <v>9.0150116331000003</v>
      </c>
      <c r="BE750">
        <v>-13.048221979999999</v>
      </c>
      <c r="BF750">
        <v>-21.89044389</v>
      </c>
      <c r="BG750">
        <v>-0.29610029700000001</v>
      </c>
      <c r="BH750">
        <v>2.0591266200999998</v>
      </c>
      <c r="BI750">
        <v>4.7770278741999999</v>
      </c>
      <c r="BJ750">
        <v>5.3677525841999998</v>
      </c>
      <c r="BK750">
        <v>6.8301330482999996</v>
      </c>
      <c r="BL750">
        <v>-13.194511520000001</v>
      </c>
      <c r="BM750">
        <v>-5.9717884239999997</v>
      </c>
      <c r="BN750">
        <v>-44.928675239999997</v>
      </c>
      <c r="BO750">
        <v>-21.640095169999999</v>
      </c>
      <c r="BP750">
        <v>23.987667326</v>
      </c>
      <c r="BQ750">
        <v>14.408904804000001</v>
      </c>
      <c r="BR750">
        <v>320.15174954999998</v>
      </c>
      <c r="BS750">
        <v>26.409874597000002</v>
      </c>
      <c r="BT750">
        <v>-31.059293579999999</v>
      </c>
      <c r="BU750">
        <v>-56.224008169999998</v>
      </c>
      <c r="BV750">
        <v>-3.9012351889999999</v>
      </c>
      <c r="BW750">
        <v>1.3090952815000001</v>
      </c>
      <c r="BX750">
        <v>8.8551526574999997</v>
      </c>
      <c r="BY750">
        <v>11.518716752</v>
      </c>
      <c r="BZ750">
        <v>15.180882172</v>
      </c>
      <c r="CA750">
        <v>-24.96495621</v>
      </c>
      <c r="CB750">
        <v>-17.477890439999999</v>
      </c>
      <c r="CC750">
        <v>-102.5287616</v>
      </c>
      <c r="CD750">
        <v>-46.96282987</v>
      </c>
      <c r="CE750">
        <v>60.066774492999997</v>
      </c>
      <c r="CF750">
        <v>33.405659800000002</v>
      </c>
      <c r="CG750">
        <v>590.66332194999995</v>
      </c>
      <c r="CH750">
        <v>54.127968694000003</v>
      </c>
      <c r="CI750">
        <v>-87.379937620000007</v>
      </c>
      <c r="CJ750">
        <v>-124.0401991</v>
      </c>
      <c r="CK750">
        <v>21.193529852000001</v>
      </c>
      <c r="CL750">
        <v>6.7267284973999999</v>
      </c>
      <c r="CM750">
        <v>20.764421546000001</v>
      </c>
      <c r="CN750">
        <v>14.698208481</v>
      </c>
      <c r="CO750">
        <v>50.374607992999998</v>
      </c>
      <c r="CP750">
        <v>-58.154094469999997</v>
      </c>
      <c r="CQ750">
        <v>-50.749408760000001</v>
      </c>
      <c r="CR750">
        <v>-242.15619910000001</v>
      </c>
      <c r="CS750">
        <v>-84.970320639999997</v>
      </c>
      <c r="CT750">
        <v>155.06518188000001</v>
      </c>
      <c r="CU750">
        <v>91.761794448000003</v>
      </c>
      <c r="CV750">
        <v>4.4510914826999999</v>
      </c>
      <c r="CW750">
        <v>-2.0637516210000002</v>
      </c>
      <c r="CX750">
        <v>1.8609635536</v>
      </c>
      <c r="CY750">
        <v>2.6499336002999998</v>
      </c>
      <c r="CZ750">
        <v>-3.8335923000000001E-2</v>
      </c>
      <c r="DA750">
        <v>6.9382962999999997E-3</v>
      </c>
      <c r="DB750">
        <v>-0.77921600800000002</v>
      </c>
      <c r="DC750">
        <v>-0.14091574000000001</v>
      </c>
      <c r="DD750">
        <v>-0.95864220300000003</v>
      </c>
      <c r="DE750">
        <v>2.2357930331000002</v>
      </c>
      <c r="DF750">
        <v>0.94420977439999998</v>
      </c>
      <c r="DG750">
        <v>7.1266148946000003</v>
      </c>
      <c r="DH750">
        <v>2.0118841137999999</v>
      </c>
      <c r="DI750">
        <v>-2.999633652</v>
      </c>
      <c r="DJ750">
        <v>-2.0700210029999999</v>
      </c>
    </row>
    <row r="751" spans="17:114" x14ac:dyDescent="0.15">
      <c r="S751" s="11" t="s">
        <v>35</v>
      </c>
      <c r="T751" s="11" t="s">
        <v>100</v>
      </c>
      <c r="U751" s="11">
        <v>2</v>
      </c>
      <c r="V751" s="11">
        <v>15</v>
      </c>
      <c r="W751" s="9">
        <v>3.4075000000000001E-2</v>
      </c>
      <c r="X751" s="9">
        <v>0.48441000000000001</v>
      </c>
      <c r="Y751" s="9">
        <f t="shared" si="324"/>
        <v>0.24762250443541653</v>
      </c>
      <c r="Z751" s="9">
        <f t="shared" si="325"/>
        <v>206</v>
      </c>
      <c r="AA751" s="8">
        <f t="shared" si="326"/>
        <v>60</v>
      </c>
      <c r="AB751" s="8" t="b">
        <f t="shared" si="327"/>
        <v>0</v>
      </c>
      <c r="AC751" s="25" t="str">
        <f t="shared" si="293"/>
        <v>NO</v>
      </c>
      <c r="AD751" s="21" t="str">
        <f t="shared" si="315"/>
        <v>NO</v>
      </c>
      <c r="AE751" s="8" t="str">
        <f t="shared" si="316"/>
        <v>FINE</v>
      </c>
      <c r="AF751" s="8">
        <f t="shared" si="317"/>
        <v>2</v>
      </c>
      <c r="AG751" s="8">
        <f t="shared" si="318"/>
        <v>2</v>
      </c>
      <c r="AH751" s="8">
        <f t="shared" si="319"/>
        <v>2</v>
      </c>
      <c r="AI751" s="25">
        <f t="shared" si="294"/>
        <v>64</v>
      </c>
      <c r="AJ751" s="25">
        <f t="shared" si="295"/>
        <v>143</v>
      </c>
      <c r="AK751" s="25">
        <f t="shared" si="296"/>
        <v>197</v>
      </c>
      <c r="AL751" s="25">
        <f t="shared" si="297"/>
        <v>16.200000000000003</v>
      </c>
      <c r="AM751" s="21">
        <f t="shared" si="320"/>
        <v>64</v>
      </c>
      <c r="AN751" s="21">
        <f t="shared" si="321"/>
        <v>143</v>
      </c>
      <c r="AO751" s="21">
        <f t="shared" si="322"/>
        <v>197</v>
      </c>
      <c r="AP751" s="21">
        <f t="shared" si="323"/>
        <v>16.200000000000003</v>
      </c>
      <c r="AQ751" s="24">
        <f t="shared" si="298"/>
        <v>-1</v>
      </c>
      <c r="AR751" s="24">
        <f t="shared" si="299"/>
        <v>1</v>
      </c>
      <c r="AS751" s="24">
        <f t="shared" si="300"/>
        <v>1</v>
      </c>
      <c r="AT751" s="24">
        <f t="shared" si="301"/>
        <v>-0.33333333333333331</v>
      </c>
      <c r="AU751">
        <v>9</v>
      </c>
      <c r="AV751">
        <v>7</v>
      </c>
      <c r="AW751">
        <v>85</v>
      </c>
      <c r="AX751">
        <v>35</v>
      </c>
      <c r="AY751">
        <v>45</v>
      </c>
      <c r="AZ751">
        <v>15</v>
      </c>
      <c r="BA751">
        <v>22.5</v>
      </c>
      <c r="BB751">
        <v>22.5</v>
      </c>
      <c r="BC751">
        <v>141.29401050000001</v>
      </c>
      <c r="BD751">
        <v>9.0150116331000003</v>
      </c>
      <c r="BE751">
        <v>-13.048221979999999</v>
      </c>
      <c r="BF751">
        <v>-21.89044389</v>
      </c>
      <c r="BG751">
        <v>-0.29610029700000001</v>
      </c>
      <c r="BH751">
        <v>2.0591266200999998</v>
      </c>
      <c r="BI751">
        <v>4.7770278741999999</v>
      </c>
      <c r="BJ751">
        <v>5.3677525841999998</v>
      </c>
      <c r="BK751">
        <v>6.8301330482999996</v>
      </c>
      <c r="BL751">
        <v>-13.194511520000001</v>
      </c>
      <c r="BM751">
        <v>-5.9717884239999997</v>
      </c>
      <c r="BN751">
        <v>-44.928675239999997</v>
      </c>
      <c r="BO751">
        <v>-21.640095169999999</v>
      </c>
      <c r="BP751">
        <v>23.987667326</v>
      </c>
      <c r="BQ751">
        <v>14.408904804000001</v>
      </c>
      <c r="BR751">
        <v>320.15174954999998</v>
      </c>
      <c r="BS751">
        <v>26.409874597000002</v>
      </c>
      <c r="BT751">
        <v>-31.059293579999999</v>
      </c>
      <c r="BU751">
        <v>-56.224008169999998</v>
      </c>
      <c r="BV751">
        <v>-3.9012351889999999</v>
      </c>
      <c r="BW751">
        <v>1.3090952815000001</v>
      </c>
      <c r="BX751">
        <v>8.8551526574999997</v>
      </c>
      <c r="BY751">
        <v>11.518716752</v>
      </c>
      <c r="BZ751">
        <v>15.180882172</v>
      </c>
      <c r="CA751">
        <v>-24.96495621</v>
      </c>
      <c r="CB751">
        <v>-17.477890439999999</v>
      </c>
      <c r="CC751">
        <v>-102.5287616</v>
      </c>
      <c r="CD751">
        <v>-46.96282987</v>
      </c>
      <c r="CE751">
        <v>60.066774492999997</v>
      </c>
      <c r="CF751">
        <v>33.405659800000002</v>
      </c>
      <c r="CG751">
        <v>590.66332194999995</v>
      </c>
      <c r="CH751">
        <v>54.127968694000003</v>
      </c>
      <c r="CI751">
        <v>-87.379937620000007</v>
      </c>
      <c r="CJ751">
        <v>-124.0401991</v>
      </c>
      <c r="CK751">
        <v>21.193529852000001</v>
      </c>
      <c r="CL751">
        <v>6.7267284973999999</v>
      </c>
      <c r="CM751">
        <v>20.764421546000001</v>
      </c>
      <c r="CN751">
        <v>14.698208481</v>
      </c>
      <c r="CO751">
        <v>50.374607992999998</v>
      </c>
      <c r="CP751">
        <v>-58.154094469999997</v>
      </c>
      <c r="CQ751">
        <v>-50.749408760000001</v>
      </c>
      <c r="CR751">
        <v>-242.15619910000001</v>
      </c>
      <c r="CS751">
        <v>-84.970320639999997</v>
      </c>
      <c r="CT751">
        <v>155.06518188000001</v>
      </c>
      <c r="CU751">
        <v>91.761794448000003</v>
      </c>
      <c r="CV751">
        <v>4.4510914826999999</v>
      </c>
      <c r="CW751">
        <v>-2.0637516210000002</v>
      </c>
      <c r="CX751">
        <v>1.8609635536</v>
      </c>
      <c r="CY751">
        <v>2.6499336002999998</v>
      </c>
      <c r="CZ751">
        <v>-3.8335923000000001E-2</v>
      </c>
      <c r="DA751">
        <v>6.9382962999999997E-3</v>
      </c>
      <c r="DB751">
        <v>-0.77921600800000002</v>
      </c>
      <c r="DC751">
        <v>-0.14091574000000001</v>
      </c>
      <c r="DD751">
        <v>-0.95864220300000003</v>
      </c>
      <c r="DE751">
        <v>2.2357930331000002</v>
      </c>
      <c r="DF751">
        <v>0.94420977439999998</v>
      </c>
      <c r="DG751">
        <v>7.1266148946000003</v>
      </c>
      <c r="DH751">
        <v>2.0118841137999999</v>
      </c>
      <c r="DI751">
        <v>-2.999633652</v>
      </c>
      <c r="DJ751">
        <v>-2.0700210029999999</v>
      </c>
    </row>
    <row r="752" spans="17:114" x14ac:dyDescent="0.15">
      <c r="S752" s="11" t="s">
        <v>35</v>
      </c>
      <c r="T752" s="11" t="s">
        <v>100</v>
      </c>
      <c r="U752" s="11">
        <v>2</v>
      </c>
      <c r="V752" s="11">
        <v>30</v>
      </c>
      <c r="W752" s="9">
        <v>3.4075000000000001E-2</v>
      </c>
      <c r="X752" s="9">
        <v>0.48441000000000001</v>
      </c>
      <c r="Y752" s="9">
        <f t="shared" si="324"/>
        <v>0.24762250443541653</v>
      </c>
      <c r="Z752" s="9">
        <f t="shared" si="325"/>
        <v>206</v>
      </c>
      <c r="AA752" s="8">
        <f t="shared" si="326"/>
        <v>60</v>
      </c>
      <c r="AB752" s="8" t="b">
        <f t="shared" si="327"/>
        <v>0</v>
      </c>
      <c r="AC752" s="25" t="str">
        <f t="shared" si="293"/>
        <v>NO</v>
      </c>
      <c r="AD752" s="21" t="str">
        <f t="shared" si="315"/>
        <v>NO</v>
      </c>
      <c r="AE752" s="8" t="str">
        <f t="shared" si="316"/>
        <v>VERY FINE</v>
      </c>
      <c r="AF752" s="8">
        <f t="shared" si="317"/>
        <v>1</v>
      </c>
      <c r="AG752" s="8">
        <f t="shared" si="318"/>
        <v>1</v>
      </c>
      <c r="AH752" s="8">
        <f t="shared" si="319"/>
        <v>1</v>
      </c>
      <c r="AI752" s="25">
        <f t="shared" si="294"/>
        <v>47</v>
      </c>
      <c r="AJ752" s="25">
        <f t="shared" si="295"/>
        <v>102</v>
      </c>
      <c r="AK752" s="25">
        <f t="shared" si="296"/>
        <v>105</v>
      </c>
      <c r="AL752" s="25">
        <f t="shared" si="297"/>
        <v>19</v>
      </c>
      <c r="AM752" s="21">
        <f t="shared" si="320"/>
        <v>47</v>
      </c>
      <c r="AN752" s="21">
        <f t="shared" si="321"/>
        <v>102</v>
      </c>
      <c r="AO752" s="21">
        <f t="shared" si="322"/>
        <v>105</v>
      </c>
      <c r="AP752" s="21">
        <f t="shared" si="323"/>
        <v>19</v>
      </c>
      <c r="AQ752" s="24">
        <f t="shared" si="298"/>
        <v>-1</v>
      </c>
      <c r="AR752" s="24">
        <f t="shared" si="299"/>
        <v>1</v>
      </c>
      <c r="AS752" s="24">
        <f t="shared" si="300"/>
        <v>1</v>
      </c>
      <c r="AT752" s="24">
        <f t="shared" si="301"/>
        <v>0.33333333333333331</v>
      </c>
      <c r="AU752">
        <v>9</v>
      </c>
      <c r="AV752">
        <v>7</v>
      </c>
      <c r="AW752">
        <v>85</v>
      </c>
      <c r="AX752">
        <v>35</v>
      </c>
      <c r="AY752">
        <v>45</v>
      </c>
      <c r="AZ752">
        <v>15</v>
      </c>
      <c r="BA752">
        <v>22.5</v>
      </c>
      <c r="BB752">
        <v>22.5</v>
      </c>
      <c r="BC752">
        <v>141.29401050000001</v>
      </c>
      <c r="BD752">
        <v>9.0150116331000003</v>
      </c>
      <c r="BE752">
        <v>-13.048221979999999</v>
      </c>
      <c r="BF752">
        <v>-21.89044389</v>
      </c>
      <c r="BG752">
        <v>-0.29610029700000001</v>
      </c>
      <c r="BH752">
        <v>2.0591266200999998</v>
      </c>
      <c r="BI752">
        <v>4.7770278741999999</v>
      </c>
      <c r="BJ752">
        <v>5.3677525841999998</v>
      </c>
      <c r="BK752">
        <v>6.8301330482999996</v>
      </c>
      <c r="BL752">
        <v>-13.194511520000001</v>
      </c>
      <c r="BM752">
        <v>-5.9717884239999997</v>
      </c>
      <c r="BN752">
        <v>-44.928675239999997</v>
      </c>
      <c r="BO752">
        <v>-21.640095169999999</v>
      </c>
      <c r="BP752">
        <v>23.987667326</v>
      </c>
      <c r="BQ752">
        <v>14.408904804000001</v>
      </c>
      <c r="BR752">
        <v>320.15174954999998</v>
      </c>
      <c r="BS752">
        <v>26.409874597000002</v>
      </c>
      <c r="BT752">
        <v>-31.059293579999999</v>
      </c>
      <c r="BU752">
        <v>-56.224008169999998</v>
      </c>
      <c r="BV752">
        <v>-3.9012351889999999</v>
      </c>
      <c r="BW752">
        <v>1.3090952815000001</v>
      </c>
      <c r="BX752">
        <v>8.8551526574999997</v>
      </c>
      <c r="BY752">
        <v>11.518716752</v>
      </c>
      <c r="BZ752">
        <v>15.180882172</v>
      </c>
      <c r="CA752">
        <v>-24.96495621</v>
      </c>
      <c r="CB752">
        <v>-17.477890439999999</v>
      </c>
      <c r="CC752">
        <v>-102.5287616</v>
      </c>
      <c r="CD752">
        <v>-46.96282987</v>
      </c>
      <c r="CE752">
        <v>60.066774492999997</v>
      </c>
      <c r="CF752">
        <v>33.405659800000002</v>
      </c>
      <c r="CG752">
        <v>590.66332194999995</v>
      </c>
      <c r="CH752">
        <v>54.127968694000003</v>
      </c>
      <c r="CI752">
        <v>-87.379937620000007</v>
      </c>
      <c r="CJ752">
        <v>-124.0401991</v>
      </c>
      <c r="CK752">
        <v>21.193529852000001</v>
      </c>
      <c r="CL752">
        <v>6.7267284973999999</v>
      </c>
      <c r="CM752">
        <v>20.764421546000001</v>
      </c>
      <c r="CN752">
        <v>14.698208481</v>
      </c>
      <c r="CO752">
        <v>50.374607992999998</v>
      </c>
      <c r="CP752">
        <v>-58.154094469999997</v>
      </c>
      <c r="CQ752">
        <v>-50.749408760000001</v>
      </c>
      <c r="CR752">
        <v>-242.15619910000001</v>
      </c>
      <c r="CS752">
        <v>-84.970320639999997</v>
      </c>
      <c r="CT752">
        <v>155.06518188000001</v>
      </c>
      <c r="CU752">
        <v>91.761794448000003</v>
      </c>
      <c r="CV752">
        <v>4.4510914826999999</v>
      </c>
      <c r="CW752">
        <v>-2.0637516210000002</v>
      </c>
      <c r="CX752">
        <v>1.8609635536</v>
      </c>
      <c r="CY752">
        <v>2.6499336002999998</v>
      </c>
      <c r="CZ752">
        <v>-3.8335923000000001E-2</v>
      </c>
      <c r="DA752">
        <v>6.9382962999999997E-3</v>
      </c>
      <c r="DB752">
        <v>-0.77921600800000002</v>
      </c>
      <c r="DC752">
        <v>-0.14091574000000001</v>
      </c>
      <c r="DD752">
        <v>-0.95864220300000003</v>
      </c>
      <c r="DE752">
        <v>2.2357930331000002</v>
      </c>
      <c r="DF752">
        <v>0.94420977439999998</v>
      </c>
      <c r="DG752">
        <v>7.1266148946000003</v>
      </c>
      <c r="DH752">
        <v>2.0118841137999999</v>
      </c>
      <c r="DI752">
        <v>-2.999633652</v>
      </c>
      <c r="DJ752">
        <v>-2.0700210029999999</v>
      </c>
    </row>
    <row r="753" spans="19:114" x14ac:dyDescent="0.15">
      <c r="S753" s="11" t="s">
        <v>35</v>
      </c>
      <c r="T753" s="11" t="s">
        <v>100</v>
      </c>
      <c r="U753" s="11">
        <v>2</v>
      </c>
      <c r="V753" s="11">
        <v>45</v>
      </c>
      <c r="W753" s="9">
        <v>3.4075000000000001E-2</v>
      </c>
      <c r="X753" s="9">
        <v>0.48441000000000001</v>
      </c>
      <c r="Y753" s="9">
        <f t="shared" si="324"/>
        <v>0.24762250443541653</v>
      </c>
      <c r="Z753" s="9">
        <f t="shared" si="325"/>
        <v>206</v>
      </c>
      <c r="AA753" s="8">
        <f t="shared" si="326"/>
        <v>60</v>
      </c>
      <c r="AB753" s="8" t="b">
        <f t="shared" si="327"/>
        <v>0</v>
      </c>
      <c r="AC753" s="25" t="str">
        <f t="shared" si="293"/>
        <v>NO</v>
      </c>
      <c r="AD753" s="21" t="str">
        <f t="shared" si="315"/>
        <v>NO</v>
      </c>
      <c r="AE753" s="8" t="str">
        <f t="shared" si="316"/>
        <v>VERY FINE</v>
      </c>
      <c r="AF753" s="8">
        <f t="shared" si="317"/>
        <v>1</v>
      </c>
      <c r="AG753" s="8">
        <f t="shared" si="318"/>
        <v>1</v>
      </c>
      <c r="AH753" s="8">
        <f t="shared" si="319"/>
        <v>1</v>
      </c>
      <c r="AI753" s="25">
        <f t="shared" si="294"/>
        <v>42</v>
      </c>
      <c r="AJ753" s="25">
        <f t="shared" si="295"/>
        <v>91</v>
      </c>
      <c r="AK753" s="25">
        <f t="shared" si="296"/>
        <v>94</v>
      </c>
      <c r="AL753" s="25">
        <f t="shared" si="297"/>
        <v>19.900000000000002</v>
      </c>
      <c r="AM753" s="21">
        <f t="shared" si="320"/>
        <v>42</v>
      </c>
      <c r="AN753" s="21">
        <f t="shared" si="321"/>
        <v>91</v>
      </c>
      <c r="AO753" s="21">
        <f t="shared" si="322"/>
        <v>94</v>
      </c>
      <c r="AP753" s="21">
        <f t="shared" si="323"/>
        <v>19.900000000000002</v>
      </c>
      <c r="AQ753" s="24">
        <f t="shared" si="298"/>
        <v>-1</v>
      </c>
      <c r="AR753" s="24">
        <f t="shared" si="299"/>
        <v>1</v>
      </c>
      <c r="AS753" s="24">
        <f t="shared" si="300"/>
        <v>1</v>
      </c>
      <c r="AT753" s="24">
        <f t="shared" si="301"/>
        <v>1</v>
      </c>
      <c r="AU753">
        <v>9</v>
      </c>
      <c r="AV753">
        <v>7</v>
      </c>
      <c r="AW753">
        <v>85</v>
      </c>
      <c r="AX753">
        <v>35</v>
      </c>
      <c r="AY753">
        <v>45</v>
      </c>
      <c r="AZ753">
        <v>15</v>
      </c>
      <c r="BA753">
        <v>22.5</v>
      </c>
      <c r="BB753">
        <v>22.5</v>
      </c>
      <c r="BC753">
        <v>141.29401050000001</v>
      </c>
      <c r="BD753">
        <v>9.0150116331000003</v>
      </c>
      <c r="BE753">
        <v>-13.048221979999999</v>
      </c>
      <c r="BF753">
        <v>-21.89044389</v>
      </c>
      <c r="BG753">
        <v>-0.29610029700000001</v>
      </c>
      <c r="BH753">
        <v>2.0591266200999998</v>
      </c>
      <c r="BI753">
        <v>4.7770278741999999</v>
      </c>
      <c r="BJ753">
        <v>5.3677525841999998</v>
      </c>
      <c r="BK753">
        <v>6.8301330482999996</v>
      </c>
      <c r="BL753">
        <v>-13.194511520000001</v>
      </c>
      <c r="BM753">
        <v>-5.9717884239999997</v>
      </c>
      <c r="BN753">
        <v>-44.928675239999997</v>
      </c>
      <c r="BO753">
        <v>-21.640095169999999</v>
      </c>
      <c r="BP753">
        <v>23.987667326</v>
      </c>
      <c r="BQ753">
        <v>14.408904804000001</v>
      </c>
      <c r="BR753">
        <v>320.15174954999998</v>
      </c>
      <c r="BS753">
        <v>26.409874597000002</v>
      </c>
      <c r="BT753">
        <v>-31.059293579999999</v>
      </c>
      <c r="BU753">
        <v>-56.224008169999998</v>
      </c>
      <c r="BV753">
        <v>-3.9012351889999999</v>
      </c>
      <c r="BW753">
        <v>1.3090952815000001</v>
      </c>
      <c r="BX753">
        <v>8.8551526574999997</v>
      </c>
      <c r="BY753">
        <v>11.518716752</v>
      </c>
      <c r="BZ753">
        <v>15.180882172</v>
      </c>
      <c r="CA753">
        <v>-24.96495621</v>
      </c>
      <c r="CB753">
        <v>-17.477890439999999</v>
      </c>
      <c r="CC753">
        <v>-102.5287616</v>
      </c>
      <c r="CD753">
        <v>-46.96282987</v>
      </c>
      <c r="CE753">
        <v>60.066774492999997</v>
      </c>
      <c r="CF753">
        <v>33.405659800000002</v>
      </c>
      <c r="CG753">
        <v>590.66332194999995</v>
      </c>
      <c r="CH753">
        <v>54.127968694000003</v>
      </c>
      <c r="CI753">
        <v>-87.379937620000007</v>
      </c>
      <c r="CJ753">
        <v>-124.0401991</v>
      </c>
      <c r="CK753">
        <v>21.193529852000001</v>
      </c>
      <c r="CL753">
        <v>6.7267284973999999</v>
      </c>
      <c r="CM753">
        <v>20.764421546000001</v>
      </c>
      <c r="CN753">
        <v>14.698208481</v>
      </c>
      <c r="CO753">
        <v>50.374607992999998</v>
      </c>
      <c r="CP753">
        <v>-58.154094469999997</v>
      </c>
      <c r="CQ753">
        <v>-50.749408760000001</v>
      </c>
      <c r="CR753">
        <v>-242.15619910000001</v>
      </c>
      <c r="CS753">
        <v>-84.970320639999997</v>
      </c>
      <c r="CT753">
        <v>155.06518188000001</v>
      </c>
      <c r="CU753">
        <v>91.761794448000003</v>
      </c>
      <c r="CV753">
        <v>4.4510914826999999</v>
      </c>
      <c r="CW753">
        <v>-2.0637516210000002</v>
      </c>
      <c r="CX753">
        <v>1.8609635536</v>
      </c>
      <c r="CY753">
        <v>2.6499336002999998</v>
      </c>
      <c r="CZ753">
        <v>-3.8335923000000001E-2</v>
      </c>
      <c r="DA753">
        <v>6.9382962999999997E-3</v>
      </c>
      <c r="DB753">
        <v>-0.77921600800000002</v>
      </c>
      <c r="DC753">
        <v>-0.14091574000000001</v>
      </c>
      <c r="DD753">
        <v>-0.95864220300000003</v>
      </c>
      <c r="DE753">
        <v>2.2357930331000002</v>
      </c>
      <c r="DF753">
        <v>0.94420977439999998</v>
      </c>
      <c r="DG753">
        <v>7.1266148946000003</v>
      </c>
      <c r="DH753">
        <v>2.0118841137999999</v>
      </c>
      <c r="DI753">
        <v>-2.999633652</v>
      </c>
      <c r="DJ753">
        <v>-2.0700210029999999</v>
      </c>
    </row>
    <row r="754" spans="19:114" x14ac:dyDescent="0.15">
      <c r="S754" s="11" t="s">
        <v>35</v>
      </c>
      <c r="T754" s="11" t="s">
        <v>100</v>
      </c>
      <c r="U754" s="11">
        <v>4</v>
      </c>
      <c r="V754" s="11">
        <v>0</v>
      </c>
      <c r="W754" s="9">
        <v>5.8841999999999998E-2</v>
      </c>
      <c r="X754" s="9">
        <v>0.48848999999999998</v>
      </c>
      <c r="Y754" s="9">
        <f t="shared" si="324"/>
        <v>0.43480700276738349</v>
      </c>
      <c r="Z754" s="9">
        <f t="shared" si="325"/>
        <v>118</v>
      </c>
      <c r="AA754" s="8">
        <f t="shared" si="326"/>
        <v>60</v>
      </c>
      <c r="AB754" s="8" t="b">
        <f t="shared" si="327"/>
        <v>0</v>
      </c>
      <c r="AC754" s="25" t="str">
        <f t="shared" si="293"/>
        <v>NO</v>
      </c>
      <c r="AD754" s="21" t="str">
        <f t="shared" si="315"/>
        <v>NO</v>
      </c>
      <c r="AE754" s="8" t="str">
        <f t="shared" si="316"/>
        <v>MEDIUM</v>
      </c>
      <c r="AF754" s="8">
        <f t="shared" si="317"/>
        <v>3</v>
      </c>
      <c r="AG754" s="8">
        <f t="shared" si="318"/>
        <v>3</v>
      </c>
      <c r="AH754" s="8">
        <f t="shared" si="319"/>
        <v>3</v>
      </c>
      <c r="AI754" s="25">
        <f t="shared" si="294"/>
        <v>119</v>
      </c>
      <c r="AJ754" s="25">
        <f t="shared" si="295"/>
        <v>270</v>
      </c>
      <c r="AK754" s="25">
        <f t="shared" si="296"/>
        <v>498</v>
      </c>
      <c r="AL754" s="25">
        <f t="shared" si="297"/>
        <v>7.6</v>
      </c>
      <c r="AM754" s="21">
        <f t="shared" si="320"/>
        <v>119</v>
      </c>
      <c r="AN754" s="21">
        <f t="shared" si="321"/>
        <v>270</v>
      </c>
      <c r="AO754" s="21">
        <f t="shared" si="322"/>
        <v>498</v>
      </c>
      <c r="AP754" s="21">
        <f t="shared" si="323"/>
        <v>7.6</v>
      </c>
      <c r="AQ754" s="24">
        <f t="shared" si="298"/>
        <v>-0.7142857142857143</v>
      </c>
      <c r="AR754" s="24">
        <f t="shared" si="299"/>
        <v>1</v>
      </c>
      <c r="AS754" s="24">
        <f t="shared" si="300"/>
        <v>1</v>
      </c>
      <c r="AT754" s="24">
        <f t="shared" si="301"/>
        <v>-1</v>
      </c>
      <c r="AU754">
        <v>9</v>
      </c>
      <c r="AV754">
        <v>7</v>
      </c>
      <c r="AW754">
        <v>85</v>
      </c>
      <c r="AX754">
        <v>35</v>
      </c>
      <c r="AY754">
        <v>45</v>
      </c>
      <c r="AZ754">
        <v>15</v>
      </c>
      <c r="BA754">
        <v>22.5</v>
      </c>
      <c r="BB754">
        <v>22.5</v>
      </c>
      <c r="BC754">
        <v>141.29401050000001</v>
      </c>
      <c r="BD754">
        <v>9.0150116331000003</v>
      </c>
      <c r="BE754">
        <v>-13.048221979999999</v>
      </c>
      <c r="BF754">
        <v>-21.89044389</v>
      </c>
      <c r="BG754">
        <v>-0.29610029700000001</v>
      </c>
      <c r="BH754">
        <v>2.0591266200999998</v>
      </c>
      <c r="BI754">
        <v>4.7770278741999999</v>
      </c>
      <c r="BJ754">
        <v>5.3677525841999998</v>
      </c>
      <c r="BK754">
        <v>6.8301330482999996</v>
      </c>
      <c r="BL754">
        <v>-13.194511520000001</v>
      </c>
      <c r="BM754">
        <v>-5.9717884239999997</v>
      </c>
      <c r="BN754">
        <v>-44.928675239999997</v>
      </c>
      <c r="BO754">
        <v>-21.640095169999999</v>
      </c>
      <c r="BP754">
        <v>23.987667326</v>
      </c>
      <c r="BQ754">
        <v>14.408904804000001</v>
      </c>
      <c r="BR754">
        <v>320.15174954999998</v>
      </c>
      <c r="BS754">
        <v>26.409874597000002</v>
      </c>
      <c r="BT754">
        <v>-31.059293579999999</v>
      </c>
      <c r="BU754">
        <v>-56.224008169999998</v>
      </c>
      <c r="BV754">
        <v>-3.9012351889999999</v>
      </c>
      <c r="BW754">
        <v>1.3090952815000001</v>
      </c>
      <c r="BX754">
        <v>8.8551526574999997</v>
      </c>
      <c r="BY754">
        <v>11.518716752</v>
      </c>
      <c r="BZ754">
        <v>15.180882172</v>
      </c>
      <c r="CA754">
        <v>-24.96495621</v>
      </c>
      <c r="CB754">
        <v>-17.477890439999999</v>
      </c>
      <c r="CC754">
        <v>-102.5287616</v>
      </c>
      <c r="CD754">
        <v>-46.96282987</v>
      </c>
      <c r="CE754">
        <v>60.066774492999997</v>
      </c>
      <c r="CF754">
        <v>33.405659800000002</v>
      </c>
      <c r="CG754">
        <v>590.66332194999995</v>
      </c>
      <c r="CH754">
        <v>54.127968694000003</v>
      </c>
      <c r="CI754">
        <v>-87.379937620000007</v>
      </c>
      <c r="CJ754">
        <v>-124.0401991</v>
      </c>
      <c r="CK754">
        <v>21.193529852000001</v>
      </c>
      <c r="CL754">
        <v>6.7267284973999999</v>
      </c>
      <c r="CM754">
        <v>20.764421546000001</v>
      </c>
      <c r="CN754">
        <v>14.698208481</v>
      </c>
      <c r="CO754">
        <v>50.374607992999998</v>
      </c>
      <c r="CP754">
        <v>-58.154094469999997</v>
      </c>
      <c r="CQ754">
        <v>-50.749408760000001</v>
      </c>
      <c r="CR754">
        <v>-242.15619910000001</v>
      </c>
      <c r="CS754">
        <v>-84.970320639999997</v>
      </c>
      <c r="CT754">
        <v>155.06518188000001</v>
      </c>
      <c r="CU754">
        <v>91.761794448000003</v>
      </c>
      <c r="CV754">
        <v>4.4510914826999999</v>
      </c>
      <c r="CW754">
        <v>-2.0637516210000002</v>
      </c>
      <c r="CX754">
        <v>1.8609635536</v>
      </c>
      <c r="CY754">
        <v>2.6499336002999998</v>
      </c>
      <c r="CZ754">
        <v>-3.8335923000000001E-2</v>
      </c>
      <c r="DA754">
        <v>6.9382962999999997E-3</v>
      </c>
      <c r="DB754">
        <v>-0.77921600800000002</v>
      </c>
      <c r="DC754">
        <v>-0.14091574000000001</v>
      </c>
      <c r="DD754">
        <v>-0.95864220300000003</v>
      </c>
      <c r="DE754">
        <v>2.2357930331000002</v>
      </c>
      <c r="DF754">
        <v>0.94420977439999998</v>
      </c>
      <c r="DG754">
        <v>7.1266148946000003</v>
      </c>
      <c r="DH754">
        <v>2.0118841137999999</v>
      </c>
      <c r="DI754">
        <v>-2.999633652</v>
      </c>
      <c r="DJ754">
        <v>-2.0700210029999999</v>
      </c>
    </row>
    <row r="755" spans="19:114" x14ac:dyDescent="0.15">
      <c r="S755" s="11" t="s">
        <v>35</v>
      </c>
      <c r="T755" s="11" t="s">
        <v>100</v>
      </c>
      <c r="U755" s="11">
        <v>4</v>
      </c>
      <c r="V755" s="11">
        <v>15</v>
      </c>
      <c r="W755" s="9">
        <v>5.8841999999999998E-2</v>
      </c>
      <c r="X755" s="9">
        <v>0.48848999999999998</v>
      </c>
      <c r="Y755" s="9">
        <f t="shared" si="324"/>
        <v>0.43480700276738349</v>
      </c>
      <c r="Z755" s="9">
        <f t="shared" si="325"/>
        <v>118</v>
      </c>
      <c r="AA755" s="8">
        <f t="shared" si="326"/>
        <v>60</v>
      </c>
      <c r="AB755" s="8" t="b">
        <f t="shared" si="327"/>
        <v>0</v>
      </c>
      <c r="AC755" s="25" t="str">
        <f t="shared" si="293"/>
        <v>NO</v>
      </c>
      <c r="AD755" s="21" t="str">
        <f t="shared" si="315"/>
        <v>NO</v>
      </c>
      <c r="AE755" s="8" t="str">
        <f t="shared" si="316"/>
        <v>FINE</v>
      </c>
      <c r="AF755" s="8">
        <f t="shared" si="317"/>
        <v>2</v>
      </c>
      <c r="AG755" s="8">
        <f t="shared" si="318"/>
        <v>2</v>
      </c>
      <c r="AH755" s="8">
        <f t="shared" si="319"/>
        <v>2</v>
      </c>
      <c r="AI755" s="25">
        <f t="shared" si="294"/>
        <v>90</v>
      </c>
      <c r="AJ755" s="25">
        <f t="shared" si="295"/>
        <v>202</v>
      </c>
      <c r="AK755" s="25">
        <f t="shared" si="296"/>
        <v>334</v>
      </c>
      <c r="AL755" s="25">
        <f t="shared" si="297"/>
        <v>12</v>
      </c>
      <c r="AM755" s="21">
        <f t="shared" si="320"/>
        <v>90</v>
      </c>
      <c r="AN755" s="21">
        <f t="shared" si="321"/>
        <v>202</v>
      </c>
      <c r="AO755" s="21">
        <f t="shared" si="322"/>
        <v>334</v>
      </c>
      <c r="AP755" s="21">
        <f t="shared" si="323"/>
        <v>12</v>
      </c>
      <c r="AQ755" s="24">
        <f t="shared" si="298"/>
        <v>-0.7142857142857143</v>
      </c>
      <c r="AR755" s="24">
        <f t="shared" si="299"/>
        <v>1</v>
      </c>
      <c r="AS755" s="24">
        <f t="shared" si="300"/>
        <v>1</v>
      </c>
      <c r="AT755" s="24">
        <f t="shared" si="301"/>
        <v>-0.33333333333333331</v>
      </c>
      <c r="AU755">
        <v>9</v>
      </c>
      <c r="AV755">
        <v>7</v>
      </c>
      <c r="AW755">
        <v>85</v>
      </c>
      <c r="AX755">
        <v>35</v>
      </c>
      <c r="AY755">
        <v>45</v>
      </c>
      <c r="AZ755">
        <v>15</v>
      </c>
      <c r="BA755">
        <v>22.5</v>
      </c>
      <c r="BB755">
        <v>22.5</v>
      </c>
      <c r="BC755">
        <v>141.29401050000001</v>
      </c>
      <c r="BD755">
        <v>9.0150116331000003</v>
      </c>
      <c r="BE755">
        <v>-13.048221979999999</v>
      </c>
      <c r="BF755">
        <v>-21.89044389</v>
      </c>
      <c r="BG755">
        <v>-0.29610029700000001</v>
      </c>
      <c r="BH755">
        <v>2.0591266200999998</v>
      </c>
      <c r="BI755">
        <v>4.7770278741999999</v>
      </c>
      <c r="BJ755">
        <v>5.3677525841999998</v>
      </c>
      <c r="BK755">
        <v>6.8301330482999996</v>
      </c>
      <c r="BL755">
        <v>-13.194511520000001</v>
      </c>
      <c r="BM755">
        <v>-5.9717884239999997</v>
      </c>
      <c r="BN755">
        <v>-44.928675239999997</v>
      </c>
      <c r="BO755">
        <v>-21.640095169999999</v>
      </c>
      <c r="BP755">
        <v>23.987667326</v>
      </c>
      <c r="BQ755">
        <v>14.408904804000001</v>
      </c>
      <c r="BR755">
        <v>320.15174954999998</v>
      </c>
      <c r="BS755">
        <v>26.409874597000002</v>
      </c>
      <c r="BT755">
        <v>-31.059293579999999</v>
      </c>
      <c r="BU755">
        <v>-56.224008169999998</v>
      </c>
      <c r="BV755">
        <v>-3.9012351889999999</v>
      </c>
      <c r="BW755">
        <v>1.3090952815000001</v>
      </c>
      <c r="BX755">
        <v>8.8551526574999997</v>
      </c>
      <c r="BY755">
        <v>11.518716752</v>
      </c>
      <c r="BZ755">
        <v>15.180882172</v>
      </c>
      <c r="CA755">
        <v>-24.96495621</v>
      </c>
      <c r="CB755">
        <v>-17.477890439999999</v>
      </c>
      <c r="CC755">
        <v>-102.5287616</v>
      </c>
      <c r="CD755">
        <v>-46.96282987</v>
      </c>
      <c r="CE755">
        <v>60.066774492999997</v>
      </c>
      <c r="CF755">
        <v>33.405659800000002</v>
      </c>
      <c r="CG755">
        <v>590.66332194999995</v>
      </c>
      <c r="CH755">
        <v>54.127968694000003</v>
      </c>
      <c r="CI755">
        <v>-87.379937620000007</v>
      </c>
      <c r="CJ755">
        <v>-124.0401991</v>
      </c>
      <c r="CK755">
        <v>21.193529852000001</v>
      </c>
      <c r="CL755">
        <v>6.7267284973999999</v>
      </c>
      <c r="CM755">
        <v>20.764421546000001</v>
      </c>
      <c r="CN755">
        <v>14.698208481</v>
      </c>
      <c r="CO755">
        <v>50.374607992999998</v>
      </c>
      <c r="CP755">
        <v>-58.154094469999997</v>
      </c>
      <c r="CQ755">
        <v>-50.749408760000001</v>
      </c>
      <c r="CR755">
        <v>-242.15619910000001</v>
      </c>
      <c r="CS755">
        <v>-84.970320639999997</v>
      </c>
      <c r="CT755">
        <v>155.06518188000001</v>
      </c>
      <c r="CU755">
        <v>91.761794448000003</v>
      </c>
      <c r="CV755">
        <v>4.4510914826999999</v>
      </c>
      <c r="CW755">
        <v>-2.0637516210000002</v>
      </c>
      <c r="CX755">
        <v>1.8609635536</v>
      </c>
      <c r="CY755">
        <v>2.6499336002999998</v>
      </c>
      <c r="CZ755">
        <v>-3.8335923000000001E-2</v>
      </c>
      <c r="DA755">
        <v>6.9382962999999997E-3</v>
      </c>
      <c r="DB755">
        <v>-0.77921600800000002</v>
      </c>
      <c r="DC755">
        <v>-0.14091574000000001</v>
      </c>
      <c r="DD755">
        <v>-0.95864220300000003</v>
      </c>
      <c r="DE755">
        <v>2.2357930331000002</v>
      </c>
      <c r="DF755">
        <v>0.94420977439999998</v>
      </c>
      <c r="DG755">
        <v>7.1266148946000003</v>
      </c>
      <c r="DH755">
        <v>2.0118841137999999</v>
      </c>
      <c r="DI755">
        <v>-2.999633652</v>
      </c>
      <c r="DJ755">
        <v>-2.0700210029999999</v>
      </c>
    </row>
    <row r="756" spans="19:114" x14ac:dyDescent="0.15">
      <c r="S756" s="11" t="s">
        <v>35</v>
      </c>
      <c r="T756" s="11" t="s">
        <v>100</v>
      </c>
      <c r="U756" s="11">
        <v>4</v>
      </c>
      <c r="V756" s="11">
        <v>30</v>
      </c>
      <c r="W756" s="9">
        <v>5.8841999999999998E-2</v>
      </c>
      <c r="X756" s="9">
        <v>0.48848999999999998</v>
      </c>
      <c r="Y756" s="9">
        <f t="shared" si="324"/>
        <v>0.43480700276738349</v>
      </c>
      <c r="Z756" s="9">
        <f t="shared" si="325"/>
        <v>118</v>
      </c>
      <c r="AA756" s="8">
        <f t="shared" si="326"/>
        <v>60</v>
      </c>
      <c r="AB756" s="8" t="b">
        <f t="shared" si="327"/>
        <v>0</v>
      </c>
      <c r="AC756" s="25" t="str">
        <f t="shared" ref="AC756:AC819" si="328">IF($C$7=AF756,"YES","NO")</f>
        <v>NO</v>
      </c>
      <c r="AD756" s="21" t="str">
        <f t="shared" si="315"/>
        <v>NO</v>
      </c>
      <c r="AE756" s="8" t="str">
        <f t="shared" si="316"/>
        <v>FINE</v>
      </c>
      <c r="AF756" s="8">
        <f t="shared" si="317"/>
        <v>2</v>
      </c>
      <c r="AG756" s="8">
        <f t="shared" si="318"/>
        <v>2</v>
      </c>
      <c r="AH756" s="8">
        <f t="shared" si="319"/>
        <v>2</v>
      </c>
      <c r="AI756" s="25">
        <f t="shared" ref="AI756:AI819" si="329">IF(AM756&lt;0,0,AM756)</f>
        <v>74</v>
      </c>
      <c r="AJ756" s="25">
        <f t="shared" ref="AJ756:AJ819" si="330">IF(AN756&lt;0,0,AN756)</f>
        <v>164</v>
      </c>
      <c r="AK756" s="25">
        <f t="shared" ref="AK756:AK819" si="331">IF(AO756&lt;0,0,AO756)</f>
        <v>252</v>
      </c>
      <c r="AL756" s="25">
        <f t="shared" ref="AL756:AL819" si="332">IF(AP756&lt;0,0,AP756)</f>
        <v>14.6</v>
      </c>
      <c r="AM756" s="21">
        <f t="shared" si="320"/>
        <v>74</v>
      </c>
      <c r="AN756" s="21">
        <f t="shared" si="321"/>
        <v>164</v>
      </c>
      <c r="AO756" s="21">
        <f t="shared" si="322"/>
        <v>252</v>
      </c>
      <c r="AP756" s="21">
        <f t="shared" si="323"/>
        <v>14.6</v>
      </c>
      <c r="AQ756" s="24">
        <f t="shared" ref="AQ756:AQ819" si="333">(U756-AU756)/AV756</f>
        <v>-0.7142857142857143</v>
      </c>
      <c r="AR756" s="24">
        <f t="shared" ref="AR756:AR819" si="334">($B$3-AW756)/AX756</f>
        <v>1</v>
      </c>
      <c r="AS756" s="24">
        <f t="shared" ref="AS756:AS819" si="335">(AA756-AY756)/AZ756</f>
        <v>1</v>
      </c>
      <c r="AT756" s="24">
        <f t="shared" ref="AT756:AT819" si="336">(V756-BA756)/BB756</f>
        <v>0.33333333333333331</v>
      </c>
      <c r="AU756">
        <v>9</v>
      </c>
      <c r="AV756">
        <v>7</v>
      </c>
      <c r="AW756">
        <v>85</v>
      </c>
      <c r="AX756">
        <v>35</v>
      </c>
      <c r="AY756">
        <v>45</v>
      </c>
      <c r="AZ756">
        <v>15</v>
      </c>
      <c r="BA756">
        <v>22.5</v>
      </c>
      <c r="BB756">
        <v>22.5</v>
      </c>
      <c r="BC756">
        <v>141.29401050000001</v>
      </c>
      <c r="BD756">
        <v>9.0150116331000003</v>
      </c>
      <c r="BE756">
        <v>-13.048221979999999</v>
      </c>
      <c r="BF756">
        <v>-21.89044389</v>
      </c>
      <c r="BG756">
        <v>-0.29610029700000001</v>
      </c>
      <c r="BH756">
        <v>2.0591266200999998</v>
      </c>
      <c r="BI756">
        <v>4.7770278741999999</v>
      </c>
      <c r="BJ756">
        <v>5.3677525841999998</v>
      </c>
      <c r="BK756">
        <v>6.8301330482999996</v>
      </c>
      <c r="BL756">
        <v>-13.194511520000001</v>
      </c>
      <c r="BM756">
        <v>-5.9717884239999997</v>
      </c>
      <c r="BN756">
        <v>-44.928675239999997</v>
      </c>
      <c r="BO756">
        <v>-21.640095169999999</v>
      </c>
      <c r="BP756">
        <v>23.987667326</v>
      </c>
      <c r="BQ756">
        <v>14.408904804000001</v>
      </c>
      <c r="BR756">
        <v>320.15174954999998</v>
      </c>
      <c r="BS756">
        <v>26.409874597000002</v>
      </c>
      <c r="BT756">
        <v>-31.059293579999999</v>
      </c>
      <c r="BU756">
        <v>-56.224008169999998</v>
      </c>
      <c r="BV756">
        <v>-3.9012351889999999</v>
      </c>
      <c r="BW756">
        <v>1.3090952815000001</v>
      </c>
      <c r="BX756">
        <v>8.8551526574999997</v>
      </c>
      <c r="BY756">
        <v>11.518716752</v>
      </c>
      <c r="BZ756">
        <v>15.180882172</v>
      </c>
      <c r="CA756">
        <v>-24.96495621</v>
      </c>
      <c r="CB756">
        <v>-17.477890439999999</v>
      </c>
      <c r="CC756">
        <v>-102.5287616</v>
      </c>
      <c r="CD756">
        <v>-46.96282987</v>
      </c>
      <c r="CE756">
        <v>60.066774492999997</v>
      </c>
      <c r="CF756">
        <v>33.405659800000002</v>
      </c>
      <c r="CG756">
        <v>590.66332194999995</v>
      </c>
      <c r="CH756">
        <v>54.127968694000003</v>
      </c>
      <c r="CI756">
        <v>-87.379937620000007</v>
      </c>
      <c r="CJ756">
        <v>-124.0401991</v>
      </c>
      <c r="CK756">
        <v>21.193529852000001</v>
      </c>
      <c r="CL756">
        <v>6.7267284973999999</v>
      </c>
      <c r="CM756">
        <v>20.764421546000001</v>
      </c>
      <c r="CN756">
        <v>14.698208481</v>
      </c>
      <c r="CO756">
        <v>50.374607992999998</v>
      </c>
      <c r="CP756">
        <v>-58.154094469999997</v>
      </c>
      <c r="CQ756">
        <v>-50.749408760000001</v>
      </c>
      <c r="CR756">
        <v>-242.15619910000001</v>
      </c>
      <c r="CS756">
        <v>-84.970320639999997</v>
      </c>
      <c r="CT756">
        <v>155.06518188000001</v>
      </c>
      <c r="CU756">
        <v>91.761794448000003</v>
      </c>
      <c r="CV756">
        <v>4.4510914826999999</v>
      </c>
      <c r="CW756">
        <v>-2.0637516210000002</v>
      </c>
      <c r="CX756">
        <v>1.8609635536</v>
      </c>
      <c r="CY756">
        <v>2.6499336002999998</v>
      </c>
      <c r="CZ756">
        <v>-3.8335923000000001E-2</v>
      </c>
      <c r="DA756">
        <v>6.9382962999999997E-3</v>
      </c>
      <c r="DB756">
        <v>-0.77921600800000002</v>
      </c>
      <c r="DC756">
        <v>-0.14091574000000001</v>
      </c>
      <c r="DD756">
        <v>-0.95864220300000003</v>
      </c>
      <c r="DE756">
        <v>2.2357930331000002</v>
      </c>
      <c r="DF756">
        <v>0.94420977439999998</v>
      </c>
      <c r="DG756">
        <v>7.1266148946000003</v>
      </c>
      <c r="DH756">
        <v>2.0118841137999999</v>
      </c>
      <c r="DI756">
        <v>-2.999633652</v>
      </c>
      <c r="DJ756">
        <v>-2.0700210029999999</v>
      </c>
    </row>
    <row r="757" spans="19:114" x14ac:dyDescent="0.15">
      <c r="S757" s="11" t="s">
        <v>35</v>
      </c>
      <c r="T757" s="11" t="s">
        <v>100</v>
      </c>
      <c r="U757" s="11">
        <v>4</v>
      </c>
      <c r="V757" s="11">
        <v>45</v>
      </c>
      <c r="W757" s="9">
        <v>5.8841999999999998E-2</v>
      </c>
      <c r="X757" s="9">
        <v>0.48848999999999998</v>
      </c>
      <c r="Y757" s="9">
        <f t="shared" si="324"/>
        <v>0.43480700276738349</v>
      </c>
      <c r="Z757" s="9">
        <f t="shared" si="325"/>
        <v>118</v>
      </c>
      <c r="AA757" s="8">
        <f t="shared" si="326"/>
        <v>60</v>
      </c>
      <c r="AB757" s="8" t="b">
        <f t="shared" si="327"/>
        <v>0</v>
      </c>
      <c r="AC757" s="25" t="str">
        <f t="shared" si="328"/>
        <v>NO</v>
      </c>
      <c r="AD757" s="21" t="str">
        <f t="shared" si="315"/>
        <v>NO</v>
      </c>
      <c r="AE757" s="8" t="str">
        <f t="shared" si="316"/>
        <v>FINE</v>
      </c>
      <c r="AF757" s="8">
        <f t="shared" si="317"/>
        <v>2</v>
      </c>
      <c r="AG757" s="8">
        <f t="shared" si="318"/>
        <v>2</v>
      </c>
      <c r="AH757" s="8">
        <f t="shared" si="319"/>
        <v>2</v>
      </c>
      <c r="AI757" s="25">
        <f t="shared" si="329"/>
        <v>70</v>
      </c>
      <c r="AJ757" s="25">
        <f t="shared" si="330"/>
        <v>156</v>
      </c>
      <c r="AK757" s="25">
        <f t="shared" si="331"/>
        <v>251</v>
      </c>
      <c r="AL757" s="25">
        <f t="shared" si="332"/>
        <v>15.299999999999999</v>
      </c>
      <c r="AM757" s="21">
        <f t="shared" si="320"/>
        <v>70</v>
      </c>
      <c r="AN757" s="21">
        <f t="shared" si="321"/>
        <v>156</v>
      </c>
      <c r="AO757" s="21">
        <f t="shared" si="322"/>
        <v>251</v>
      </c>
      <c r="AP757" s="21">
        <f t="shared" si="323"/>
        <v>15.299999999999999</v>
      </c>
      <c r="AQ757" s="24">
        <f t="shared" si="333"/>
        <v>-0.7142857142857143</v>
      </c>
      <c r="AR757" s="24">
        <f t="shared" si="334"/>
        <v>1</v>
      </c>
      <c r="AS757" s="24">
        <f t="shared" si="335"/>
        <v>1</v>
      </c>
      <c r="AT757" s="24">
        <f t="shared" si="336"/>
        <v>1</v>
      </c>
      <c r="AU757">
        <v>9</v>
      </c>
      <c r="AV757">
        <v>7</v>
      </c>
      <c r="AW757">
        <v>85</v>
      </c>
      <c r="AX757">
        <v>35</v>
      </c>
      <c r="AY757">
        <v>45</v>
      </c>
      <c r="AZ757">
        <v>15</v>
      </c>
      <c r="BA757">
        <v>22.5</v>
      </c>
      <c r="BB757">
        <v>22.5</v>
      </c>
      <c r="BC757">
        <v>141.29401050000001</v>
      </c>
      <c r="BD757">
        <v>9.0150116331000003</v>
      </c>
      <c r="BE757">
        <v>-13.048221979999999</v>
      </c>
      <c r="BF757">
        <v>-21.89044389</v>
      </c>
      <c r="BG757">
        <v>-0.29610029700000001</v>
      </c>
      <c r="BH757">
        <v>2.0591266200999998</v>
      </c>
      <c r="BI757">
        <v>4.7770278741999999</v>
      </c>
      <c r="BJ757">
        <v>5.3677525841999998</v>
      </c>
      <c r="BK757">
        <v>6.8301330482999996</v>
      </c>
      <c r="BL757">
        <v>-13.194511520000001</v>
      </c>
      <c r="BM757">
        <v>-5.9717884239999997</v>
      </c>
      <c r="BN757">
        <v>-44.928675239999997</v>
      </c>
      <c r="BO757">
        <v>-21.640095169999999</v>
      </c>
      <c r="BP757">
        <v>23.987667326</v>
      </c>
      <c r="BQ757">
        <v>14.408904804000001</v>
      </c>
      <c r="BR757">
        <v>320.15174954999998</v>
      </c>
      <c r="BS757">
        <v>26.409874597000002</v>
      </c>
      <c r="BT757">
        <v>-31.059293579999999</v>
      </c>
      <c r="BU757">
        <v>-56.224008169999998</v>
      </c>
      <c r="BV757">
        <v>-3.9012351889999999</v>
      </c>
      <c r="BW757">
        <v>1.3090952815000001</v>
      </c>
      <c r="BX757">
        <v>8.8551526574999997</v>
      </c>
      <c r="BY757">
        <v>11.518716752</v>
      </c>
      <c r="BZ757">
        <v>15.180882172</v>
      </c>
      <c r="CA757">
        <v>-24.96495621</v>
      </c>
      <c r="CB757">
        <v>-17.477890439999999</v>
      </c>
      <c r="CC757">
        <v>-102.5287616</v>
      </c>
      <c r="CD757">
        <v>-46.96282987</v>
      </c>
      <c r="CE757">
        <v>60.066774492999997</v>
      </c>
      <c r="CF757">
        <v>33.405659800000002</v>
      </c>
      <c r="CG757">
        <v>590.66332194999995</v>
      </c>
      <c r="CH757">
        <v>54.127968694000003</v>
      </c>
      <c r="CI757">
        <v>-87.379937620000007</v>
      </c>
      <c r="CJ757">
        <v>-124.0401991</v>
      </c>
      <c r="CK757">
        <v>21.193529852000001</v>
      </c>
      <c r="CL757">
        <v>6.7267284973999999</v>
      </c>
      <c r="CM757">
        <v>20.764421546000001</v>
      </c>
      <c r="CN757">
        <v>14.698208481</v>
      </c>
      <c r="CO757">
        <v>50.374607992999998</v>
      </c>
      <c r="CP757">
        <v>-58.154094469999997</v>
      </c>
      <c r="CQ757">
        <v>-50.749408760000001</v>
      </c>
      <c r="CR757">
        <v>-242.15619910000001</v>
      </c>
      <c r="CS757">
        <v>-84.970320639999997</v>
      </c>
      <c r="CT757">
        <v>155.06518188000001</v>
      </c>
      <c r="CU757">
        <v>91.761794448000003</v>
      </c>
      <c r="CV757">
        <v>4.4510914826999999</v>
      </c>
      <c r="CW757">
        <v>-2.0637516210000002</v>
      </c>
      <c r="CX757">
        <v>1.8609635536</v>
      </c>
      <c r="CY757">
        <v>2.6499336002999998</v>
      </c>
      <c r="CZ757">
        <v>-3.8335923000000001E-2</v>
      </c>
      <c r="DA757">
        <v>6.9382962999999997E-3</v>
      </c>
      <c r="DB757">
        <v>-0.77921600800000002</v>
      </c>
      <c r="DC757">
        <v>-0.14091574000000001</v>
      </c>
      <c r="DD757">
        <v>-0.95864220300000003</v>
      </c>
      <c r="DE757">
        <v>2.2357930331000002</v>
      </c>
      <c r="DF757">
        <v>0.94420977439999998</v>
      </c>
      <c r="DG757">
        <v>7.1266148946000003</v>
      </c>
      <c r="DH757">
        <v>2.0118841137999999</v>
      </c>
      <c r="DI757">
        <v>-2.999633652</v>
      </c>
      <c r="DJ757">
        <v>-2.0700210029999999</v>
      </c>
    </row>
    <row r="758" spans="19:114" x14ac:dyDescent="0.15">
      <c r="S758" s="11" t="s">
        <v>35</v>
      </c>
      <c r="T758" s="11" t="s">
        <v>100</v>
      </c>
      <c r="U758" s="11">
        <v>6</v>
      </c>
      <c r="V758" s="11">
        <v>0</v>
      </c>
      <c r="W758" s="9">
        <v>8.7079799999999999E-2</v>
      </c>
      <c r="X758" s="9">
        <v>0.51458599999999999</v>
      </c>
      <c r="Y758" s="9">
        <f t="shared" si="324"/>
        <v>0.71602660960344955</v>
      </c>
      <c r="Z758" s="9">
        <f t="shared" si="325"/>
        <v>72</v>
      </c>
      <c r="AA758" s="8">
        <f t="shared" si="326"/>
        <v>60</v>
      </c>
      <c r="AB758" s="8" t="b">
        <f t="shared" si="327"/>
        <v>0</v>
      </c>
      <c r="AC758" s="25" t="str">
        <f t="shared" si="328"/>
        <v>NO</v>
      </c>
      <c r="AD758" s="21" t="str">
        <f t="shared" si="315"/>
        <v>NO</v>
      </c>
      <c r="AE758" s="8" t="str">
        <f t="shared" si="316"/>
        <v>MEDIUM</v>
      </c>
      <c r="AF758" s="8">
        <f t="shared" si="317"/>
        <v>3</v>
      </c>
      <c r="AG758" s="8">
        <f t="shared" si="318"/>
        <v>3</v>
      </c>
      <c r="AH758" s="8">
        <f t="shared" si="319"/>
        <v>3</v>
      </c>
      <c r="AI758" s="25">
        <f t="shared" si="329"/>
        <v>136</v>
      </c>
      <c r="AJ758" s="25">
        <f t="shared" si="330"/>
        <v>310</v>
      </c>
      <c r="AK758" s="25">
        <f t="shared" si="331"/>
        <v>586</v>
      </c>
      <c r="AL758" s="25">
        <f t="shared" si="332"/>
        <v>4.8</v>
      </c>
      <c r="AM758" s="21">
        <f t="shared" si="320"/>
        <v>136</v>
      </c>
      <c r="AN758" s="21">
        <f t="shared" si="321"/>
        <v>310</v>
      </c>
      <c r="AO758" s="21">
        <f t="shared" si="322"/>
        <v>586</v>
      </c>
      <c r="AP758" s="21">
        <f t="shared" si="323"/>
        <v>4.8</v>
      </c>
      <c r="AQ758" s="24">
        <f t="shared" si="333"/>
        <v>-0.42857142857142855</v>
      </c>
      <c r="AR758" s="24">
        <f t="shared" si="334"/>
        <v>1</v>
      </c>
      <c r="AS758" s="24">
        <f t="shared" si="335"/>
        <v>1</v>
      </c>
      <c r="AT758" s="24">
        <f t="shared" si="336"/>
        <v>-1</v>
      </c>
      <c r="AU758">
        <v>9</v>
      </c>
      <c r="AV758">
        <v>7</v>
      </c>
      <c r="AW758">
        <v>85</v>
      </c>
      <c r="AX758">
        <v>35</v>
      </c>
      <c r="AY758">
        <v>45</v>
      </c>
      <c r="AZ758">
        <v>15</v>
      </c>
      <c r="BA758">
        <v>22.5</v>
      </c>
      <c r="BB758">
        <v>22.5</v>
      </c>
      <c r="BC758">
        <v>141.29401050000001</v>
      </c>
      <c r="BD758">
        <v>9.0150116331000003</v>
      </c>
      <c r="BE758">
        <v>-13.048221979999999</v>
      </c>
      <c r="BF758">
        <v>-21.89044389</v>
      </c>
      <c r="BG758">
        <v>-0.29610029700000001</v>
      </c>
      <c r="BH758">
        <v>2.0591266200999998</v>
      </c>
      <c r="BI758">
        <v>4.7770278741999999</v>
      </c>
      <c r="BJ758">
        <v>5.3677525841999998</v>
      </c>
      <c r="BK758">
        <v>6.8301330482999996</v>
      </c>
      <c r="BL758">
        <v>-13.194511520000001</v>
      </c>
      <c r="BM758">
        <v>-5.9717884239999997</v>
      </c>
      <c r="BN758">
        <v>-44.928675239999997</v>
      </c>
      <c r="BO758">
        <v>-21.640095169999999</v>
      </c>
      <c r="BP758">
        <v>23.987667326</v>
      </c>
      <c r="BQ758">
        <v>14.408904804000001</v>
      </c>
      <c r="BR758">
        <v>320.15174954999998</v>
      </c>
      <c r="BS758">
        <v>26.409874597000002</v>
      </c>
      <c r="BT758">
        <v>-31.059293579999999</v>
      </c>
      <c r="BU758">
        <v>-56.224008169999998</v>
      </c>
      <c r="BV758">
        <v>-3.9012351889999999</v>
      </c>
      <c r="BW758">
        <v>1.3090952815000001</v>
      </c>
      <c r="BX758">
        <v>8.8551526574999997</v>
      </c>
      <c r="BY758">
        <v>11.518716752</v>
      </c>
      <c r="BZ758">
        <v>15.180882172</v>
      </c>
      <c r="CA758">
        <v>-24.96495621</v>
      </c>
      <c r="CB758">
        <v>-17.477890439999999</v>
      </c>
      <c r="CC758">
        <v>-102.5287616</v>
      </c>
      <c r="CD758">
        <v>-46.96282987</v>
      </c>
      <c r="CE758">
        <v>60.066774492999997</v>
      </c>
      <c r="CF758">
        <v>33.405659800000002</v>
      </c>
      <c r="CG758">
        <v>590.66332194999995</v>
      </c>
      <c r="CH758">
        <v>54.127968694000003</v>
      </c>
      <c r="CI758">
        <v>-87.379937620000007</v>
      </c>
      <c r="CJ758">
        <v>-124.0401991</v>
      </c>
      <c r="CK758">
        <v>21.193529852000001</v>
      </c>
      <c r="CL758">
        <v>6.7267284973999999</v>
      </c>
      <c r="CM758">
        <v>20.764421546000001</v>
      </c>
      <c r="CN758">
        <v>14.698208481</v>
      </c>
      <c r="CO758">
        <v>50.374607992999998</v>
      </c>
      <c r="CP758">
        <v>-58.154094469999997</v>
      </c>
      <c r="CQ758">
        <v>-50.749408760000001</v>
      </c>
      <c r="CR758">
        <v>-242.15619910000001</v>
      </c>
      <c r="CS758">
        <v>-84.970320639999997</v>
      </c>
      <c r="CT758">
        <v>155.06518188000001</v>
      </c>
      <c r="CU758">
        <v>91.761794448000003</v>
      </c>
      <c r="CV758">
        <v>4.4510914826999999</v>
      </c>
      <c r="CW758">
        <v>-2.0637516210000002</v>
      </c>
      <c r="CX758">
        <v>1.8609635536</v>
      </c>
      <c r="CY758">
        <v>2.6499336002999998</v>
      </c>
      <c r="CZ758">
        <v>-3.8335923000000001E-2</v>
      </c>
      <c r="DA758">
        <v>6.9382962999999997E-3</v>
      </c>
      <c r="DB758">
        <v>-0.77921600800000002</v>
      </c>
      <c r="DC758">
        <v>-0.14091574000000001</v>
      </c>
      <c r="DD758">
        <v>-0.95864220300000003</v>
      </c>
      <c r="DE758">
        <v>2.2357930331000002</v>
      </c>
      <c r="DF758">
        <v>0.94420977439999998</v>
      </c>
      <c r="DG758">
        <v>7.1266148946000003</v>
      </c>
      <c r="DH758">
        <v>2.0118841137999999</v>
      </c>
      <c r="DI758">
        <v>-2.999633652</v>
      </c>
      <c r="DJ758">
        <v>-2.0700210029999999</v>
      </c>
    </row>
    <row r="759" spans="19:114" x14ac:dyDescent="0.15">
      <c r="S759" s="11" t="s">
        <v>35</v>
      </c>
      <c r="T759" s="11" t="s">
        <v>100</v>
      </c>
      <c r="U759" s="11">
        <v>6</v>
      </c>
      <c r="V759" s="11">
        <v>15</v>
      </c>
      <c r="W759" s="9">
        <v>8.7079799999999999E-2</v>
      </c>
      <c r="X759" s="9">
        <v>0.51458599999999999</v>
      </c>
      <c r="Y759" s="9">
        <f t="shared" si="324"/>
        <v>0.71602660960344955</v>
      </c>
      <c r="Z759" s="9">
        <f t="shared" si="325"/>
        <v>72</v>
      </c>
      <c r="AA759" s="8">
        <f t="shared" si="326"/>
        <v>60</v>
      </c>
      <c r="AB759" s="8" t="b">
        <f t="shared" si="327"/>
        <v>0</v>
      </c>
      <c r="AC759" s="25" t="str">
        <f t="shared" si="328"/>
        <v>NO</v>
      </c>
      <c r="AD759" s="21" t="str">
        <f t="shared" si="315"/>
        <v>NO</v>
      </c>
      <c r="AE759" s="8" t="str">
        <f t="shared" si="316"/>
        <v>FINE</v>
      </c>
      <c r="AF759" s="8">
        <f t="shared" si="317"/>
        <v>2</v>
      </c>
      <c r="AG759" s="8">
        <f t="shared" si="318"/>
        <v>2</v>
      </c>
      <c r="AH759" s="8">
        <f t="shared" si="319"/>
        <v>2</v>
      </c>
      <c r="AI759" s="25">
        <f t="shared" si="329"/>
        <v>109</v>
      </c>
      <c r="AJ759" s="25">
        <f t="shared" si="330"/>
        <v>245</v>
      </c>
      <c r="AK759" s="25">
        <f t="shared" si="331"/>
        <v>432</v>
      </c>
      <c r="AL759" s="25">
        <f t="shared" si="332"/>
        <v>9</v>
      </c>
      <c r="AM759" s="21">
        <f t="shared" si="320"/>
        <v>109</v>
      </c>
      <c r="AN759" s="21">
        <f t="shared" si="321"/>
        <v>245</v>
      </c>
      <c r="AO759" s="21">
        <f t="shared" si="322"/>
        <v>432</v>
      </c>
      <c r="AP759" s="21">
        <f t="shared" si="323"/>
        <v>9</v>
      </c>
      <c r="AQ759" s="24">
        <f t="shared" si="333"/>
        <v>-0.42857142857142855</v>
      </c>
      <c r="AR759" s="24">
        <f t="shared" si="334"/>
        <v>1</v>
      </c>
      <c r="AS759" s="24">
        <f t="shared" si="335"/>
        <v>1</v>
      </c>
      <c r="AT759" s="24">
        <f t="shared" si="336"/>
        <v>-0.33333333333333331</v>
      </c>
      <c r="AU759">
        <v>9</v>
      </c>
      <c r="AV759">
        <v>7</v>
      </c>
      <c r="AW759">
        <v>85</v>
      </c>
      <c r="AX759">
        <v>35</v>
      </c>
      <c r="AY759">
        <v>45</v>
      </c>
      <c r="AZ759">
        <v>15</v>
      </c>
      <c r="BA759">
        <v>22.5</v>
      </c>
      <c r="BB759">
        <v>22.5</v>
      </c>
      <c r="BC759">
        <v>141.29401050000001</v>
      </c>
      <c r="BD759">
        <v>9.0150116331000003</v>
      </c>
      <c r="BE759">
        <v>-13.048221979999999</v>
      </c>
      <c r="BF759">
        <v>-21.89044389</v>
      </c>
      <c r="BG759">
        <v>-0.29610029700000001</v>
      </c>
      <c r="BH759">
        <v>2.0591266200999998</v>
      </c>
      <c r="BI759">
        <v>4.7770278741999999</v>
      </c>
      <c r="BJ759">
        <v>5.3677525841999998</v>
      </c>
      <c r="BK759">
        <v>6.8301330482999996</v>
      </c>
      <c r="BL759">
        <v>-13.194511520000001</v>
      </c>
      <c r="BM759">
        <v>-5.9717884239999997</v>
      </c>
      <c r="BN759">
        <v>-44.928675239999997</v>
      </c>
      <c r="BO759">
        <v>-21.640095169999999</v>
      </c>
      <c r="BP759">
        <v>23.987667326</v>
      </c>
      <c r="BQ759">
        <v>14.408904804000001</v>
      </c>
      <c r="BR759">
        <v>320.15174954999998</v>
      </c>
      <c r="BS759">
        <v>26.409874597000002</v>
      </c>
      <c r="BT759">
        <v>-31.059293579999999</v>
      </c>
      <c r="BU759">
        <v>-56.224008169999998</v>
      </c>
      <c r="BV759">
        <v>-3.9012351889999999</v>
      </c>
      <c r="BW759">
        <v>1.3090952815000001</v>
      </c>
      <c r="BX759">
        <v>8.8551526574999997</v>
      </c>
      <c r="BY759">
        <v>11.518716752</v>
      </c>
      <c r="BZ759">
        <v>15.180882172</v>
      </c>
      <c r="CA759">
        <v>-24.96495621</v>
      </c>
      <c r="CB759">
        <v>-17.477890439999999</v>
      </c>
      <c r="CC759">
        <v>-102.5287616</v>
      </c>
      <c r="CD759">
        <v>-46.96282987</v>
      </c>
      <c r="CE759">
        <v>60.066774492999997</v>
      </c>
      <c r="CF759">
        <v>33.405659800000002</v>
      </c>
      <c r="CG759">
        <v>590.66332194999995</v>
      </c>
      <c r="CH759">
        <v>54.127968694000003</v>
      </c>
      <c r="CI759">
        <v>-87.379937620000007</v>
      </c>
      <c r="CJ759">
        <v>-124.0401991</v>
      </c>
      <c r="CK759">
        <v>21.193529852000001</v>
      </c>
      <c r="CL759">
        <v>6.7267284973999999</v>
      </c>
      <c r="CM759">
        <v>20.764421546000001</v>
      </c>
      <c r="CN759">
        <v>14.698208481</v>
      </c>
      <c r="CO759">
        <v>50.374607992999998</v>
      </c>
      <c r="CP759">
        <v>-58.154094469999997</v>
      </c>
      <c r="CQ759">
        <v>-50.749408760000001</v>
      </c>
      <c r="CR759">
        <v>-242.15619910000001</v>
      </c>
      <c r="CS759">
        <v>-84.970320639999997</v>
      </c>
      <c r="CT759">
        <v>155.06518188000001</v>
      </c>
      <c r="CU759">
        <v>91.761794448000003</v>
      </c>
      <c r="CV759">
        <v>4.4510914826999999</v>
      </c>
      <c r="CW759">
        <v>-2.0637516210000002</v>
      </c>
      <c r="CX759">
        <v>1.8609635536</v>
      </c>
      <c r="CY759">
        <v>2.6499336002999998</v>
      </c>
      <c r="CZ759">
        <v>-3.8335923000000001E-2</v>
      </c>
      <c r="DA759">
        <v>6.9382962999999997E-3</v>
      </c>
      <c r="DB759">
        <v>-0.77921600800000002</v>
      </c>
      <c r="DC759">
        <v>-0.14091574000000001</v>
      </c>
      <c r="DD759">
        <v>-0.95864220300000003</v>
      </c>
      <c r="DE759">
        <v>2.2357930331000002</v>
      </c>
      <c r="DF759">
        <v>0.94420977439999998</v>
      </c>
      <c r="DG759">
        <v>7.1266148946000003</v>
      </c>
      <c r="DH759">
        <v>2.0118841137999999</v>
      </c>
      <c r="DI759">
        <v>-2.999633652</v>
      </c>
      <c r="DJ759">
        <v>-2.0700210029999999</v>
      </c>
    </row>
    <row r="760" spans="19:114" x14ac:dyDescent="0.15">
      <c r="S760" s="11" t="s">
        <v>35</v>
      </c>
      <c r="T760" s="11" t="s">
        <v>100</v>
      </c>
      <c r="U760" s="11">
        <v>6</v>
      </c>
      <c r="V760" s="11">
        <v>30</v>
      </c>
      <c r="W760" s="9">
        <v>8.7079799999999999E-2</v>
      </c>
      <c r="X760" s="9">
        <v>0.51458599999999999</v>
      </c>
      <c r="Y760" s="9">
        <f t="shared" si="324"/>
        <v>0.71602660960344955</v>
      </c>
      <c r="Z760" s="9">
        <f t="shared" si="325"/>
        <v>72</v>
      </c>
      <c r="AA760" s="8">
        <f t="shared" si="326"/>
        <v>60</v>
      </c>
      <c r="AB760" s="8" t="b">
        <f t="shared" si="327"/>
        <v>0</v>
      </c>
      <c r="AC760" s="25" t="str">
        <f t="shared" si="328"/>
        <v>NO</v>
      </c>
      <c r="AD760" s="21" t="str">
        <f t="shared" si="315"/>
        <v>NO</v>
      </c>
      <c r="AE760" s="8" t="str">
        <f t="shared" si="316"/>
        <v>FINE</v>
      </c>
      <c r="AF760" s="8">
        <f t="shared" si="317"/>
        <v>2</v>
      </c>
      <c r="AG760" s="8">
        <f t="shared" si="318"/>
        <v>2</v>
      </c>
      <c r="AH760" s="8">
        <f t="shared" si="319"/>
        <v>2</v>
      </c>
      <c r="AI760" s="25">
        <f t="shared" si="329"/>
        <v>94</v>
      </c>
      <c r="AJ760" s="25">
        <f t="shared" si="330"/>
        <v>210</v>
      </c>
      <c r="AK760" s="25">
        <f t="shared" si="331"/>
        <v>359</v>
      </c>
      <c r="AL760" s="25">
        <f t="shared" si="332"/>
        <v>11.4</v>
      </c>
      <c r="AM760" s="21">
        <f t="shared" si="320"/>
        <v>94</v>
      </c>
      <c r="AN760" s="21">
        <f t="shared" si="321"/>
        <v>210</v>
      </c>
      <c r="AO760" s="21">
        <f t="shared" si="322"/>
        <v>359</v>
      </c>
      <c r="AP760" s="21">
        <f t="shared" si="323"/>
        <v>11.4</v>
      </c>
      <c r="AQ760" s="24">
        <f t="shared" si="333"/>
        <v>-0.42857142857142855</v>
      </c>
      <c r="AR760" s="24">
        <f t="shared" si="334"/>
        <v>1</v>
      </c>
      <c r="AS760" s="24">
        <f t="shared" si="335"/>
        <v>1</v>
      </c>
      <c r="AT760" s="24">
        <f t="shared" si="336"/>
        <v>0.33333333333333331</v>
      </c>
      <c r="AU760">
        <v>9</v>
      </c>
      <c r="AV760">
        <v>7</v>
      </c>
      <c r="AW760">
        <v>85</v>
      </c>
      <c r="AX760">
        <v>35</v>
      </c>
      <c r="AY760">
        <v>45</v>
      </c>
      <c r="AZ760">
        <v>15</v>
      </c>
      <c r="BA760">
        <v>22.5</v>
      </c>
      <c r="BB760">
        <v>22.5</v>
      </c>
      <c r="BC760">
        <v>141.29401050000001</v>
      </c>
      <c r="BD760">
        <v>9.0150116331000003</v>
      </c>
      <c r="BE760">
        <v>-13.048221979999999</v>
      </c>
      <c r="BF760">
        <v>-21.89044389</v>
      </c>
      <c r="BG760">
        <v>-0.29610029700000001</v>
      </c>
      <c r="BH760">
        <v>2.0591266200999998</v>
      </c>
      <c r="BI760">
        <v>4.7770278741999999</v>
      </c>
      <c r="BJ760">
        <v>5.3677525841999998</v>
      </c>
      <c r="BK760">
        <v>6.8301330482999996</v>
      </c>
      <c r="BL760">
        <v>-13.194511520000001</v>
      </c>
      <c r="BM760">
        <v>-5.9717884239999997</v>
      </c>
      <c r="BN760">
        <v>-44.928675239999997</v>
      </c>
      <c r="BO760">
        <v>-21.640095169999999</v>
      </c>
      <c r="BP760">
        <v>23.987667326</v>
      </c>
      <c r="BQ760">
        <v>14.408904804000001</v>
      </c>
      <c r="BR760">
        <v>320.15174954999998</v>
      </c>
      <c r="BS760">
        <v>26.409874597000002</v>
      </c>
      <c r="BT760">
        <v>-31.059293579999999</v>
      </c>
      <c r="BU760">
        <v>-56.224008169999998</v>
      </c>
      <c r="BV760">
        <v>-3.9012351889999999</v>
      </c>
      <c r="BW760">
        <v>1.3090952815000001</v>
      </c>
      <c r="BX760">
        <v>8.8551526574999997</v>
      </c>
      <c r="BY760">
        <v>11.518716752</v>
      </c>
      <c r="BZ760">
        <v>15.180882172</v>
      </c>
      <c r="CA760">
        <v>-24.96495621</v>
      </c>
      <c r="CB760">
        <v>-17.477890439999999</v>
      </c>
      <c r="CC760">
        <v>-102.5287616</v>
      </c>
      <c r="CD760">
        <v>-46.96282987</v>
      </c>
      <c r="CE760">
        <v>60.066774492999997</v>
      </c>
      <c r="CF760">
        <v>33.405659800000002</v>
      </c>
      <c r="CG760">
        <v>590.66332194999995</v>
      </c>
      <c r="CH760">
        <v>54.127968694000003</v>
      </c>
      <c r="CI760">
        <v>-87.379937620000007</v>
      </c>
      <c r="CJ760">
        <v>-124.0401991</v>
      </c>
      <c r="CK760">
        <v>21.193529852000001</v>
      </c>
      <c r="CL760">
        <v>6.7267284973999999</v>
      </c>
      <c r="CM760">
        <v>20.764421546000001</v>
      </c>
      <c r="CN760">
        <v>14.698208481</v>
      </c>
      <c r="CO760">
        <v>50.374607992999998</v>
      </c>
      <c r="CP760">
        <v>-58.154094469999997</v>
      </c>
      <c r="CQ760">
        <v>-50.749408760000001</v>
      </c>
      <c r="CR760">
        <v>-242.15619910000001</v>
      </c>
      <c r="CS760">
        <v>-84.970320639999997</v>
      </c>
      <c r="CT760">
        <v>155.06518188000001</v>
      </c>
      <c r="CU760">
        <v>91.761794448000003</v>
      </c>
      <c r="CV760">
        <v>4.4510914826999999</v>
      </c>
      <c r="CW760">
        <v>-2.0637516210000002</v>
      </c>
      <c r="CX760">
        <v>1.8609635536</v>
      </c>
      <c r="CY760">
        <v>2.6499336002999998</v>
      </c>
      <c r="CZ760">
        <v>-3.8335923000000001E-2</v>
      </c>
      <c r="DA760">
        <v>6.9382962999999997E-3</v>
      </c>
      <c r="DB760">
        <v>-0.77921600800000002</v>
      </c>
      <c r="DC760">
        <v>-0.14091574000000001</v>
      </c>
      <c r="DD760">
        <v>-0.95864220300000003</v>
      </c>
      <c r="DE760">
        <v>2.2357930331000002</v>
      </c>
      <c r="DF760">
        <v>0.94420977439999998</v>
      </c>
      <c r="DG760">
        <v>7.1266148946000003</v>
      </c>
      <c r="DH760">
        <v>2.0118841137999999</v>
      </c>
      <c r="DI760">
        <v>-2.999633652</v>
      </c>
      <c r="DJ760">
        <v>-2.0700210029999999</v>
      </c>
    </row>
    <row r="761" spans="19:114" x14ac:dyDescent="0.15">
      <c r="S761" s="11" t="s">
        <v>35</v>
      </c>
      <c r="T761" s="11" t="s">
        <v>100</v>
      </c>
      <c r="U761" s="11">
        <v>6</v>
      </c>
      <c r="V761" s="11">
        <v>45</v>
      </c>
      <c r="W761" s="9">
        <v>8.7079799999999999E-2</v>
      </c>
      <c r="X761" s="9">
        <v>0.51458599999999999</v>
      </c>
      <c r="Y761" s="9">
        <f t="shared" si="324"/>
        <v>0.71602660960344955</v>
      </c>
      <c r="Z761" s="9">
        <f t="shared" si="325"/>
        <v>72</v>
      </c>
      <c r="AA761" s="8">
        <f t="shared" si="326"/>
        <v>60</v>
      </c>
      <c r="AB761" s="8" t="b">
        <f t="shared" si="327"/>
        <v>0</v>
      </c>
      <c r="AC761" s="25" t="str">
        <f t="shared" si="328"/>
        <v>NO</v>
      </c>
      <c r="AD761" s="21" t="str">
        <f t="shared" si="315"/>
        <v>NO</v>
      </c>
      <c r="AE761" s="8" t="str">
        <f t="shared" si="316"/>
        <v>FINE</v>
      </c>
      <c r="AF761" s="8">
        <f t="shared" si="317"/>
        <v>2</v>
      </c>
      <c r="AG761" s="8">
        <f t="shared" si="318"/>
        <v>2</v>
      </c>
      <c r="AH761" s="8">
        <f t="shared" si="319"/>
        <v>2</v>
      </c>
      <c r="AI761" s="25">
        <f t="shared" si="329"/>
        <v>92</v>
      </c>
      <c r="AJ761" s="25">
        <f t="shared" si="330"/>
        <v>204</v>
      </c>
      <c r="AK761" s="25">
        <f t="shared" si="331"/>
        <v>368</v>
      </c>
      <c r="AL761" s="25">
        <f t="shared" si="332"/>
        <v>11.9</v>
      </c>
      <c r="AM761" s="21">
        <f t="shared" si="320"/>
        <v>92</v>
      </c>
      <c r="AN761" s="21">
        <f t="shared" si="321"/>
        <v>204</v>
      </c>
      <c r="AO761" s="21">
        <f t="shared" si="322"/>
        <v>368</v>
      </c>
      <c r="AP761" s="21">
        <f t="shared" si="323"/>
        <v>11.9</v>
      </c>
      <c r="AQ761" s="24">
        <f t="shared" si="333"/>
        <v>-0.42857142857142855</v>
      </c>
      <c r="AR761" s="24">
        <f t="shared" si="334"/>
        <v>1</v>
      </c>
      <c r="AS761" s="24">
        <f t="shared" si="335"/>
        <v>1</v>
      </c>
      <c r="AT761" s="24">
        <f t="shared" si="336"/>
        <v>1</v>
      </c>
      <c r="AU761">
        <v>9</v>
      </c>
      <c r="AV761">
        <v>7</v>
      </c>
      <c r="AW761">
        <v>85</v>
      </c>
      <c r="AX761">
        <v>35</v>
      </c>
      <c r="AY761">
        <v>45</v>
      </c>
      <c r="AZ761">
        <v>15</v>
      </c>
      <c r="BA761">
        <v>22.5</v>
      </c>
      <c r="BB761">
        <v>22.5</v>
      </c>
      <c r="BC761">
        <v>141.29401050000001</v>
      </c>
      <c r="BD761">
        <v>9.0150116331000003</v>
      </c>
      <c r="BE761">
        <v>-13.048221979999999</v>
      </c>
      <c r="BF761">
        <v>-21.89044389</v>
      </c>
      <c r="BG761">
        <v>-0.29610029700000001</v>
      </c>
      <c r="BH761">
        <v>2.0591266200999998</v>
      </c>
      <c r="BI761">
        <v>4.7770278741999999</v>
      </c>
      <c r="BJ761">
        <v>5.3677525841999998</v>
      </c>
      <c r="BK761">
        <v>6.8301330482999996</v>
      </c>
      <c r="BL761">
        <v>-13.194511520000001</v>
      </c>
      <c r="BM761">
        <v>-5.9717884239999997</v>
      </c>
      <c r="BN761">
        <v>-44.928675239999997</v>
      </c>
      <c r="BO761">
        <v>-21.640095169999999</v>
      </c>
      <c r="BP761">
        <v>23.987667326</v>
      </c>
      <c r="BQ761">
        <v>14.408904804000001</v>
      </c>
      <c r="BR761">
        <v>320.15174954999998</v>
      </c>
      <c r="BS761">
        <v>26.409874597000002</v>
      </c>
      <c r="BT761">
        <v>-31.059293579999999</v>
      </c>
      <c r="BU761">
        <v>-56.224008169999998</v>
      </c>
      <c r="BV761">
        <v>-3.9012351889999999</v>
      </c>
      <c r="BW761">
        <v>1.3090952815000001</v>
      </c>
      <c r="BX761">
        <v>8.8551526574999997</v>
      </c>
      <c r="BY761">
        <v>11.518716752</v>
      </c>
      <c r="BZ761">
        <v>15.180882172</v>
      </c>
      <c r="CA761">
        <v>-24.96495621</v>
      </c>
      <c r="CB761">
        <v>-17.477890439999999</v>
      </c>
      <c r="CC761">
        <v>-102.5287616</v>
      </c>
      <c r="CD761">
        <v>-46.96282987</v>
      </c>
      <c r="CE761">
        <v>60.066774492999997</v>
      </c>
      <c r="CF761">
        <v>33.405659800000002</v>
      </c>
      <c r="CG761">
        <v>590.66332194999995</v>
      </c>
      <c r="CH761">
        <v>54.127968694000003</v>
      </c>
      <c r="CI761">
        <v>-87.379937620000007</v>
      </c>
      <c r="CJ761">
        <v>-124.0401991</v>
      </c>
      <c r="CK761">
        <v>21.193529852000001</v>
      </c>
      <c r="CL761">
        <v>6.7267284973999999</v>
      </c>
      <c r="CM761">
        <v>20.764421546000001</v>
      </c>
      <c r="CN761">
        <v>14.698208481</v>
      </c>
      <c r="CO761">
        <v>50.374607992999998</v>
      </c>
      <c r="CP761">
        <v>-58.154094469999997</v>
      </c>
      <c r="CQ761">
        <v>-50.749408760000001</v>
      </c>
      <c r="CR761">
        <v>-242.15619910000001</v>
      </c>
      <c r="CS761">
        <v>-84.970320639999997</v>
      </c>
      <c r="CT761">
        <v>155.06518188000001</v>
      </c>
      <c r="CU761">
        <v>91.761794448000003</v>
      </c>
      <c r="CV761">
        <v>4.4510914826999999</v>
      </c>
      <c r="CW761">
        <v>-2.0637516210000002</v>
      </c>
      <c r="CX761">
        <v>1.8609635536</v>
      </c>
      <c r="CY761">
        <v>2.6499336002999998</v>
      </c>
      <c r="CZ761">
        <v>-3.8335923000000001E-2</v>
      </c>
      <c r="DA761">
        <v>6.9382962999999997E-3</v>
      </c>
      <c r="DB761">
        <v>-0.77921600800000002</v>
      </c>
      <c r="DC761">
        <v>-0.14091574000000001</v>
      </c>
      <c r="DD761">
        <v>-0.95864220300000003</v>
      </c>
      <c r="DE761">
        <v>2.2357930331000002</v>
      </c>
      <c r="DF761">
        <v>0.94420977439999998</v>
      </c>
      <c r="DG761">
        <v>7.1266148946000003</v>
      </c>
      <c r="DH761">
        <v>2.0118841137999999</v>
      </c>
      <c r="DI761">
        <v>-2.999633652</v>
      </c>
      <c r="DJ761">
        <v>-2.0700210029999999</v>
      </c>
    </row>
    <row r="762" spans="19:114" x14ac:dyDescent="0.15">
      <c r="S762" s="11" t="s">
        <v>35</v>
      </c>
      <c r="T762" s="11" t="s">
        <v>100</v>
      </c>
      <c r="U762" s="11">
        <v>8</v>
      </c>
      <c r="V762" s="11">
        <v>0</v>
      </c>
      <c r="W762" s="9">
        <v>0.122721</v>
      </c>
      <c r="X762" s="9">
        <v>0.521397</v>
      </c>
      <c r="Y762" s="9">
        <f t="shared" si="324"/>
        <v>1.0376278339139</v>
      </c>
      <c r="Z762" s="9">
        <f t="shared" si="325"/>
        <v>50</v>
      </c>
      <c r="AA762" s="8">
        <f t="shared" si="326"/>
        <v>60</v>
      </c>
      <c r="AB762" s="8" t="b">
        <f t="shared" si="327"/>
        <v>0</v>
      </c>
      <c r="AC762" s="25" t="str">
        <f t="shared" si="328"/>
        <v>NO</v>
      </c>
      <c r="AD762" s="21" t="str">
        <f t="shared" si="315"/>
        <v>YES</v>
      </c>
      <c r="AE762" s="8" t="str">
        <f t="shared" si="316"/>
        <v>MEDIUM</v>
      </c>
      <c r="AF762" s="8">
        <f t="shared" si="317"/>
        <v>3</v>
      </c>
      <c r="AG762" s="8">
        <f t="shared" si="318"/>
        <v>3</v>
      </c>
      <c r="AH762" s="8">
        <f t="shared" si="319"/>
        <v>3</v>
      </c>
      <c r="AI762" s="25">
        <f t="shared" si="329"/>
        <v>146</v>
      </c>
      <c r="AJ762" s="25">
        <f t="shared" si="330"/>
        <v>333</v>
      </c>
      <c r="AK762" s="25">
        <f t="shared" si="331"/>
        <v>635</v>
      </c>
      <c r="AL762" s="25">
        <f t="shared" si="332"/>
        <v>3.1</v>
      </c>
      <c r="AM762" s="21">
        <f t="shared" si="320"/>
        <v>146</v>
      </c>
      <c r="AN762" s="21">
        <f t="shared" si="321"/>
        <v>333</v>
      </c>
      <c r="AO762" s="21">
        <f t="shared" si="322"/>
        <v>635</v>
      </c>
      <c r="AP762" s="21">
        <f t="shared" si="323"/>
        <v>3.1</v>
      </c>
      <c r="AQ762" s="24">
        <f t="shared" si="333"/>
        <v>-0.14285714285714285</v>
      </c>
      <c r="AR762" s="24">
        <f t="shared" si="334"/>
        <v>1</v>
      </c>
      <c r="AS762" s="24">
        <f t="shared" si="335"/>
        <v>1</v>
      </c>
      <c r="AT762" s="24">
        <f t="shared" si="336"/>
        <v>-1</v>
      </c>
      <c r="AU762">
        <v>9</v>
      </c>
      <c r="AV762">
        <v>7</v>
      </c>
      <c r="AW762">
        <v>85</v>
      </c>
      <c r="AX762">
        <v>35</v>
      </c>
      <c r="AY762">
        <v>45</v>
      </c>
      <c r="AZ762">
        <v>15</v>
      </c>
      <c r="BA762">
        <v>22.5</v>
      </c>
      <c r="BB762">
        <v>22.5</v>
      </c>
      <c r="BC762">
        <v>141.29401050000001</v>
      </c>
      <c r="BD762">
        <v>9.0150116331000003</v>
      </c>
      <c r="BE762">
        <v>-13.048221979999999</v>
      </c>
      <c r="BF762">
        <v>-21.89044389</v>
      </c>
      <c r="BG762">
        <v>-0.29610029700000001</v>
      </c>
      <c r="BH762">
        <v>2.0591266200999998</v>
      </c>
      <c r="BI762">
        <v>4.7770278741999999</v>
      </c>
      <c r="BJ762">
        <v>5.3677525841999998</v>
      </c>
      <c r="BK762">
        <v>6.8301330482999996</v>
      </c>
      <c r="BL762">
        <v>-13.194511520000001</v>
      </c>
      <c r="BM762">
        <v>-5.9717884239999997</v>
      </c>
      <c r="BN762">
        <v>-44.928675239999997</v>
      </c>
      <c r="BO762">
        <v>-21.640095169999999</v>
      </c>
      <c r="BP762">
        <v>23.987667326</v>
      </c>
      <c r="BQ762">
        <v>14.408904804000001</v>
      </c>
      <c r="BR762">
        <v>320.15174954999998</v>
      </c>
      <c r="BS762">
        <v>26.409874597000002</v>
      </c>
      <c r="BT762">
        <v>-31.059293579999999</v>
      </c>
      <c r="BU762">
        <v>-56.224008169999998</v>
      </c>
      <c r="BV762">
        <v>-3.9012351889999999</v>
      </c>
      <c r="BW762">
        <v>1.3090952815000001</v>
      </c>
      <c r="BX762">
        <v>8.8551526574999997</v>
      </c>
      <c r="BY762">
        <v>11.518716752</v>
      </c>
      <c r="BZ762">
        <v>15.180882172</v>
      </c>
      <c r="CA762">
        <v>-24.96495621</v>
      </c>
      <c r="CB762">
        <v>-17.477890439999999</v>
      </c>
      <c r="CC762">
        <v>-102.5287616</v>
      </c>
      <c r="CD762">
        <v>-46.96282987</v>
      </c>
      <c r="CE762">
        <v>60.066774492999997</v>
      </c>
      <c r="CF762">
        <v>33.405659800000002</v>
      </c>
      <c r="CG762">
        <v>590.66332194999995</v>
      </c>
      <c r="CH762">
        <v>54.127968694000003</v>
      </c>
      <c r="CI762">
        <v>-87.379937620000007</v>
      </c>
      <c r="CJ762">
        <v>-124.0401991</v>
      </c>
      <c r="CK762">
        <v>21.193529852000001</v>
      </c>
      <c r="CL762">
        <v>6.7267284973999999</v>
      </c>
      <c r="CM762">
        <v>20.764421546000001</v>
      </c>
      <c r="CN762">
        <v>14.698208481</v>
      </c>
      <c r="CO762">
        <v>50.374607992999998</v>
      </c>
      <c r="CP762">
        <v>-58.154094469999997</v>
      </c>
      <c r="CQ762">
        <v>-50.749408760000001</v>
      </c>
      <c r="CR762">
        <v>-242.15619910000001</v>
      </c>
      <c r="CS762">
        <v>-84.970320639999997</v>
      </c>
      <c r="CT762">
        <v>155.06518188000001</v>
      </c>
      <c r="CU762">
        <v>91.761794448000003</v>
      </c>
      <c r="CV762">
        <v>4.4510914826999999</v>
      </c>
      <c r="CW762">
        <v>-2.0637516210000002</v>
      </c>
      <c r="CX762">
        <v>1.8609635536</v>
      </c>
      <c r="CY762">
        <v>2.6499336002999998</v>
      </c>
      <c r="CZ762">
        <v>-3.8335923000000001E-2</v>
      </c>
      <c r="DA762">
        <v>6.9382962999999997E-3</v>
      </c>
      <c r="DB762">
        <v>-0.77921600800000002</v>
      </c>
      <c r="DC762">
        <v>-0.14091574000000001</v>
      </c>
      <c r="DD762">
        <v>-0.95864220300000003</v>
      </c>
      <c r="DE762">
        <v>2.2357930331000002</v>
      </c>
      <c r="DF762">
        <v>0.94420977439999998</v>
      </c>
      <c r="DG762">
        <v>7.1266148946000003</v>
      </c>
      <c r="DH762">
        <v>2.0118841137999999</v>
      </c>
      <c r="DI762">
        <v>-2.999633652</v>
      </c>
      <c r="DJ762">
        <v>-2.0700210029999999</v>
      </c>
    </row>
    <row r="763" spans="19:114" x14ac:dyDescent="0.15">
      <c r="S763" s="11" t="s">
        <v>35</v>
      </c>
      <c r="T763" s="11" t="s">
        <v>100</v>
      </c>
      <c r="U763" s="11">
        <v>8</v>
      </c>
      <c r="V763" s="11">
        <v>15</v>
      </c>
      <c r="W763" s="9">
        <v>0.122721</v>
      </c>
      <c r="X763" s="9">
        <v>0.521397</v>
      </c>
      <c r="Y763" s="9">
        <f t="shared" si="324"/>
        <v>1.0376278339139</v>
      </c>
      <c r="Z763" s="9">
        <f t="shared" si="325"/>
        <v>50</v>
      </c>
      <c r="AA763" s="8">
        <f t="shared" si="326"/>
        <v>60</v>
      </c>
      <c r="AB763" s="8" t="b">
        <f t="shared" si="327"/>
        <v>0</v>
      </c>
      <c r="AC763" s="25" t="str">
        <f t="shared" si="328"/>
        <v>NO</v>
      </c>
      <c r="AD763" s="21" t="str">
        <f t="shared" si="315"/>
        <v>YES</v>
      </c>
      <c r="AE763" s="8" t="str">
        <f t="shared" si="316"/>
        <v>MEDIUM</v>
      </c>
      <c r="AF763" s="8">
        <f t="shared" si="317"/>
        <v>3</v>
      </c>
      <c r="AG763" s="8">
        <f t="shared" si="318"/>
        <v>3</v>
      </c>
      <c r="AH763" s="8">
        <f t="shared" si="319"/>
        <v>3</v>
      </c>
      <c r="AI763" s="25">
        <f t="shared" si="329"/>
        <v>120</v>
      </c>
      <c r="AJ763" s="25">
        <f t="shared" si="330"/>
        <v>271</v>
      </c>
      <c r="AK763" s="25">
        <f t="shared" si="331"/>
        <v>490</v>
      </c>
      <c r="AL763" s="25">
        <f t="shared" si="332"/>
        <v>7.1</v>
      </c>
      <c r="AM763" s="21">
        <f t="shared" si="320"/>
        <v>120</v>
      </c>
      <c r="AN763" s="21">
        <f t="shared" si="321"/>
        <v>271</v>
      </c>
      <c r="AO763" s="21">
        <f t="shared" si="322"/>
        <v>490</v>
      </c>
      <c r="AP763" s="21">
        <f t="shared" si="323"/>
        <v>7.1</v>
      </c>
      <c r="AQ763" s="24">
        <f t="shared" si="333"/>
        <v>-0.14285714285714285</v>
      </c>
      <c r="AR763" s="24">
        <f t="shared" si="334"/>
        <v>1</v>
      </c>
      <c r="AS763" s="24">
        <f t="shared" si="335"/>
        <v>1</v>
      </c>
      <c r="AT763" s="24">
        <f t="shared" si="336"/>
        <v>-0.33333333333333331</v>
      </c>
      <c r="AU763">
        <v>9</v>
      </c>
      <c r="AV763">
        <v>7</v>
      </c>
      <c r="AW763">
        <v>85</v>
      </c>
      <c r="AX763">
        <v>35</v>
      </c>
      <c r="AY763">
        <v>45</v>
      </c>
      <c r="AZ763">
        <v>15</v>
      </c>
      <c r="BA763">
        <v>22.5</v>
      </c>
      <c r="BB763">
        <v>22.5</v>
      </c>
      <c r="BC763">
        <v>141.29401050000001</v>
      </c>
      <c r="BD763">
        <v>9.0150116331000003</v>
      </c>
      <c r="BE763">
        <v>-13.048221979999999</v>
      </c>
      <c r="BF763">
        <v>-21.89044389</v>
      </c>
      <c r="BG763">
        <v>-0.29610029700000001</v>
      </c>
      <c r="BH763">
        <v>2.0591266200999998</v>
      </c>
      <c r="BI763">
        <v>4.7770278741999999</v>
      </c>
      <c r="BJ763">
        <v>5.3677525841999998</v>
      </c>
      <c r="BK763">
        <v>6.8301330482999996</v>
      </c>
      <c r="BL763">
        <v>-13.194511520000001</v>
      </c>
      <c r="BM763">
        <v>-5.9717884239999997</v>
      </c>
      <c r="BN763">
        <v>-44.928675239999997</v>
      </c>
      <c r="BO763">
        <v>-21.640095169999999</v>
      </c>
      <c r="BP763">
        <v>23.987667326</v>
      </c>
      <c r="BQ763">
        <v>14.408904804000001</v>
      </c>
      <c r="BR763">
        <v>320.15174954999998</v>
      </c>
      <c r="BS763">
        <v>26.409874597000002</v>
      </c>
      <c r="BT763">
        <v>-31.059293579999999</v>
      </c>
      <c r="BU763">
        <v>-56.224008169999998</v>
      </c>
      <c r="BV763">
        <v>-3.9012351889999999</v>
      </c>
      <c r="BW763">
        <v>1.3090952815000001</v>
      </c>
      <c r="BX763">
        <v>8.8551526574999997</v>
      </c>
      <c r="BY763">
        <v>11.518716752</v>
      </c>
      <c r="BZ763">
        <v>15.180882172</v>
      </c>
      <c r="CA763">
        <v>-24.96495621</v>
      </c>
      <c r="CB763">
        <v>-17.477890439999999</v>
      </c>
      <c r="CC763">
        <v>-102.5287616</v>
      </c>
      <c r="CD763">
        <v>-46.96282987</v>
      </c>
      <c r="CE763">
        <v>60.066774492999997</v>
      </c>
      <c r="CF763">
        <v>33.405659800000002</v>
      </c>
      <c r="CG763">
        <v>590.66332194999995</v>
      </c>
      <c r="CH763">
        <v>54.127968694000003</v>
      </c>
      <c r="CI763">
        <v>-87.379937620000007</v>
      </c>
      <c r="CJ763">
        <v>-124.0401991</v>
      </c>
      <c r="CK763">
        <v>21.193529852000001</v>
      </c>
      <c r="CL763">
        <v>6.7267284973999999</v>
      </c>
      <c r="CM763">
        <v>20.764421546000001</v>
      </c>
      <c r="CN763">
        <v>14.698208481</v>
      </c>
      <c r="CO763">
        <v>50.374607992999998</v>
      </c>
      <c r="CP763">
        <v>-58.154094469999997</v>
      </c>
      <c r="CQ763">
        <v>-50.749408760000001</v>
      </c>
      <c r="CR763">
        <v>-242.15619910000001</v>
      </c>
      <c r="CS763">
        <v>-84.970320639999997</v>
      </c>
      <c r="CT763">
        <v>155.06518188000001</v>
      </c>
      <c r="CU763">
        <v>91.761794448000003</v>
      </c>
      <c r="CV763">
        <v>4.4510914826999999</v>
      </c>
      <c r="CW763">
        <v>-2.0637516210000002</v>
      </c>
      <c r="CX763">
        <v>1.8609635536</v>
      </c>
      <c r="CY763">
        <v>2.6499336002999998</v>
      </c>
      <c r="CZ763">
        <v>-3.8335923000000001E-2</v>
      </c>
      <c r="DA763">
        <v>6.9382962999999997E-3</v>
      </c>
      <c r="DB763">
        <v>-0.77921600800000002</v>
      </c>
      <c r="DC763">
        <v>-0.14091574000000001</v>
      </c>
      <c r="DD763">
        <v>-0.95864220300000003</v>
      </c>
      <c r="DE763">
        <v>2.2357930331000002</v>
      </c>
      <c r="DF763">
        <v>0.94420977439999998</v>
      </c>
      <c r="DG763">
        <v>7.1266148946000003</v>
      </c>
      <c r="DH763">
        <v>2.0118841137999999</v>
      </c>
      <c r="DI763">
        <v>-2.999633652</v>
      </c>
      <c r="DJ763">
        <v>-2.0700210029999999</v>
      </c>
    </row>
    <row r="764" spans="19:114" x14ac:dyDescent="0.15">
      <c r="S764" s="11" t="s">
        <v>35</v>
      </c>
      <c r="T764" s="11" t="s">
        <v>100</v>
      </c>
      <c r="U764" s="11">
        <v>8</v>
      </c>
      <c r="V764" s="11">
        <v>30</v>
      </c>
      <c r="W764" s="9">
        <v>0.122721</v>
      </c>
      <c r="X764" s="9">
        <v>0.521397</v>
      </c>
      <c r="Y764" s="9">
        <f t="shared" si="324"/>
        <v>1.0376278339139</v>
      </c>
      <c r="Z764" s="9">
        <f t="shared" si="325"/>
        <v>50</v>
      </c>
      <c r="AA764" s="8">
        <f t="shared" si="326"/>
        <v>60</v>
      </c>
      <c r="AB764" s="8" t="b">
        <f t="shared" si="327"/>
        <v>0</v>
      </c>
      <c r="AC764" s="25" t="str">
        <f t="shared" si="328"/>
        <v>NO</v>
      </c>
      <c r="AD764" s="21" t="str">
        <f t="shared" si="315"/>
        <v>YES</v>
      </c>
      <c r="AE764" s="8" t="str">
        <f t="shared" si="316"/>
        <v>FINE</v>
      </c>
      <c r="AF764" s="8">
        <f t="shared" si="317"/>
        <v>2</v>
      </c>
      <c r="AG764" s="8">
        <f t="shared" si="318"/>
        <v>2</v>
      </c>
      <c r="AH764" s="8">
        <f t="shared" si="319"/>
        <v>2</v>
      </c>
      <c r="AI764" s="25">
        <f t="shared" si="329"/>
        <v>106</v>
      </c>
      <c r="AJ764" s="25">
        <f t="shared" si="330"/>
        <v>238</v>
      </c>
      <c r="AK764" s="25">
        <f t="shared" si="331"/>
        <v>426</v>
      </c>
      <c r="AL764" s="25">
        <f t="shared" si="332"/>
        <v>9.2999999999999989</v>
      </c>
      <c r="AM764" s="21">
        <f t="shared" si="320"/>
        <v>106</v>
      </c>
      <c r="AN764" s="21">
        <f t="shared" si="321"/>
        <v>238</v>
      </c>
      <c r="AO764" s="21">
        <f t="shared" si="322"/>
        <v>426</v>
      </c>
      <c r="AP764" s="21">
        <f t="shared" si="323"/>
        <v>9.2999999999999989</v>
      </c>
      <c r="AQ764" s="24">
        <f t="shared" si="333"/>
        <v>-0.14285714285714285</v>
      </c>
      <c r="AR764" s="24">
        <f t="shared" si="334"/>
        <v>1</v>
      </c>
      <c r="AS764" s="24">
        <f t="shared" si="335"/>
        <v>1</v>
      </c>
      <c r="AT764" s="24">
        <f t="shared" si="336"/>
        <v>0.33333333333333331</v>
      </c>
      <c r="AU764">
        <v>9</v>
      </c>
      <c r="AV764">
        <v>7</v>
      </c>
      <c r="AW764">
        <v>85</v>
      </c>
      <c r="AX764">
        <v>35</v>
      </c>
      <c r="AY764">
        <v>45</v>
      </c>
      <c r="AZ764">
        <v>15</v>
      </c>
      <c r="BA764">
        <v>22.5</v>
      </c>
      <c r="BB764">
        <v>22.5</v>
      </c>
      <c r="BC764">
        <v>141.29401050000001</v>
      </c>
      <c r="BD764">
        <v>9.0150116331000003</v>
      </c>
      <c r="BE764">
        <v>-13.048221979999999</v>
      </c>
      <c r="BF764">
        <v>-21.89044389</v>
      </c>
      <c r="BG764">
        <v>-0.29610029700000001</v>
      </c>
      <c r="BH764">
        <v>2.0591266200999998</v>
      </c>
      <c r="BI764">
        <v>4.7770278741999999</v>
      </c>
      <c r="BJ764">
        <v>5.3677525841999998</v>
      </c>
      <c r="BK764">
        <v>6.8301330482999996</v>
      </c>
      <c r="BL764">
        <v>-13.194511520000001</v>
      </c>
      <c r="BM764">
        <v>-5.9717884239999997</v>
      </c>
      <c r="BN764">
        <v>-44.928675239999997</v>
      </c>
      <c r="BO764">
        <v>-21.640095169999999</v>
      </c>
      <c r="BP764">
        <v>23.987667326</v>
      </c>
      <c r="BQ764">
        <v>14.408904804000001</v>
      </c>
      <c r="BR764">
        <v>320.15174954999998</v>
      </c>
      <c r="BS764">
        <v>26.409874597000002</v>
      </c>
      <c r="BT764">
        <v>-31.059293579999999</v>
      </c>
      <c r="BU764">
        <v>-56.224008169999998</v>
      </c>
      <c r="BV764">
        <v>-3.9012351889999999</v>
      </c>
      <c r="BW764">
        <v>1.3090952815000001</v>
      </c>
      <c r="BX764">
        <v>8.8551526574999997</v>
      </c>
      <c r="BY764">
        <v>11.518716752</v>
      </c>
      <c r="BZ764">
        <v>15.180882172</v>
      </c>
      <c r="CA764">
        <v>-24.96495621</v>
      </c>
      <c r="CB764">
        <v>-17.477890439999999</v>
      </c>
      <c r="CC764">
        <v>-102.5287616</v>
      </c>
      <c r="CD764">
        <v>-46.96282987</v>
      </c>
      <c r="CE764">
        <v>60.066774492999997</v>
      </c>
      <c r="CF764">
        <v>33.405659800000002</v>
      </c>
      <c r="CG764">
        <v>590.66332194999995</v>
      </c>
      <c r="CH764">
        <v>54.127968694000003</v>
      </c>
      <c r="CI764">
        <v>-87.379937620000007</v>
      </c>
      <c r="CJ764">
        <v>-124.0401991</v>
      </c>
      <c r="CK764">
        <v>21.193529852000001</v>
      </c>
      <c r="CL764">
        <v>6.7267284973999999</v>
      </c>
      <c r="CM764">
        <v>20.764421546000001</v>
      </c>
      <c r="CN764">
        <v>14.698208481</v>
      </c>
      <c r="CO764">
        <v>50.374607992999998</v>
      </c>
      <c r="CP764">
        <v>-58.154094469999997</v>
      </c>
      <c r="CQ764">
        <v>-50.749408760000001</v>
      </c>
      <c r="CR764">
        <v>-242.15619910000001</v>
      </c>
      <c r="CS764">
        <v>-84.970320639999997</v>
      </c>
      <c r="CT764">
        <v>155.06518188000001</v>
      </c>
      <c r="CU764">
        <v>91.761794448000003</v>
      </c>
      <c r="CV764">
        <v>4.4510914826999999</v>
      </c>
      <c r="CW764">
        <v>-2.0637516210000002</v>
      </c>
      <c r="CX764">
        <v>1.8609635536</v>
      </c>
      <c r="CY764">
        <v>2.6499336002999998</v>
      </c>
      <c r="CZ764">
        <v>-3.8335923000000001E-2</v>
      </c>
      <c r="DA764">
        <v>6.9382962999999997E-3</v>
      </c>
      <c r="DB764">
        <v>-0.77921600800000002</v>
      </c>
      <c r="DC764">
        <v>-0.14091574000000001</v>
      </c>
      <c r="DD764">
        <v>-0.95864220300000003</v>
      </c>
      <c r="DE764">
        <v>2.2357930331000002</v>
      </c>
      <c r="DF764">
        <v>0.94420977439999998</v>
      </c>
      <c r="DG764">
        <v>7.1266148946000003</v>
      </c>
      <c r="DH764">
        <v>2.0118841137999999</v>
      </c>
      <c r="DI764">
        <v>-2.999633652</v>
      </c>
      <c r="DJ764">
        <v>-2.0700210029999999</v>
      </c>
    </row>
    <row r="765" spans="19:114" x14ac:dyDescent="0.15">
      <c r="S765" s="11" t="s">
        <v>35</v>
      </c>
      <c r="T765" s="11" t="s">
        <v>100</v>
      </c>
      <c r="U765" s="11">
        <v>8</v>
      </c>
      <c r="V765" s="11">
        <v>45</v>
      </c>
      <c r="W765" s="9">
        <v>0.122721</v>
      </c>
      <c r="X765" s="9">
        <v>0.521397</v>
      </c>
      <c r="Y765" s="9">
        <f t="shared" si="324"/>
        <v>1.0376278339139</v>
      </c>
      <c r="Z765" s="9">
        <f t="shared" si="325"/>
        <v>50</v>
      </c>
      <c r="AA765" s="8">
        <f t="shared" si="326"/>
        <v>60</v>
      </c>
      <c r="AB765" s="8" t="b">
        <f t="shared" si="327"/>
        <v>0</v>
      </c>
      <c r="AC765" s="25" t="str">
        <f t="shared" si="328"/>
        <v>NO</v>
      </c>
      <c r="AD765" s="21" t="str">
        <f t="shared" si="315"/>
        <v>YES</v>
      </c>
      <c r="AE765" s="8" t="str">
        <f t="shared" si="316"/>
        <v>FINE</v>
      </c>
      <c r="AF765" s="8">
        <f t="shared" si="317"/>
        <v>2</v>
      </c>
      <c r="AG765" s="8">
        <f t="shared" si="318"/>
        <v>2</v>
      </c>
      <c r="AH765" s="8">
        <f t="shared" si="319"/>
        <v>2</v>
      </c>
      <c r="AI765" s="25">
        <f t="shared" si="329"/>
        <v>105</v>
      </c>
      <c r="AJ765" s="25">
        <f t="shared" si="330"/>
        <v>236</v>
      </c>
      <c r="AK765" s="25">
        <f t="shared" si="331"/>
        <v>445</v>
      </c>
      <c r="AL765" s="25">
        <f t="shared" si="332"/>
        <v>9.6</v>
      </c>
      <c r="AM765" s="21">
        <f t="shared" si="320"/>
        <v>105</v>
      </c>
      <c r="AN765" s="21">
        <f t="shared" si="321"/>
        <v>236</v>
      </c>
      <c r="AO765" s="21">
        <f t="shared" si="322"/>
        <v>445</v>
      </c>
      <c r="AP765" s="21">
        <f t="shared" si="323"/>
        <v>9.6</v>
      </c>
      <c r="AQ765" s="24">
        <f t="shared" si="333"/>
        <v>-0.14285714285714285</v>
      </c>
      <c r="AR765" s="24">
        <f t="shared" si="334"/>
        <v>1</v>
      </c>
      <c r="AS765" s="24">
        <f t="shared" si="335"/>
        <v>1</v>
      </c>
      <c r="AT765" s="24">
        <f t="shared" si="336"/>
        <v>1</v>
      </c>
      <c r="AU765">
        <v>9</v>
      </c>
      <c r="AV765">
        <v>7</v>
      </c>
      <c r="AW765">
        <v>85</v>
      </c>
      <c r="AX765">
        <v>35</v>
      </c>
      <c r="AY765">
        <v>45</v>
      </c>
      <c r="AZ765">
        <v>15</v>
      </c>
      <c r="BA765">
        <v>22.5</v>
      </c>
      <c r="BB765">
        <v>22.5</v>
      </c>
      <c r="BC765">
        <v>141.29401050000001</v>
      </c>
      <c r="BD765">
        <v>9.0150116331000003</v>
      </c>
      <c r="BE765">
        <v>-13.048221979999999</v>
      </c>
      <c r="BF765">
        <v>-21.89044389</v>
      </c>
      <c r="BG765">
        <v>-0.29610029700000001</v>
      </c>
      <c r="BH765">
        <v>2.0591266200999998</v>
      </c>
      <c r="BI765">
        <v>4.7770278741999999</v>
      </c>
      <c r="BJ765">
        <v>5.3677525841999998</v>
      </c>
      <c r="BK765">
        <v>6.8301330482999996</v>
      </c>
      <c r="BL765">
        <v>-13.194511520000001</v>
      </c>
      <c r="BM765">
        <v>-5.9717884239999997</v>
      </c>
      <c r="BN765">
        <v>-44.928675239999997</v>
      </c>
      <c r="BO765">
        <v>-21.640095169999999</v>
      </c>
      <c r="BP765">
        <v>23.987667326</v>
      </c>
      <c r="BQ765">
        <v>14.408904804000001</v>
      </c>
      <c r="BR765">
        <v>320.15174954999998</v>
      </c>
      <c r="BS765">
        <v>26.409874597000002</v>
      </c>
      <c r="BT765">
        <v>-31.059293579999999</v>
      </c>
      <c r="BU765">
        <v>-56.224008169999998</v>
      </c>
      <c r="BV765">
        <v>-3.9012351889999999</v>
      </c>
      <c r="BW765">
        <v>1.3090952815000001</v>
      </c>
      <c r="BX765">
        <v>8.8551526574999997</v>
      </c>
      <c r="BY765">
        <v>11.518716752</v>
      </c>
      <c r="BZ765">
        <v>15.180882172</v>
      </c>
      <c r="CA765">
        <v>-24.96495621</v>
      </c>
      <c r="CB765">
        <v>-17.477890439999999</v>
      </c>
      <c r="CC765">
        <v>-102.5287616</v>
      </c>
      <c r="CD765">
        <v>-46.96282987</v>
      </c>
      <c r="CE765">
        <v>60.066774492999997</v>
      </c>
      <c r="CF765">
        <v>33.405659800000002</v>
      </c>
      <c r="CG765">
        <v>590.66332194999995</v>
      </c>
      <c r="CH765">
        <v>54.127968694000003</v>
      </c>
      <c r="CI765">
        <v>-87.379937620000007</v>
      </c>
      <c r="CJ765">
        <v>-124.0401991</v>
      </c>
      <c r="CK765">
        <v>21.193529852000001</v>
      </c>
      <c r="CL765">
        <v>6.7267284973999999</v>
      </c>
      <c r="CM765">
        <v>20.764421546000001</v>
      </c>
      <c r="CN765">
        <v>14.698208481</v>
      </c>
      <c r="CO765">
        <v>50.374607992999998</v>
      </c>
      <c r="CP765">
        <v>-58.154094469999997</v>
      </c>
      <c r="CQ765">
        <v>-50.749408760000001</v>
      </c>
      <c r="CR765">
        <v>-242.15619910000001</v>
      </c>
      <c r="CS765">
        <v>-84.970320639999997</v>
      </c>
      <c r="CT765">
        <v>155.06518188000001</v>
      </c>
      <c r="CU765">
        <v>91.761794448000003</v>
      </c>
      <c r="CV765">
        <v>4.4510914826999999</v>
      </c>
      <c r="CW765">
        <v>-2.0637516210000002</v>
      </c>
      <c r="CX765">
        <v>1.8609635536</v>
      </c>
      <c r="CY765">
        <v>2.6499336002999998</v>
      </c>
      <c r="CZ765">
        <v>-3.8335923000000001E-2</v>
      </c>
      <c r="DA765">
        <v>6.9382962999999997E-3</v>
      </c>
      <c r="DB765">
        <v>-0.77921600800000002</v>
      </c>
      <c r="DC765">
        <v>-0.14091574000000001</v>
      </c>
      <c r="DD765">
        <v>-0.95864220300000003</v>
      </c>
      <c r="DE765">
        <v>2.2357930331000002</v>
      </c>
      <c r="DF765">
        <v>0.94420977439999998</v>
      </c>
      <c r="DG765">
        <v>7.1266148946000003</v>
      </c>
      <c r="DH765">
        <v>2.0118841137999999</v>
      </c>
      <c r="DI765">
        <v>-2.999633652</v>
      </c>
      <c r="DJ765">
        <v>-2.0700210029999999</v>
      </c>
    </row>
    <row r="766" spans="19:114" x14ac:dyDescent="0.15">
      <c r="S766" s="11" t="s">
        <v>35</v>
      </c>
      <c r="T766" s="11" t="s">
        <v>100</v>
      </c>
      <c r="U766" s="11">
        <v>10</v>
      </c>
      <c r="V766" s="11">
        <v>0</v>
      </c>
      <c r="W766" s="9">
        <v>0.15915699999999999</v>
      </c>
      <c r="X766" s="9">
        <v>0.52275000000000005</v>
      </c>
      <c r="Y766" s="9">
        <f t="shared" si="324"/>
        <v>1.3531760748494448</v>
      </c>
      <c r="Z766" s="9">
        <f t="shared" si="325"/>
        <v>38</v>
      </c>
      <c r="AA766" s="8">
        <f t="shared" si="326"/>
        <v>60</v>
      </c>
      <c r="AB766" s="8" t="b">
        <f t="shared" si="327"/>
        <v>0</v>
      </c>
      <c r="AC766" s="25" t="str">
        <f t="shared" si="328"/>
        <v>NO</v>
      </c>
      <c r="AD766" s="21" t="str">
        <f t="shared" si="315"/>
        <v>YES</v>
      </c>
      <c r="AE766" s="8" t="str">
        <f t="shared" si="316"/>
        <v>MEDIUM</v>
      </c>
      <c r="AF766" s="8">
        <f t="shared" si="317"/>
        <v>3</v>
      </c>
      <c r="AG766" s="8">
        <f t="shared" si="318"/>
        <v>3</v>
      </c>
      <c r="AH766" s="8">
        <f t="shared" si="319"/>
        <v>3</v>
      </c>
      <c r="AI766" s="25">
        <f t="shared" si="329"/>
        <v>149</v>
      </c>
      <c r="AJ766" s="25">
        <f t="shared" si="330"/>
        <v>339</v>
      </c>
      <c r="AK766" s="25">
        <f t="shared" si="331"/>
        <v>644</v>
      </c>
      <c r="AL766" s="25">
        <f t="shared" si="332"/>
        <v>2.5</v>
      </c>
      <c r="AM766" s="21">
        <f t="shared" si="320"/>
        <v>149</v>
      </c>
      <c r="AN766" s="21">
        <f t="shared" si="321"/>
        <v>339</v>
      </c>
      <c r="AO766" s="21">
        <f t="shared" si="322"/>
        <v>644</v>
      </c>
      <c r="AP766" s="21">
        <f t="shared" si="323"/>
        <v>2.5</v>
      </c>
      <c r="AQ766" s="24">
        <f t="shared" si="333"/>
        <v>0.14285714285714285</v>
      </c>
      <c r="AR766" s="24">
        <f t="shared" si="334"/>
        <v>1</v>
      </c>
      <c r="AS766" s="24">
        <f t="shared" si="335"/>
        <v>1</v>
      </c>
      <c r="AT766" s="24">
        <f t="shared" si="336"/>
        <v>-1</v>
      </c>
      <c r="AU766">
        <v>9</v>
      </c>
      <c r="AV766">
        <v>7</v>
      </c>
      <c r="AW766">
        <v>85</v>
      </c>
      <c r="AX766">
        <v>35</v>
      </c>
      <c r="AY766">
        <v>45</v>
      </c>
      <c r="AZ766">
        <v>15</v>
      </c>
      <c r="BA766">
        <v>22.5</v>
      </c>
      <c r="BB766">
        <v>22.5</v>
      </c>
      <c r="BC766">
        <v>141.29401050000001</v>
      </c>
      <c r="BD766">
        <v>9.0150116331000003</v>
      </c>
      <c r="BE766">
        <v>-13.048221979999999</v>
      </c>
      <c r="BF766">
        <v>-21.89044389</v>
      </c>
      <c r="BG766">
        <v>-0.29610029700000001</v>
      </c>
      <c r="BH766">
        <v>2.0591266200999998</v>
      </c>
      <c r="BI766">
        <v>4.7770278741999999</v>
      </c>
      <c r="BJ766">
        <v>5.3677525841999998</v>
      </c>
      <c r="BK766">
        <v>6.8301330482999996</v>
      </c>
      <c r="BL766">
        <v>-13.194511520000001</v>
      </c>
      <c r="BM766">
        <v>-5.9717884239999997</v>
      </c>
      <c r="BN766">
        <v>-44.928675239999997</v>
      </c>
      <c r="BO766">
        <v>-21.640095169999999</v>
      </c>
      <c r="BP766">
        <v>23.987667326</v>
      </c>
      <c r="BQ766">
        <v>14.408904804000001</v>
      </c>
      <c r="BR766">
        <v>320.15174954999998</v>
      </c>
      <c r="BS766">
        <v>26.409874597000002</v>
      </c>
      <c r="BT766">
        <v>-31.059293579999999</v>
      </c>
      <c r="BU766">
        <v>-56.224008169999998</v>
      </c>
      <c r="BV766">
        <v>-3.9012351889999999</v>
      </c>
      <c r="BW766">
        <v>1.3090952815000001</v>
      </c>
      <c r="BX766">
        <v>8.8551526574999997</v>
      </c>
      <c r="BY766">
        <v>11.518716752</v>
      </c>
      <c r="BZ766">
        <v>15.180882172</v>
      </c>
      <c r="CA766">
        <v>-24.96495621</v>
      </c>
      <c r="CB766">
        <v>-17.477890439999999</v>
      </c>
      <c r="CC766">
        <v>-102.5287616</v>
      </c>
      <c r="CD766">
        <v>-46.96282987</v>
      </c>
      <c r="CE766">
        <v>60.066774492999997</v>
      </c>
      <c r="CF766">
        <v>33.405659800000002</v>
      </c>
      <c r="CG766">
        <v>590.66332194999995</v>
      </c>
      <c r="CH766">
        <v>54.127968694000003</v>
      </c>
      <c r="CI766">
        <v>-87.379937620000007</v>
      </c>
      <c r="CJ766">
        <v>-124.0401991</v>
      </c>
      <c r="CK766">
        <v>21.193529852000001</v>
      </c>
      <c r="CL766">
        <v>6.7267284973999999</v>
      </c>
      <c r="CM766">
        <v>20.764421546000001</v>
      </c>
      <c r="CN766">
        <v>14.698208481</v>
      </c>
      <c r="CO766">
        <v>50.374607992999998</v>
      </c>
      <c r="CP766">
        <v>-58.154094469999997</v>
      </c>
      <c r="CQ766">
        <v>-50.749408760000001</v>
      </c>
      <c r="CR766">
        <v>-242.15619910000001</v>
      </c>
      <c r="CS766">
        <v>-84.970320639999997</v>
      </c>
      <c r="CT766">
        <v>155.06518188000001</v>
      </c>
      <c r="CU766">
        <v>91.761794448000003</v>
      </c>
      <c r="CV766">
        <v>4.4510914826999999</v>
      </c>
      <c r="CW766">
        <v>-2.0637516210000002</v>
      </c>
      <c r="CX766">
        <v>1.8609635536</v>
      </c>
      <c r="CY766">
        <v>2.6499336002999998</v>
      </c>
      <c r="CZ766">
        <v>-3.8335923000000001E-2</v>
      </c>
      <c r="DA766">
        <v>6.9382962999999997E-3</v>
      </c>
      <c r="DB766">
        <v>-0.77921600800000002</v>
      </c>
      <c r="DC766">
        <v>-0.14091574000000001</v>
      </c>
      <c r="DD766">
        <v>-0.95864220300000003</v>
      </c>
      <c r="DE766">
        <v>2.2357930331000002</v>
      </c>
      <c r="DF766">
        <v>0.94420977439999998</v>
      </c>
      <c r="DG766">
        <v>7.1266148946000003</v>
      </c>
      <c r="DH766">
        <v>2.0118841137999999</v>
      </c>
      <c r="DI766">
        <v>-2.999633652</v>
      </c>
      <c r="DJ766">
        <v>-2.0700210029999999</v>
      </c>
    </row>
    <row r="767" spans="19:114" x14ac:dyDescent="0.15">
      <c r="S767" s="11" t="s">
        <v>35</v>
      </c>
      <c r="T767" s="11" t="s">
        <v>100</v>
      </c>
      <c r="U767" s="11">
        <v>10</v>
      </c>
      <c r="V767" s="11">
        <v>15</v>
      </c>
      <c r="W767" s="9">
        <v>0.15915699999999999</v>
      </c>
      <c r="X767" s="9">
        <v>0.52275000000000005</v>
      </c>
      <c r="Y767" s="9">
        <f t="shared" si="324"/>
        <v>1.3531760748494448</v>
      </c>
      <c r="Z767" s="9">
        <f t="shared" si="325"/>
        <v>38</v>
      </c>
      <c r="AA767" s="8">
        <f t="shared" si="326"/>
        <v>60</v>
      </c>
      <c r="AB767" s="8" t="b">
        <f t="shared" si="327"/>
        <v>0</v>
      </c>
      <c r="AC767" s="25" t="str">
        <f t="shared" si="328"/>
        <v>NO</v>
      </c>
      <c r="AD767" s="21" t="str">
        <f t="shared" si="315"/>
        <v>YES</v>
      </c>
      <c r="AE767" s="8" t="str">
        <f t="shared" si="316"/>
        <v>MEDIUM</v>
      </c>
      <c r="AF767" s="8">
        <f t="shared" si="317"/>
        <v>3</v>
      </c>
      <c r="AG767" s="8">
        <f t="shared" si="318"/>
        <v>3</v>
      </c>
      <c r="AH767" s="8">
        <f t="shared" si="319"/>
        <v>3</v>
      </c>
      <c r="AI767" s="25">
        <f t="shared" si="329"/>
        <v>124</v>
      </c>
      <c r="AJ767" s="25">
        <f t="shared" si="330"/>
        <v>280</v>
      </c>
      <c r="AK767" s="25">
        <f t="shared" si="331"/>
        <v>508</v>
      </c>
      <c r="AL767" s="25">
        <f t="shared" si="332"/>
        <v>6.3999999999999995</v>
      </c>
      <c r="AM767" s="21">
        <f t="shared" si="320"/>
        <v>124</v>
      </c>
      <c r="AN767" s="21">
        <f t="shared" si="321"/>
        <v>280</v>
      </c>
      <c r="AO767" s="21">
        <f t="shared" si="322"/>
        <v>508</v>
      </c>
      <c r="AP767" s="21">
        <f t="shared" si="323"/>
        <v>6.3999999999999995</v>
      </c>
      <c r="AQ767" s="24">
        <f t="shared" si="333"/>
        <v>0.14285714285714285</v>
      </c>
      <c r="AR767" s="24">
        <f t="shared" si="334"/>
        <v>1</v>
      </c>
      <c r="AS767" s="24">
        <f t="shared" si="335"/>
        <v>1</v>
      </c>
      <c r="AT767" s="24">
        <f t="shared" si="336"/>
        <v>-0.33333333333333331</v>
      </c>
      <c r="AU767">
        <v>9</v>
      </c>
      <c r="AV767">
        <v>7</v>
      </c>
      <c r="AW767">
        <v>85</v>
      </c>
      <c r="AX767">
        <v>35</v>
      </c>
      <c r="AY767">
        <v>45</v>
      </c>
      <c r="AZ767">
        <v>15</v>
      </c>
      <c r="BA767">
        <v>22.5</v>
      </c>
      <c r="BB767">
        <v>22.5</v>
      </c>
      <c r="BC767">
        <v>141.29401050000001</v>
      </c>
      <c r="BD767">
        <v>9.0150116331000003</v>
      </c>
      <c r="BE767">
        <v>-13.048221979999999</v>
      </c>
      <c r="BF767">
        <v>-21.89044389</v>
      </c>
      <c r="BG767">
        <v>-0.29610029700000001</v>
      </c>
      <c r="BH767">
        <v>2.0591266200999998</v>
      </c>
      <c r="BI767">
        <v>4.7770278741999999</v>
      </c>
      <c r="BJ767">
        <v>5.3677525841999998</v>
      </c>
      <c r="BK767">
        <v>6.8301330482999996</v>
      </c>
      <c r="BL767">
        <v>-13.194511520000001</v>
      </c>
      <c r="BM767">
        <v>-5.9717884239999997</v>
      </c>
      <c r="BN767">
        <v>-44.928675239999997</v>
      </c>
      <c r="BO767">
        <v>-21.640095169999999</v>
      </c>
      <c r="BP767">
        <v>23.987667326</v>
      </c>
      <c r="BQ767">
        <v>14.408904804000001</v>
      </c>
      <c r="BR767">
        <v>320.15174954999998</v>
      </c>
      <c r="BS767">
        <v>26.409874597000002</v>
      </c>
      <c r="BT767">
        <v>-31.059293579999999</v>
      </c>
      <c r="BU767">
        <v>-56.224008169999998</v>
      </c>
      <c r="BV767">
        <v>-3.9012351889999999</v>
      </c>
      <c r="BW767">
        <v>1.3090952815000001</v>
      </c>
      <c r="BX767">
        <v>8.8551526574999997</v>
      </c>
      <c r="BY767">
        <v>11.518716752</v>
      </c>
      <c r="BZ767">
        <v>15.180882172</v>
      </c>
      <c r="CA767">
        <v>-24.96495621</v>
      </c>
      <c r="CB767">
        <v>-17.477890439999999</v>
      </c>
      <c r="CC767">
        <v>-102.5287616</v>
      </c>
      <c r="CD767">
        <v>-46.96282987</v>
      </c>
      <c r="CE767">
        <v>60.066774492999997</v>
      </c>
      <c r="CF767">
        <v>33.405659800000002</v>
      </c>
      <c r="CG767">
        <v>590.66332194999995</v>
      </c>
      <c r="CH767">
        <v>54.127968694000003</v>
      </c>
      <c r="CI767">
        <v>-87.379937620000007</v>
      </c>
      <c r="CJ767">
        <v>-124.0401991</v>
      </c>
      <c r="CK767">
        <v>21.193529852000001</v>
      </c>
      <c r="CL767">
        <v>6.7267284973999999</v>
      </c>
      <c r="CM767">
        <v>20.764421546000001</v>
      </c>
      <c r="CN767">
        <v>14.698208481</v>
      </c>
      <c r="CO767">
        <v>50.374607992999998</v>
      </c>
      <c r="CP767">
        <v>-58.154094469999997</v>
      </c>
      <c r="CQ767">
        <v>-50.749408760000001</v>
      </c>
      <c r="CR767">
        <v>-242.15619910000001</v>
      </c>
      <c r="CS767">
        <v>-84.970320639999997</v>
      </c>
      <c r="CT767">
        <v>155.06518188000001</v>
      </c>
      <c r="CU767">
        <v>91.761794448000003</v>
      </c>
      <c r="CV767">
        <v>4.4510914826999999</v>
      </c>
      <c r="CW767">
        <v>-2.0637516210000002</v>
      </c>
      <c r="CX767">
        <v>1.8609635536</v>
      </c>
      <c r="CY767">
        <v>2.6499336002999998</v>
      </c>
      <c r="CZ767">
        <v>-3.8335923000000001E-2</v>
      </c>
      <c r="DA767">
        <v>6.9382962999999997E-3</v>
      </c>
      <c r="DB767">
        <v>-0.77921600800000002</v>
      </c>
      <c r="DC767">
        <v>-0.14091574000000001</v>
      </c>
      <c r="DD767">
        <v>-0.95864220300000003</v>
      </c>
      <c r="DE767">
        <v>2.2357930331000002</v>
      </c>
      <c r="DF767">
        <v>0.94420977439999998</v>
      </c>
      <c r="DG767">
        <v>7.1266148946000003</v>
      </c>
      <c r="DH767">
        <v>2.0118841137999999</v>
      </c>
      <c r="DI767">
        <v>-2.999633652</v>
      </c>
      <c r="DJ767">
        <v>-2.0700210029999999</v>
      </c>
    </row>
    <row r="768" spans="19:114" x14ac:dyDescent="0.15">
      <c r="S768" s="11" t="s">
        <v>35</v>
      </c>
      <c r="T768" s="11" t="s">
        <v>100</v>
      </c>
      <c r="U768" s="11">
        <v>10</v>
      </c>
      <c r="V768" s="11">
        <v>30</v>
      </c>
      <c r="W768" s="9">
        <v>0.15915699999999999</v>
      </c>
      <c r="X768" s="9">
        <v>0.52275000000000005</v>
      </c>
      <c r="Y768" s="9">
        <f t="shared" si="324"/>
        <v>1.3531760748494448</v>
      </c>
      <c r="Z768" s="9">
        <f t="shared" si="325"/>
        <v>38</v>
      </c>
      <c r="AA768" s="8">
        <f t="shared" si="326"/>
        <v>60</v>
      </c>
      <c r="AB768" s="8" t="b">
        <f t="shared" si="327"/>
        <v>0</v>
      </c>
      <c r="AC768" s="25" t="str">
        <f t="shared" si="328"/>
        <v>NO</v>
      </c>
      <c r="AD768" s="21" t="str">
        <f t="shared" si="315"/>
        <v>YES</v>
      </c>
      <c r="AE768" s="8" t="str">
        <f t="shared" si="316"/>
        <v>MEDIUM</v>
      </c>
      <c r="AF768" s="8">
        <f t="shared" si="317"/>
        <v>3</v>
      </c>
      <c r="AG768" s="8">
        <f t="shared" si="318"/>
        <v>3</v>
      </c>
      <c r="AH768" s="8">
        <f t="shared" si="319"/>
        <v>3</v>
      </c>
      <c r="AI768" s="25">
        <f t="shared" si="329"/>
        <v>111</v>
      </c>
      <c r="AJ768" s="25">
        <f t="shared" si="330"/>
        <v>250</v>
      </c>
      <c r="AK768" s="25">
        <f t="shared" si="331"/>
        <v>455</v>
      </c>
      <c r="AL768" s="25">
        <f t="shared" si="332"/>
        <v>8.4</v>
      </c>
      <c r="AM768" s="21">
        <f t="shared" si="320"/>
        <v>111</v>
      </c>
      <c r="AN768" s="21">
        <f t="shared" si="321"/>
        <v>250</v>
      </c>
      <c r="AO768" s="21">
        <f t="shared" si="322"/>
        <v>455</v>
      </c>
      <c r="AP768" s="21">
        <f t="shared" si="323"/>
        <v>8.4</v>
      </c>
      <c r="AQ768" s="24">
        <f t="shared" si="333"/>
        <v>0.14285714285714285</v>
      </c>
      <c r="AR768" s="24">
        <f t="shared" si="334"/>
        <v>1</v>
      </c>
      <c r="AS768" s="24">
        <f t="shared" si="335"/>
        <v>1</v>
      </c>
      <c r="AT768" s="24">
        <f t="shared" si="336"/>
        <v>0.33333333333333331</v>
      </c>
      <c r="AU768">
        <v>9</v>
      </c>
      <c r="AV768">
        <v>7</v>
      </c>
      <c r="AW768">
        <v>85</v>
      </c>
      <c r="AX768">
        <v>35</v>
      </c>
      <c r="AY768">
        <v>45</v>
      </c>
      <c r="AZ768">
        <v>15</v>
      </c>
      <c r="BA768">
        <v>22.5</v>
      </c>
      <c r="BB768">
        <v>22.5</v>
      </c>
      <c r="BC768">
        <v>141.29401050000001</v>
      </c>
      <c r="BD768">
        <v>9.0150116331000003</v>
      </c>
      <c r="BE768">
        <v>-13.048221979999999</v>
      </c>
      <c r="BF768">
        <v>-21.89044389</v>
      </c>
      <c r="BG768">
        <v>-0.29610029700000001</v>
      </c>
      <c r="BH768">
        <v>2.0591266200999998</v>
      </c>
      <c r="BI768">
        <v>4.7770278741999999</v>
      </c>
      <c r="BJ768">
        <v>5.3677525841999998</v>
      </c>
      <c r="BK768">
        <v>6.8301330482999996</v>
      </c>
      <c r="BL768">
        <v>-13.194511520000001</v>
      </c>
      <c r="BM768">
        <v>-5.9717884239999997</v>
      </c>
      <c r="BN768">
        <v>-44.928675239999997</v>
      </c>
      <c r="BO768">
        <v>-21.640095169999999</v>
      </c>
      <c r="BP768">
        <v>23.987667326</v>
      </c>
      <c r="BQ768">
        <v>14.408904804000001</v>
      </c>
      <c r="BR768">
        <v>320.15174954999998</v>
      </c>
      <c r="BS768">
        <v>26.409874597000002</v>
      </c>
      <c r="BT768">
        <v>-31.059293579999999</v>
      </c>
      <c r="BU768">
        <v>-56.224008169999998</v>
      </c>
      <c r="BV768">
        <v>-3.9012351889999999</v>
      </c>
      <c r="BW768">
        <v>1.3090952815000001</v>
      </c>
      <c r="BX768">
        <v>8.8551526574999997</v>
      </c>
      <c r="BY768">
        <v>11.518716752</v>
      </c>
      <c r="BZ768">
        <v>15.180882172</v>
      </c>
      <c r="CA768">
        <v>-24.96495621</v>
      </c>
      <c r="CB768">
        <v>-17.477890439999999</v>
      </c>
      <c r="CC768">
        <v>-102.5287616</v>
      </c>
      <c r="CD768">
        <v>-46.96282987</v>
      </c>
      <c r="CE768">
        <v>60.066774492999997</v>
      </c>
      <c r="CF768">
        <v>33.405659800000002</v>
      </c>
      <c r="CG768">
        <v>590.66332194999995</v>
      </c>
      <c r="CH768">
        <v>54.127968694000003</v>
      </c>
      <c r="CI768">
        <v>-87.379937620000007</v>
      </c>
      <c r="CJ768">
        <v>-124.0401991</v>
      </c>
      <c r="CK768">
        <v>21.193529852000001</v>
      </c>
      <c r="CL768">
        <v>6.7267284973999999</v>
      </c>
      <c r="CM768">
        <v>20.764421546000001</v>
      </c>
      <c r="CN768">
        <v>14.698208481</v>
      </c>
      <c r="CO768">
        <v>50.374607992999998</v>
      </c>
      <c r="CP768">
        <v>-58.154094469999997</v>
      </c>
      <c r="CQ768">
        <v>-50.749408760000001</v>
      </c>
      <c r="CR768">
        <v>-242.15619910000001</v>
      </c>
      <c r="CS768">
        <v>-84.970320639999997</v>
      </c>
      <c r="CT768">
        <v>155.06518188000001</v>
      </c>
      <c r="CU768">
        <v>91.761794448000003</v>
      </c>
      <c r="CV768">
        <v>4.4510914826999999</v>
      </c>
      <c r="CW768">
        <v>-2.0637516210000002</v>
      </c>
      <c r="CX768">
        <v>1.8609635536</v>
      </c>
      <c r="CY768">
        <v>2.6499336002999998</v>
      </c>
      <c r="CZ768">
        <v>-3.8335923000000001E-2</v>
      </c>
      <c r="DA768">
        <v>6.9382962999999997E-3</v>
      </c>
      <c r="DB768">
        <v>-0.77921600800000002</v>
      </c>
      <c r="DC768">
        <v>-0.14091574000000001</v>
      </c>
      <c r="DD768">
        <v>-0.95864220300000003</v>
      </c>
      <c r="DE768">
        <v>2.2357930331000002</v>
      </c>
      <c r="DF768">
        <v>0.94420977439999998</v>
      </c>
      <c r="DG768">
        <v>7.1266148946000003</v>
      </c>
      <c r="DH768">
        <v>2.0118841137999999</v>
      </c>
      <c r="DI768">
        <v>-2.999633652</v>
      </c>
      <c r="DJ768">
        <v>-2.0700210029999999</v>
      </c>
    </row>
    <row r="769" spans="17:114" x14ac:dyDescent="0.15">
      <c r="S769" s="11" t="s">
        <v>35</v>
      </c>
      <c r="T769" s="11" t="s">
        <v>100</v>
      </c>
      <c r="U769" s="11">
        <v>10</v>
      </c>
      <c r="V769" s="11">
        <v>45</v>
      </c>
      <c r="W769" s="9">
        <v>0.15915699999999999</v>
      </c>
      <c r="X769" s="9">
        <v>0.52275000000000005</v>
      </c>
      <c r="Y769" s="9">
        <f t="shared" si="324"/>
        <v>1.3531760748494448</v>
      </c>
      <c r="Z769" s="9">
        <f t="shared" si="325"/>
        <v>38</v>
      </c>
      <c r="AA769" s="8">
        <f t="shared" si="326"/>
        <v>60</v>
      </c>
      <c r="AB769" s="8" t="b">
        <f t="shared" si="327"/>
        <v>0</v>
      </c>
      <c r="AC769" s="25" t="str">
        <f t="shared" si="328"/>
        <v>NO</v>
      </c>
      <c r="AD769" s="21" t="str">
        <f t="shared" si="315"/>
        <v>YES</v>
      </c>
      <c r="AE769" s="8" t="str">
        <f t="shared" si="316"/>
        <v>MEDIUM</v>
      </c>
      <c r="AF769" s="8">
        <f t="shared" si="317"/>
        <v>3</v>
      </c>
      <c r="AG769" s="8">
        <f t="shared" si="318"/>
        <v>3</v>
      </c>
      <c r="AH769" s="8">
        <f t="shared" si="319"/>
        <v>3</v>
      </c>
      <c r="AI769" s="25">
        <f t="shared" si="329"/>
        <v>112</v>
      </c>
      <c r="AJ769" s="25">
        <f t="shared" si="330"/>
        <v>250</v>
      </c>
      <c r="AK769" s="25">
        <f t="shared" si="331"/>
        <v>483</v>
      </c>
      <c r="AL769" s="25">
        <f t="shared" si="332"/>
        <v>8.6</v>
      </c>
      <c r="AM769" s="21">
        <f t="shared" si="320"/>
        <v>112</v>
      </c>
      <c r="AN769" s="21">
        <f t="shared" si="321"/>
        <v>250</v>
      </c>
      <c r="AO769" s="21">
        <f t="shared" si="322"/>
        <v>483</v>
      </c>
      <c r="AP769" s="21">
        <f t="shared" si="323"/>
        <v>8.6</v>
      </c>
      <c r="AQ769" s="24">
        <f t="shared" si="333"/>
        <v>0.14285714285714285</v>
      </c>
      <c r="AR769" s="24">
        <f t="shared" si="334"/>
        <v>1</v>
      </c>
      <c r="AS769" s="24">
        <f t="shared" si="335"/>
        <v>1</v>
      </c>
      <c r="AT769" s="24">
        <f t="shared" si="336"/>
        <v>1</v>
      </c>
      <c r="AU769">
        <v>9</v>
      </c>
      <c r="AV769">
        <v>7</v>
      </c>
      <c r="AW769">
        <v>85</v>
      </c>
      <c r="AX769">
        <v>35</v>
      </c>
      <c r="AY769">
        <v>45</v>
      </c>
      <c r="AZ769">
        <v>15</v>
      </c>
      <c r="BA769">
        <v>22.5</v>
      </c>
      <c r="BB769">
        <v>22.5</v>
      </c>
      <c r="BC769">
        <v>141.29401050000001</v>
      </c>
      <c r="BD769">
        <v>9.0150116331000003</v>
      </c>
      <c r="BE769">
        <v>-13.048221979999999</v>
      </c>
      <c r="BF769">
        <v>-21.89044389</v>
      </c>
      <c r="BG769">
        <v>-0.29610029700000001</v>
      </c>
      <c r="BH769">
        <v>2.0591266200999998</v>
      </c>
      <c r="BI769">
        <v>4.7770278741999999</v>
      </c>
      <c r="BJ769">
        <v>5.3677525841999998</v>
      </c>
      <c r="BK769">
        <v>6.8301330482999996</v>
      </c>
      <c r="BL769">
        <v>-13.194511520000001</v>
      </c>
      <c r="BM769">
        <v>-5.9717884239999997</v>
      </c>
      <c r="BN769">
        <v>-44.928675239999997</v>
      </c>
      <c r="BO769">
        <v>-21.640095169999999</v>
      </c>
      <c r="BP769">
        <v>23.987667326</v>
      </c>
      <c r="BQ769">
        <v>14.408904804000001</v>
      </c>
      <c r="BR769">
        <v>320.15174954999998</v>
      </c>
      <c r="BS769">
        <v>26.409874597000002</v>
      </c>
      <c r="BT769">
        <v>-31.059293579999999</v>
      </c>
      <c r="BU769">
        <v>-56.224008169999998</v>
      </c>
      <c r="BV769">
        <v>-3.9012351889999999</v>
      </c>
      <c r="BW769">
        <v>1.3090952815000001</v>
      </c>
      <c r="BX769">
        <v>8.8551526574999997</v>
      </c>
      <c r="BY769">
        <v>11.518716752</v>
      </c>
      <c r="BZ769">
        <v>15.180882172</v>
      </c>
      <c r="CA769">
        <v>-24.96495621</v>
      </c>
      <c r="CB769">
        <v>-17.477890439999999</v>
      </c>
      <c r="CC769">
        <v>-102.5287616</v>
      </c>
      <c r="CD769">
        <v>-46.96282987</v>
      </c>
      <c r="CE769">
        <v>60.066774492999997</v>
      </c>
      <c r="CF769">
        <v>33.405659800000002</v>
      </c>
      <c r="CG769">
        <v>590.66332194999995</v>
      </c>
      <c r="CH769">
        <v>54.127968694000003</v>
      </c>
      <c r="CI769">
        <v>-87.379937620000007</v>
      </c>
      <c r="CJ769">
        <v>-124.0401991</v>
      </c>
      <c r="CK769">
        <v>21.193529852000001</v>
      </c>
      <c r="CL769">
        <v>6.7267284973999999</v>
      </c>
      <c r="CM769">
        <v>20.764421546000001</v>
      </c>
      <c r="CN769">
        <v>14.698208481</v>
      </c>
      <c r="CO769">
        <v>50.374607992999998</v>
      </c>
      <c r="CP769">
        <v>-58.154094469999997</v>
      </c>
      <c r="CQ769">
        <v>-50.749408760000001</v>
      </c>
      <c r="CR769">
        <v>-242.15619910000001</v>
      </c>
      <c r="CS769">
        <v>-84.970320639999997</v>
      </c>
      <c r="CT769">
        <v>155.06518188000001</v>
      </c>
      <c r="CU769">
        <v>91.761794448000003</v>
      </c>
      <c r="CV769">
        <v>4.4510914826999999</v>
      </c>
      <c r="CW769">
        <v>-2.0637516210000002</v>
      </c>
      <c r="CX769">
        <v>1.8609635536</v>
      </c>
      <c r="CY769">
        <v>2.6499336002999998</v>
      </c>
      <c r="CZ769">
        <v>-3.8335923000000001E-2</v>
      </c>
      <c r="DA769">
        <v>6.9382962999999997E-3</v>
      </c>
      <c r="DB769">
        <v>-0.77921600800000002</v>
      </c>
      <c r="DC769">
        <v>-0.14091574000000001</v>
      </c>
      <c r="DD769">
        <v>-0.95864220300000003</v>
      </c>
      <c r="DE769">
        <v>2.2357930331000002</v>
      </c>
      <c r="DF769">
        <v>0.94420977439999998</v>
      </c>
      <c r="DG769">
        <v>7.1266148946000003</v>
      </c>
      <c r="DH769">
        <v>2.0118841137999999</v>
      </c>
      <c r="DI769">
        <v>-2.999633652</v>
      </c>
      <c r="DJ769">
        <v>-2.0700210029999999</v>
      </c>
    </row>
    <row r="770" spans="17:114" x14ac:dyDescent="0.15">
      <c r="S770" s="11" t="s">
        <v>35</v>
      </c>
      <c r="T770" s="11" t="s">
        <v>100</v>
      </c>
      <c r="U770" s="11">
        <v>12</v>
      </c>
      <c r="V770" s="11">
        <v>0</v>
      </c>
      <c r="W770" s="9">
        <v>0.196716</v>
      </c>
      <c r="X770" s="9">
        <v>0.52396200000000004</v>
      </c>
      <c r="Y770" s="9">
        <f t="shared" si="324"/>
        <v>1.6808283725007127</v>
      </c>
      <c r="Z770" s="9">
        <f t="shared" si="325"/>
        <v>31</v>
      </c>
      <c r="AA770" s="8">
        <f t="shared" si="326"/>
        <v>60</v>
      </c>
      <c r="AB770" s="8" t="b">
        <f t="shared" ref="AB770:AB820" si="337">AND(AC770="YES",AD770="YES",T770=$B$2)</f>
        <v>0</v>
      </c>
      <c r="AC770" s="25" t="str">
        <f t="shared" si="328"/>
        <v>NO</v>
      </c>
      <c r="AD770" s="21" t="str">
        <f t="shared" si="315"/>
        <v>YES</v>
      </c>
      <c r="AE770" s="8" t="str">
        <f t="shared" si="316"/>
        <v>MEDIUM</v>
      </c>
      <c r="AF770" s="8">
        <f t="shared" si="317"/>
        <v>3</v>
      </c>
      <c r="AG770" s="8">
        <f t="shared" si="318"/>
        <v>3</v>
      </c>
      <c r="AH770" s="8">
        <f t="shared" si="319"/>
        <v>3</v>
      </c>
      <c r="AI770" s="25">
        <f t="shared" si="329"/>
        <v>144</v>
      </c>
      <c r="AJ770" s="25">
        <f t="shared" si="330"/>
        <v>328</v>
      </c>
      <c r="AK770" s="25">
        <f t="shared" si="331"/>
        <v>613</v>
      </c>
      <c r="AL770" s="25">
        <f t="shared" si="332"/>
        <v>3.2</v>
      </c>
      <c r="AM770" s="21">
        <f t="shared" si="320"/>
        <v>144</v>
      </c>
      <c r="AN770" s="21">
        <f t="shared" si="321"/>
        <v>328</v>
      </c>
      <c r="AO770" s="21">
        <f t="shared" si="322"/>
        <v>613</v>
      </c>
      <c r="AP770" s="21">
        <f t="shared" si="323"/>
        <v>3.2</v>
      </c>
      <c r="AQ770" s="24">
        <f t="shared" si="333"/>
        <v>0.42857142857142855</v>
      </c>
      <c r="AR770" s="24">
        <f t="shared" si="334"/>
        <v>1</v>
      </c>
      <c r="AS770" s="24">
        <f t="shared" si="335"/>
        <v>1</v>
      </c>
      <c r="AT770" s="24">
        <f t="shared" si="336"/>
        <v>-1</v>
      </c>
      <c r="AU770">
        <v>9</v>
      </c>
      <c r="AV770">
        <v>7</v>
      </c>
      <c r="AW770">
        <v>85</v>
      </c>
      <c r="AX770">
        <v>35</v>
      </c>
      <c r="AY770">
        <v>45</v>
      </c>
      <c r="AZ770">
        <v>15</v>
      </c>
      <c r="BA770">
        <v>22.5</v>
      </c>
      <c r="BB770">
        <v>22.5</v>
      </c>
      <c r="BC770">
        <v>141.29401050000001</v>
      </c>
      <c r="BD770">
        <v>9.0150116331000003</v>
      </c>
      <c r="BE770">
        <v>-13.048221979999999</v>
      </c>
      <c r="BF770">
        <v>-21.89044389</v>
      </c>
      <c r="BG770">
        <v>-0.29610029700000001</v>
      </c>
      <c r="BH770">
        <v>2.0591266200999998</v>
      </c>
      <c r="BI770">
        <v>4.7770278741999999</v>
      </c>
      <c r="BJ770">
        <v>5.3677525841999998</v>
      </c>
      <c r="BK770">
        <v>6.8301330482999996</v>
      </c>
      <c r="BL770">
        <v>-13.194511520000001</v>
      </c>
      <c r="BM770">
        <v>-5.9717884239999997</v>
      </c>
      <c r="BN770">
        <v>-44.928675239999997</v>
      </c>
      <c r="BO770">
        <v>-21.640095169999999</v>
      </c>
      <c r="BP770">
        <v>23.987667326</v>
      </c>
      <c r="BQ770">
        <v>14.408904804000001</v>
      </c>
      <c r="BR770">
        <v>320.15174954999998</v>
      </c>
      <c r="BS770">
        <v>26.409874597000002</v>
      </c>
      <c r="BT770">
        <v>-31.059293579999999</v>
      </c>
      <c r="BU770">
        <v>-56.224008169999998</v>
      </c>
      <c r="BV770">
        <v>-3.9012351889999999</v>
      </c>
      <c r="BW770">
        <v>1.3090952815000001</v>
      </c>
      <c r="BX770">
        <v>8.8551526574999997</v>
      </c>
      <c r="BY770">
        <v>11.518716752</v>
      </c>
      <c r="BZ770">
        <v>15.180882172</v>
      </c>
      <c r="CA770">
        <v>-24.96495621</v>
      </c>
      <c r="CB770">
        <v>-17.477890439999999</v>
      </c>
      <c r="CC770">
        <v>-102.5287616</v>
      </c>
      <c r="CD770">
        <v>-46.96282987</v>
      </c>
      <c r="CE770">
        <v>60.066774492999997</v>
      </c>
      <c r="CF770">
        <v>33.405659800000002</v>
      </c>
      <c r="CG770">
        <v>590.66332194999995</v>
      </c>
      <c r="CH770">
        <v>54.127968694000003</v>
      </c>
      <c r="CI770">
        <v>-87.379937620000007</v>
      </c>
      <c r="CJ770">
        <v>-124.0401991</v>
      </c>
      <c r="CK770">
        <v>21.193529852000001</v>
      </c>
      <c r="CL770">
        <v>6.7267284973999999</v>
      </c>
      <c r="CM770">
        <v>20.764421546000001</v>
      </c>
      <c r="CN770">
        <v>14.698208481</v>
      </c>
      <c r="CO770">
        <v>50.374607992999998</v>
      </c>
      <c r="CP770">
        <v>-58.154094469999997</v>
      </c>
      <c r="CQ770">
        <v>-50.749408760000001</v>
      </c>
      <c r="CR770">
        <v>-242.15619910000001</v>
      </c>
      <c r="CS770">
        <v>-84.970320639999997</v>
      </c>
      <c r="CT770">
        <v>155.06518188000001</v>
      </c>
      <c r="CU770">
        <v>91.761794448000003</v>
      </c>
      <c r="CV770">
        <v>4.4510914826999999</v>
      </c>
      <c r="CW770">
        <v>-2.0637516210000002</v>
      </c>
      <c r="CX770">
        <v>1.8609635536</v>
      </c>
      <c r="CY770">
        <v>2.6499336002999998</v>
      </c>
      <c r="CZ770">
        <v>-3.8335923000000001E-2</v>
      </c>
      <c r="DA770">
        <v>6.9382962999999997E-3</v>
      </c>
      <c r="DB770">
        <v>-0.77921600800000002</v>
      </c>
      <c r="DC770">
        <v>-0.14091574000000001</v>
      </c>
      <c r="DD770">
        <v>-0.95864220300000003</v>
      </c>
      <c r="DE770">
        <v>2.2357930331000002</v>
      </c>
      <c r="DF770">
        <v>0.94420977439999998</v>
      </c>
      <c r="DG770">
        <v>7.1266148946000003</v>
      </c>
      <c r="DH770">
        <v>2.0118841137999999</v>
      </c>
      <c r="DI770">
        <v>-2.999633652</v>
      </c>
      <c r="DJ770">
        <v>-2.0700210029999999</v>
      </c>
    </row>
    <row r="771" spans="17:114" x14ac:dyDescent="0.15">
      <c r="S771" s="11" t="s">
        <v>35</v>
      </c>
      <c r="T771" s="11" t="s">
        <v>100</v>
      </c>
      <c r="U771" s="11">
        <v>12</v>
      </c>
      <c r="V771" s="11">
        <v>15</v>
      </c>
      <c r="W771" s="9">
        <v>0.196716</v>
      </c>
      <c r="X771" s="9">
        <v>0.52396200000000004</v>
      </c>
      <c r="Y771" s="9">
        <f t="shared" ref="Y771:Y820" si="338">W771*AA771^X771</f>
        <v>1.6808283725007127</v>
      </c>
      <c r="Z771" s="9">
        <f t="shared" ref="Z771:Z820" si="339">ROUNDUP($E$3/Y771,0)</f>
        <v>31</v>
      </c>
      <c r="AA771" s="8">
        <f t="shared" ref="AA771:AA820" si="340">$E$10</f>
        <v>60</v>
      </c>
      <c r="AB771" s="8" t="b">
        <f t="shared" si="337"/>
        <v>0</v>
      </c>
      <c r="AC771" s="25" t="str">
        <f t="shared" si="328"/>
        <v>NO</v>
      </c>
      <c r="AD771" s="21" t="str">
        <f t="shared" ref="AD771:AD820" si="341">IF(AND(Z771&lt;$B$14,Z771&gt;$B$13),"YES","NO")</f>
        <v>YES</v>
      </c>
      <c r="AE771" s="8" t="str">
        <f t="shared" ref="AE771:AE820" si="342">CHOOSE(MIN(AG771:AH771),"VERY FINE","FINE","MEDIUM","COARSE","VERY COARSE","EXT. COARSE","ULT. COARSE")</f>
        <v>MEDIUM</v>
      </c>
      <c r="AF771" s="8">
        <f t="shared" ref="AF771:AF820" si="343">IF(AE771="ULT. COARSE",7,IF(AE771="EXT. COARSE",6,IF(AE771="VERY COARSE",5,IF(AE771="COARSE",4,IF(AE771="MEDIUM",3,IF(AE771="FINE",2,IF(AE771="VERY FINE",1)))))))</f>
        <v>3</v>
      </c>
      <c r="AG771" s="8">
        <f t="shared" ref="AG771:AG820" si="344">IF(AI771&gt;=$M$4,7,IF(AI771&gt;=$L$4,6,IF(AI771&gt;=$K$4,5,IF(AI771&gt;=$J$4,4,IF(AI771&gt;=$I$4,3,IF(AI771&gt;=$H$4,2,IF(AI771&gt;=0,1)))))))</f>
        <v>3</v>
      </c>
      <c r="AH771" s="8">
        <f t="shared" ref="AH771:AH820" si="345">IF(AJ771&gt;=$M$5,7,IF(AJ771&gt;=$L$5,6,IF(AJ771&gt;=$K$5,5,IF(AJ771&gt;=$J$5,4,IF(AJ771&gt;=$I$5,3,IF(AJ771&gt;=$H$5,2,IF(AJ771&gt;=0,1)))))))</f>
        <v>3</v>
      </c>
      <c r="AI771" s="25">
        <f t="shared" si="329"/>
        <v>120</v>
      </c>
      <c r="AJ771" s="25">
        <f t="shared" si="330"/>
        <v>272</v>
      </c>
      <c r="AK771" s="25">
        <f t="shared" si="331"/>
        <v>487</v>
      </c>
      <c r="AL771" s="25">
        <f t="shared" si="332"/>
        <v>6.8</v>
      </c>
      <c r="AM771" s="21">
        <f t="shared" ref="AM771:AM820" si="346">ROUNDUP(BC771+$AQ771*BD771+$AR771*BE771+BF771*$AS771+BG771*$AT771+BH771*$AQ771*$AR771+BI771*$AQ771*$AS771+BJ771*$AR771*$AS771+BK771*$AQ771*$AT771+BL771*$AR771*$AT771+BM771*$AS771*$AT771+BN771*$AQ771*$AQ771+BO771*$AR771*$AR771+BP771*$AS771*$AS771+BQ771*$AT771*$AT771,0)</f>
        <v>120</v>
      </c>
      <c r="AN771" s="21">
        <f t="shared" ref="AN771:AN820" si="347">ROUNDUP(BR771+$AQ771*BS771+$AR771*BT771+BU771*$AS771+BV771*$AT771+BW771*$AQ771*$AR771+BX771*$AQ771*$AS771+BY771*$AR771*$AS771+BZ771*$AQ771*$AT771+CA771*$AS771*$AT771+CB771*$AS771*$AT771+CC771*$AQ771*$AQ771+CD771*$AR771*$AR771+CE771*$AS771*$AS771+CF771*$AT771*$AT771,0)</f>
        <v>272</v>
      </c>
      <c r="AO771" s="21">
        <f t="shared" ref="AO771:AO820" si="348">ROUNDUP(CG771+$AQ771*CH771+$AR771*CI771+CJ771*$AS771+CK771*$AT771+CL771*$AQ771*$AR771+CM771*$AQ771*$AS771+CN771*$AR771*$AS771+CO771*$AQ771*$AT771+CP771*$AR771*$AT771+CQ771*$AS771*$AT771+CR771*$AQ771*$AQ771+CS771*$AR771*$AR771+CT771*$AS771*$AS771+CU771*$AT771*$AT771,0)</f>
        <v>487</v>
      </c>
      <c r="AP771" s="21">
        <f t="shared" ref="AP771:AP820" si="349">ROUNDUP(CV771+$AQ771*CW771+$AR771*CX771+CY771*$AS771+CZ771*$AT771+DA771*$AQ771*$AR771+DB771*$AQ771*$AS771+DC771*$AR771*$AS771+DD771*$AQ771*$AT771+DE771*$AR771*$AT771+DF771*$AS771*$AT771+DG771*$AQ771*$AQ771+DH771*$AR771*$AR771+DI771*$AS771*$AS771+DJ771*$AT771*$AT771,1)</f>
        <v>6.8</v>
      </c>
      <c r="AQ771" s="24">
        <f t="shared" si="333"/>
        <v>0.42857142857142855</v>
      </c>
      <c r="AR771" s="24">
        <f t="shared" si="334"/>
        <v>1</v>
      </c>
      <c r="AS771" s="24">
        <f t="shared" si="335"/>
        <v>1</v>
      </c>
      <c r="AT771" s="24">
        <f t="shared" si="336"/>
        <v>-0.33333333333333331</v>
      </c>
      <c r="AU771">
        <v>9</v>
      </c>
      <c r="AV771">
        <v>7</v>
      </c>
      <c r="AW771">
        <v>85</v>
      </c>
      <c r="AX771">
        <v>35</v>
      </c>
      <c r="AY771">
        <v>45</v>
      </c>
      <c r="AZ771">
        <v>15</v>
      </c>
      <c r="BA771">
        <v>22.5</v>
      </c>
      <c r="BB771">
        <v>22.5</v>
      </c>
      <c r="BC771">
        <v>141.29401050000001</v>
      </c>
      <c r="BD771">
        <v>9.0150116331000003</v>
      </c>
      <c r="BE771">
        <v>-13.048221979999999</v>
      </c>
      <c r="BF771">
        <v>-21.89044389</v>
      </c>
      <c r="BG771">
        <v>-0.29610029700000001</v>
      </c>
      <c r="BH771">
        <v>2.0591266200999998</v>
      </c>
      <c r="BI771">
        <v>4.7770278741999999</v>
      </c>
      <c r="BJ771">
        <v>5.3677525841999998</v>
      </c>
      <c r="BK771">
        <v>6.8301330482999996</v>
      </c>
      <c r="BL771">
        <v>-13.194511520000001</v>
      </c>
      <c r="BM771">
        <v>-5.9717884239999997</v>
      </c>
      <c r="BN771">
        <v>-44.928675239999997</v>
      </c>
      <c r="BO771">
        <v>-21.640095169999999</v>
      </c>
      <c r="BP771">
        <v>23.987667326</v>
      </c>
      <c r="BQ771">
        <v>14.408904804000001</v>
      </c>
      <c r="BR771">
        <v>320.15174954999998</v>
      </c>
      <c r="BS771">
        <v>26.409874597000002</v>
      </c>
      <c r="BT771">
        <v>-31.059293579999999</v>
      </c>
      <c r="BU771">
        <v>-56.224008169999998</v>
      </c>
      <c r="BV771">
        <v>-3.9012351889999999</v>
      </c>
      <c r="BW771">
        <v>1.3090952815000001</v>
      </c>
      <c r="BX771">
        <v>8.8551526574999997</v>
      </c>
      <c r="BY771">
        <v>11.518716752</v>
      </c>
      <c r="BZ771">
        <v>15.180882172</v>
      </c>
      <c r="CA771">
        <v>-24.96495621</v>
      </c>
      <c r="CB771">
        <v>-17.477890439999999</v>
      </c>
      <c r="CC771">
        <v>-102.5287616</v>
      </c>
      <c r="CD771">
        <v>-46.96282987</v>
      </c>
      <c r="CE771">
        <v>60.066774492999997</v>
      </c>
      <c r="CF771">
        <v>33.405659800000002</v>
      </c>
      <c r="CG771">
        <v>590.66332194999995</v>
      </c>
      <c r="CH771">
        <v>54.127968694000003</v>
      </c>
      <c r="CI771">
        <v>-87.379937620000007</v>
      </c>
      <c r="CJ771">
        <v>-124.0401991</v>
      </c>
      <c r="CK771">
        <v>21.193529852000001</v>
      </c>
      <c r="CL771">
        <v>6.7267284973999999</v>
      </c>
      <c r="CM771">
        <v>20.764421546000001</v>
      </c>
      <c r="CN771">
        <v>14.698208481</v>
      </c>
      <c r="CO771">
        <v>50.374607992999998</v>
      </c>
      <c r="CP771">
        <v>-58.154094469999997</v>
      </c>
      <c r="CQ771">
        <v>-50.749408760000001</v>
      </c>
      <c r="CR771">
        <v>-242.15619910000001</v>
      </c>
      <c r="CS771">
        <v>-84.970320639999997</v>
      </c>
      <c r="CT771">
        <v>155.06518188000001</v>
      </c>
      <c r="CU771">
        <v>91.761794448000003</v>
      </c>
      <c r="CV771">
        <v>4.4510914826999999</v>
      </c>
      <c r="CW771">
        <v>-2.0637516210000002</v>
      </c>
      <c r="CX771">
        <v>1.8609635536</v>
      </c>
      <c r="CY771">
        <v>2.6499336002999998</v>
      </c>
      <c r="CZ771">
        <v>-3.8335923000000001E-2</v>
      </c>
      <c r="DA771">
        <v>6.9382962999999997E-3</v>
      </c>
      <c r="DB771">
        <v>-0.77921600800000002</v>
      </c>
      <c r="DC771">
        <v>-0.14091574000000001</v>
      </c>
      <c r="DD771">
        <v>-0.95864220300000003</v>
      </c>
      <c r="DE771">
        <v>2.2357930331000002</v>
      </c>
      <c r="DF771">
        <v>0.94420977439999998</v>
      </c>
      <c r="DG771">
        <v>7.1266148946000003</v>
      </c>
      <c r="DH771">
        <v>2.0118841137999999</v>
      </c>
      <c r="DI771">
        <v>-2.999633652</v>
      </c>
      <c r="DJ771">
        <v>-2.0700210029999999</v>
      </c>
    </row>
    <row r="772" spans="17:114" x14ac:dyDescent="0.15">
      <c r="S772" s="11" t="s">
        <v>35</v>
      </c>
      <c r="T772" s="11" t="s">
        <v>100</v>
      </c>
      <c r="U772" s="11">
        <v>12</v>
      </c>
      <c r="V772" s="11">
        <v>30</v>
      </c>
      <c r="W772" s="9">
        <v>0.196716</v>
      </c>
      <c r="X772" s="9">
        <v>0.52396200000000004</v>
      </c>
      <c r="Y772" s="9">
        <f t="shared" si="338"/>
        <v>1.6808283725007127</v>
      </c>
      <c r="Z772" s="9">
        <f t="shared" si="339"/>
        <v>31</v>
      </c>
      <c r="AA772" s="8">
        <f t="shared" si="340"/>
        <v>60</v>
      </c>
      <c r="AB772" s="8" t="b">
        <f t="shared" si="337"/>
        <v>0</v>
      </c>
      <c r="AC772" s="25" t="str">
        <f t="shared" si="328"/>
        <v>NO</v>
      </c>
      <c r="AD772" s="21" t="str">
        <f t="shared" si="341"/>
        <v>YES</v>
      </c>
      <c r="AE772" s="8" t="str">
        <f t="shared" si="342"/>
        <v>FINE</v>
      </c>
      <c r="AF772" s="8">
        <f t="shared" si="343"/>
        <v>2</v>
      </c>
      <c r="AG772" s="8">
        <f t="shared" si="344"/>
        <v>2</v>
      </c>
      <c r="AH772" s="8">
        <f t="shared" si="345"/>
        <v>2</v>
      </c>
      <c r="AI772" s="25">
        <f t="shared" si="329"/>
        <v>109</v>
      </c>
      <c r="AJ772" s="25">
        <f t="shared" si="330"/>
        <v>245</v>
      </c>
      <c r="AK772" s="25">
        <f t="shared" si="331"/>
        <v>443</v>
      </c>
      <c r="AL772" s="25">
        <f t="shared" si="332"/>
        <v>8.6999999999999993</v>
      </c>
      <c r="AM772" s="21">
        <f t="shared" si="346"/>
        <v>109</v>
      </c>
      <c r="AN772" s="21">
        <f t="shared" si="347"/>
        <v>245</v>
      </c>
      <c r="AO772" s="21">
        <f t="shared" si="348"/>
        <v>443</v>
      </c>
      <c r="AP772" s="21">
        <f t="shared" si="349"/>
        <v>8.6999999999999993</v>
      </c>
      <c r="AQ772" s="24">
        <f t="shared" si="333"/>
        <v>0.42857142857142855</v>
      </c>
      <c r="AR772" s="24">
        <f t="shared" si="334"/>
        <v>1</v>
      </c>
      <c r="AS772" s="24">
        <f t="shared" si="335"/>
        <v>1</v>
      </c>
      <c r="AT772" s="24">
        <f t="shared" si="336"/>
        <v>0.33333333333333331</v>
      </c>
      <c r="AU772">
        <v>9</v>
      </c>
      <c r="AV772">
        <v>7</v>
      </c>
      <c r="AW772">
        <v>85</v>
      </c>
      <c r="AX772">
        <v>35</v>
      </c>
      <c r="AY772">
        <v>45</v>
      </c>
      <c r="AZ772">
        <v>15</v>
      </c>
      <c r="BA772">
        <v>22.5</v>
      </c>
      <c r="BB772">
        <v>22.5</v>
      </c>
      <c r="BC772">
        <v>141.29401050000001</v>
      </c>
      <c r="BD772">
        <v>9.0150116331000003</v>
      </c>
      <c r="BE772">
        <v>-13.048221979999999</v>
      </c>
      <c r="BF772">
        <v>-21.89044389</v>
      </c>
      <c r="BG772">
        <v>-0.29610029700000001</v>
      </c>
      <c r="BH772">
        <v>2.0591266200999998</v>
      </c>
      <c r="BI772">
        <v>4.7770278741999999</v>
      </c>
      <c r="BJ772">
        <v>5.3677525841999998</v>
      </c>
      <c r="BK772">
        <v>6.8301330482999996</v>
      </c>
      <c r="BL772">
        <v>-13.194511520000001</v>
      </c>
      <c r="BM772">
        <v>-5.9717884239999997</v>
      </c>
      <c r="BN772">
        <v>-44.928675239999997</v>
      </c>
      <c r="BO772">
        <v>-21.640095169999999</v>
      </c>
      <c r="BP772">
        <v>23.987667326</v>
      </c>
      <c r="BQ772">
        <v>14.408904804000001</v>
      </c>
      <c r="BR772">
        <v>320.15174954999998</v>
      </c>
      <c r="BS772">
        <v>26.409874597000002</v>
      </c>
      <c r="BT772">
        <v>-31.059293579999999</v>
      </c>
      <c r="BU772">
        <v>-56.224008169999998</v>
      </c>
      <c r="BV772">
        <v>-3.9012351889999999</v>
      </c>
      <c r="BW772">
        <v>1.3090952815000001</v>
      </c>
      <c r="BX772">
        <v>8.8551526574999997</v>
      </c>
      <c r="BY772">
        <v>11.518716752</v>
      </c>
      <c r="BZ772">
        <v>15.180882172</v>
      </c>
      <c r="CA772">
        <v>-24.96495621</v>
      </c>
      <c r="CB772">
        <v>-17.477890439999999</v>
      </c>
      <c r="CC772">
        <v>-102.5287616</v>
      </c>
      <c r="CD772">
        <v>-46.96282987</v>
      </c>
      <c r="CE772">
        <v>60.066774492999997</v>
      </c>
      <c r="CF772">
        <v>33.405659800000002</v>
      </c>
      <c r="CG772">
        <v>590.66332194999995</v>
      </c>
      <c r="CH772">
        <v>54.127968694000003</v>
      </c>
      <c r="CI772">
        <v>-87.379937620000007</v>
      </c>
      <c r="CJ772">
        <v>-124.0401991</v>
      </c>
      <c r="CK772">
        <v>21.193529852000001</v>
      </c>
      <c r="CL772">
        <v>6.7267284973999999</v>
      </c>
      <c r="CM772">
        <v>20.764421546000001</v>
      </c>
      <c r="CN772">
        <v>14.698208481</v>
      </c>
      <c r="CO772">
        <v>50.374607992999998</v>
      </c>
      <c r="CP772">
        <v>-58.154094469999997</v>
      </c>
      <c r="CQ772">
        <v>-50.749408760000001</v>
      </c>
      <c r="CR772">
        <v>-242.15619910000001</v>
      </c>
      <c r="CS772">
        <v>-84.970320639999997</v>
      </c>
      <c r="CT772">
        <v>155.06518188000001</v>
      </c>
      <c r="CU772">
        <v>91.761794448000003</v>
      </c>
      <c r="CV772">
        <v>4.4510914826999999</v>
      </c>
      <c r="CW772">
        <v>-2.0637516210000002</v>
      </c>
      <c r="CX772">
        <v>1.8609635536</v>
      </c>
      <c r="CY772">
        <v>2.6499336002999998</v>
      </c>
      <c r="CZ772">
        <v>-3.8335923000000001E-2</v>
      </c>
      <c r="DA772">
        <v>6.9382962999999997E-3</v>
      </c>
      <c r="DB772">
        <v>-0.77921600800000002</v>
      </c>
      <c r="DC772">
        <v>-0.14091574000000001</v>
      </c>
      <c r="DD772">
        <v>-0.95864220300000003</v>
      </c>
      <c r="DE772">
        <v>2.2357930331000002</v>
      </c>
      <c r="DF772">
        <v>0.94420977439999998</v>
      </c>
      <c r="DG772">
        <v>7.1266148946000003</v>
      </c>
      <c r="DH772">
        <v>2.0118841137999999</v>
      </c>
      <c r="DI772">
        <v>-2.999633652</v>
      </c>
      <c r="DJ772">
        <v>-2.0700210029999999</v>
      </c>
    </row>
    <row r="773" spans="17:114" x14ac:dyDescent="0.15">
      <c r="S773" s="11" t="s">
        <v>35</v>
      </c>
      <c r="T773" s="11" t="s">
        <v>100</v>
      </c>
      <c r="U773" s="11">
        <v>12</v>
      </c>
      <c r="V773" s="11">
        <v>45</v>
      </c>
      <c r="W773" s="9">
        <v>0.196716</v>
      </c>
      <c r="X773" s="9">
        <v>0.52396200000000004</v>
      </c>
      <c r="Y773" s="9">
        <f t="shared" si="338"/>
        <v>1.6808283725007127</v>
      </c>
      <c r="Z773" s="9">
        <f t="shared" si="339"/>
        <v>31</v>
      </c>
      <c r="AA773" s="8">
        <f t="shared" si="340"/>
        <v>60</v>
      </c>
      <c r="AB773" s="8" t="b">
        <f t="shared" si="337"/>
        <v>0</v>
      </c>
      <c r="AC773" s="25" t="str">
        <f t="shared" si="328"/>
        <v>NO</v>
      </c>
      <c r="AD773" s="21" t="str">
        <f t="shared" si="341"/>
        <v>YES</v>
      </c>
      <c r="AE773" s="8" t="str">
        <f t="shared" si="342"/>
        <v>FINE</v>
      </c>
      <c r="AF773" s="8">
        <f t="shared" si="343"/>
        <v>2</v>
      </c>
      <c r="AG773" s="8">
        <f t="shared" si="344"/>
        <v>3</v>
      </c>
      <c r="AH773" s="8">
        <f t="shared" si="345"/>
        <v>2</v>
      </c>
      <c r="AI773" s="25">
        <f t="shared" si="329"/>
        <v>111</v>
      </c>
      <c r="AJ773" s="25">
        <f t="shared" si="330"/>
        <v>248</v>
      </c>
      <c r="AK773" s="25">
        <f t="shared" si="331"/>
        <v>481</v>
      </c>
      <c r="AL773" s="25">
        <f t="shared" si="332"/>
        <v>8.6</v>
      </c>
      <c r="AM773" s="21">
        <f t="shared" si="346"/>
        <v>111</v>
      </c>
      <c r="AN773" s="21">
        <f t="shared" si="347"/>
        <v>248</v>
      </c>
      <c r="AO773" s="21">
        <f t="shared" si="348"/>
        <v>481</v>
      </c>
      <c r="AP773" s="21">
        <f t="shared" si="349"/>
        <v>8.6</v>
      </c>
      <c r="AQ773" s="24">
        <f t="shared" si="333"/>
        <v>0.42857142857142855</v>
      </c>
      <c r="AR773" s="24">
        <f t="shared" si="334"/>
        <v>1</v>
      </c>
      <c r="AS773" s="24">
        <f t="shared" si="335"/>
        <v>1</v>
      </c>
      <c r="AT773" s="24">
        <f t="shared" si="336"/>
        <v>1</v>
      </c>
      <c r="AU773">
        <v>9</v>
      </c>
      <c r="AV773">
        <v>7</v>
      </c>
      <c r="AW773">
        <v>85</v>
      </c>
      <c r="AX773">
        <v>35</v>
      </c>
      <c r="AY773">
        <v>45</v>
      </c>
      <c r="AZ773">
        <v>15</v>
      </c>
      <c r="BA773">
        <v>22.5</v>
      </c>
      <c r="BB773">
        <v>22.5</v>
      </c>
      <c r="BC773">
        <v>141.29401050000001</v>
      </c>
      <c r="BD773">
        <v>9.0150116331000003</v>
      </c>
      <c r="BE773">
        <v>-13.048221979999999</v>
      </c>
      <c r="BF773">
        <v>-21.89044389</v>
      </c>
      <c r="BG773">
        <v>-0.29610029700000001</v>
      </c>
      <c r="BH773">
        <v>2.0591266200999998</v>
      </c>
      <c r="BI773">
        <v>4.7770278741999999</v>
      </c>
      <c r="BJ773">
        <v>5.3677525841999998</v>
      </c>
      <c r="BK773">
        <v>6.8301330482999996</v>
      </c>
      <c r="BL773">
        <v>-13.194511520000001</v>
      </c>
      <c r="BM773">
        <v>-5.9717884239999997</v>
      </c>
      <c r="BN773">
        <v>-44.928675239999997</v>
      </c>
      <c r="BO773">
        <v>-21.640095169999999</v>
      </c>
      <c r="BP773">
        <v>23.987667326</v>
      </c>
      <c r="BQ773">
        <v>14.408904804000001</v>
      </c>
      <c r="BR773">
        <v>320.15174954999998</v>
      </c>
      <c r="BS773">
        <v>26.409874597000002</v>
      </c>
      <c r="BT773">
        <v>-31.059293579999999</v>
      </c>
      <c r="BU773">
        <v>-56.224008169999998</v>
      </c>
      <c r="BV773">
        <v>-3.9012351889999999</v>
      </c>
      <c r="BW773">
        <v>1.3090952815000001</v>
      </c>
      <c r="BX773">
        <v>8.8551526574999997</v>
      </c>
      <c r="BY773">
        <v>11.518716752</v>
      </c>
      <c r="BZ773">
        <v>15.180882172</v>
      </c>
      <c r="CA773">
        <v>-24.96495621</v>
      </c>
      <c r="CB773">
        <v>-17.477890439999999</v>
      </c>
      <c r="CC773">
        <v>-102.5287616</v>
      </c>
      <c r="CD773">
        <v>-46.96282987</v>
      </c>
      <c r="CE773">
        <v>60.066774492999997</v>
      </c>
      <c r="CF773">
        <v>33.405659800000002</v>
      </c>
      <c r="CG773">
        <v>590.66332194999995</v>
      </c>
      <c r="CH773">
        <v>54.127968694000003</v>
      </c>
      <c r="CI773">
        <v>-87.379937620000007</v>
      </c>
      <c r="CJ773">
        <v>-124.0401991</v>
      </c>
      <c r="CK773">
        <v>21.193529852000001</v>
      </c>
      <c r="CL773">
        <v>6.7267284973999999</v>
      </c>
      <c r="CM773">
        <v>20.764421546000001</v>
      </c>
      <c r="CN773">
        <v>14.698208481</v>
      </c>
      <c r="CO773">
        <v>50.374607992999998</v>
      </c>
      <c r="CP773">
        <v>-58.154094469999997</v>
      </c>
      <c r="CQ773">
        <v>-50.749408760000001</v>
      </c>
      <c r="CR773">
        <v>-242.15619910000001</v>
      </c>
      <c r="CS773">
        <v>-84.970320639999997</v>
      </c>
      <c r="CT773">
        <v>155.06518188000001</v>
      </c>
      <c r="CU773">
        <v>91.761794448000003</v>
      </c>
      <c r="CV773">
        <v>4.4510914826999999</v>
      </c>
      <c r="CW773">
        <v>-2.0637516210000002</v>
      </c>
      <c r="CX773">
        <v>1.8609635536</v>
      </c>
      <c r="CY773">
        <v>2.6499336002999998</v>
      </c>
      <c r="CZ773">
        <v>-3.8335923000000001E-2</v>
      </c>
      <c r="DA773">
        <v>6.9382962999999997E-3</v>
      </c>
      <c r="DB773">
        <v>-0.77921600800000002</v>
      </c>
      <c r="DC773">
        <v>-0.14091574000000001</v>
      </c>
      <c r="DD773">
        <v>-0.95864220300000003</v>
      </c>
      <c r="DE773">
        <v>2.2357930331000002</v>
      </c>
      <c r="DF773">
        <v>0.94420977439999998</v>
      </c>
      <c r="DG773">
        <v>7.1266148946000003</v>
      </c>
      <c r="DH773">
        <v>2.0118841137999999</v>
      </c>
      <c r="DI773">
        <v>-2.999633652</v>
      </c>
      <c r="DJ773">
        <v>-2.0700210029999999</v>
      </c>
    </row>
    <row r="774" spans="17:114" x14ac:dyDescent="0.15">
      <c r="S774" s="11" t="s">
        <v>35</v>
      </c>
      <c r="T774" s="11" t="s">
        <v>100</v>
      </c>
      <c r="U774" s="11">
        <v>14</v>
      </c>
      <c r="V774" s="11">
        <v>0</v>
      </c>
      <c r="W774" s="9">
        <v>0.230042</v>
      </c>
      <c r="X774" s="9">
        <v>0.51368999999999998</v>
      </c>
      <c r="Y774" s="9">
        <f t="shared" si="338"/>
        <v>1.8846280493571854</v>
      </c>
      <c r="Z774" s="9">
        <f t="shared" si="339"/>
        <v>28</v>
      </c>
      <c r="AA774" s="8">
        <f t="shared" si="340"/>
        <v>60</v>
      </c>
      <c r="AB774" s="8" t="b">
        <f t="shared" si="337"/>
        <v>0</v>
      </c>
      <c r="AC774" s="25" t="str">
        <f t="shared" si="328"/>
        <v>NO</v>
      </c>
      <c r="AD774" s="21" t="str">
        <f t="shared" si="341"/>
        <v>YES</v>
      </c>
      <c r="AE774" s="8" t="str">
        <f t="shared" si="342"/>
        <v>MEDIUM</v>
      </c>
      <c r="AF774" s="8">
        <f t="shared" si="343"/>
        <v>3</v>
      </c>
      <c r="AG774" s="8">
        <f t="shared" si="344"/>
        <v>3</v>
      </c>
      <c r="AH774" s="8">
        <f t="shared" si="345"/>
        <v>3</v>
      </c>
      <c r="AI774" s="25">
        <f t="shared" si="329"/>
        <v>132</v>
      </c>
      <c r="AJ774" s="25">
        <f t="shared" si="330"/>
        <v>301</v>
      </c>
      <c r="AK774" s="25">
        <f t="shared" si="331"/>
        <v>543</v>
      </c>
      <c r="AL774" s="25">
        <f t="shared" si="332"/>
        <v>5</v>
      </c>
      <c r="AM774" s="21">
        <f t="shared" si="346"/>
        <v>132</v>
      </c>
      <c r="AN774" s="21">
        <f t="shared" si="347"/>
        <v>301</v>
      </c>
      <c r="AO774" s="21">
        <f t="shared" si="348"/>
        <v>543</v>
      </c>
      <c r="AP774" s="21">
        <f t="shared" si="349"/>
        <v>5</v>
      </c>
      <c r="AQ774" s="24">
        <f t="shared" si="333"/>
        <v>0.7142857142857143</v>
      </c>
      <c r="AR774" s="24">
        <f t="shared" si="334"/>
        <v>1</v>
      </c>
      <c r="AS774" s="24">
        <f t="shared" si="335"/>
        <v>1</v>
      </c>
      <c r="AT774" s="24">
        <f t="shared" si="336"/>
        <v>-1</v>
      </c>
      <c r="AU774">
        <v>9</v>
      </c>
      <c r="AV774">
        <v>7</v>
      </c>
      <c r="AW774">
        <v>85</v>
      </c>
      <c r="AX774">
        <v>35</v>
      </c>
      <c r="AY774">
        <v>45</v>
      </c>
      <c r="AZ774">
        <v>15</v>
      </c>
      <c r="BA774">
        <v>22.5</v>
      </c>
      <c r="BB774">
        <v>22.5</v>
      </c>
      <c r="BC774">
        <v>141.29401050000001</v>
      </c>
      <c r="BD774">
        <v>9.0150116331000003</v>
      </c>
      <c r="BE774">
        <v>-13.048221979999999</v>
      </c>
      <c r="BF774">
        <v>-21.89044389</v>
      </c>
      <c r="BG774">
        <v>-0.29610029700000001</v>
      </c>
      <c r="BH774">
        <v>2.0591266200999998</v>
      </c>
      <c r="BI774">
        <v>4.7770278741999999</v>
      </c>
      <c r="BJ774">
        <v>5.3677525841999998</v>
      </c>
      <c r="BK774">
        <v>6.8301330482999996</v>
      </c>
      <c r="BL774">
        <v>-13.194511520000001</v>
      </c>
      <c r="BM774">
        <v>-5.9717884239999997</v>
      </c>
      <c r="BN774">
        <v>-44.928675239999997</v>
      </c>
      <c r="BO774">
        <v>-21.640095169999999</v>
      </c>
      <c r="BP774">
        <v>23.987667326</v>
      </c>
      <c r="BQ774">
        <v>14.408904804000001</v>
      </c>
      <c r="BR774">
        <v>320.15174954999998</v>
      </c>
      <c r="BS774">
        <v>26.409874597000002</v>
      </c>
      <c r="BT774">
        <v>-31.059293579999999</v>
      </c>
      <c r="BU774">
        <v>-56.224008169999998</v>
      </c>
      <c r="BV774">
        <v>-3.9012351889999999</v>
      </c>
      <c r="BW774">
        <v>1.3090952815000001</v>
      </c>
      <c r="BX774">
        <v>8.8551526574999997</v>
      </c>
      <c r="BY774">
        <v>11.518716752</v>
      </c>
      <c r="BZ774">
        <v>15.180882172</v>
      </c>
      <c r="CA774">
        <v>-24.96495621</v>
      </c>
      <c r="CB774">
        <v>-17.477890439999999</v>
      </c>
      <c r="CC774">
        <v>-102.5287616</v>
      </c>
      <c r="CD774">
        <v>-46.96282987</v>
      </c>
      <c r="CE774">
        <v>60.066774492999997</v>
      </c>
      <c r="CF774">
        <v>33.405659800000002</v>
      </c>
      <c r="CG774">
        <v>590.66332194999995</v>
      </c>
      <c r="CH774">
        <v>54.127968694000003</v>
      </c>
      <c r="CI774">
        <v>-87.379937620000007</v>
      </c>
      <c r="CJ774">
        <v>-124.0401991</v>
      </c>
      <c r="CK774">
        <v>21.193529852000001</v>
      </c>
      <c r="CL774">
        <v>6.7267284973999999</v>
      </c>
      <c r="CM774">
        <v>20.764421546000001</v>
      </c>
      <c r="CN774">
        <v>14.698208481</v>
      </c>
      <c r="CO774">
        <v>50.374607992999998</v>
      </c>
      <c r="CP774">
        <v>-58.154094469999997</v>
      </c>
      <c r="CQ774">
        <v>-50.749408760000001</v>
      </c>
      <c r="CR774">
        <v>-242.15619910000001</v>
      </c>
      <c r="CS774">
        <v>-84.970320639999997</v>
      </c>
      <c r="CT774">
        <v>155.06518188000001</v>
      </c>
      <c r="CU774">
        <v>91.761794448000003</v>
      </c>
      <c r="CV774">
        <v>4.4510914826999999</v>
      </c>
      <c r="CW774">
        <v>-2.0637516210000002</v>
      </c>
      <c r="CX774">
        <v>1.8609635536</v>
      </c>
      <c r="CY774">
        <v>2.6499336002999998</v>
      </c>
      <c r="CZ774">
        <v>-3.8335923000000001E-2</v>
      </c>
      <c r="DA774">
        <v>6.9382962999999997E-3</v>
      </c>
      <c r="DB774">
        <v>-0.77921600800000002</v>
      </c>
      <c r="DC774">
        <v>-0.14091574000000001</v>
      </c>
      <c r="DD774">
        <v>-0.95864220300000003</v>
      </c>
      <c r="DE774">
        <v>2.2357930331000002</v>
      </c>
      <c r="DF774">
        <v>0.94420977439999998</v>
      </c>
      <c r="DG774">
        <v>7.1266148946000003</v>
      </c>
      <c r="DH774">
        <v>2.0118841137999999</v>
      </c>
      <c r="DI774">
        <v>-2.999633652</v>
      </c>
      <c r="DJ774">
        <v>-2.0700210029999999</v>
      </c>
    </row>
    <row r="775" spans="17:114" x14ac:dyDescent="0.15">
      <c r="S775" s="11" t="s">
        <v>35</v>
      </c>
      <c r="T775" s="11" t="s">
        <v>100</v>
      </c>
      <c r="U775" s="11">
        <v>14</v>
      </c>
      <c r="V775" s="11">
        <v>15</v>
      </c>
      <c r="W775" s="9">
        <v>0.230042</v>
      </c>
      <c r="X775" s="9">
        <v>0.51368999999999998</v>
      </c>
      <c r="Y775" s="9">
        <f t="shared" si="338"/>
        <v>1.8846280493571854</v>
      </c>
      <c r="Z775" s="9">
        <f t="shared" si="339"/>
        <v>28</v>
      </c>
      <c r="AA775" s="8">
        <f t="shared" si="340"/>
        <v>60</v>
      </c>
      <c r="AB775" s="8" t="b">
        <f t="shared" si="337"/>
        <v>0</v>
      </c>
      <c r="AC775" s="25" t="str">
        <f t="shared" si="328"/>
        <v>NO</v>
      </c>
      <c r="AD775" s="21" t="str">
        <f t="shared" si="341"/>
        <v>YES</v>
      </c>
      <c r="AE775" s="8" t="str">
        <f t="shared" si="342"/>
        <v>FINE</v>
      </c>
      <c r="AF775" s="8">
        <f t="shared" si="343"/>
        <v>2</v>
      </c>
      <c r="AG775" s="8">
        <f t="shared" si="344"/>
        <v>2</v>
      </c>
      <c r="AH775" s="8">
        <f t="shared" si="345"/>
        <v>2</v>
      </c>
      <c r="AI775" s="25">
        <f t="shared" si="329"/>
        <v>109</v>
      </c>
      <c r="AJ775" s="25">
        <f t="shared" si="330"/>
        <v>247</v>
      </c>
      <c r="AK775" s="25">
        <f t="shared" si="331"/>
        <v>427</v>
      </c>
      <c r="AL775" s="25">
        <f t="shared" si="332"/>
        <v>8.4</v>
      </c>
      <c r="AM775" s="21">
        <f t="shared" si="346"/>
        <v>109</v>
      </c>
      <c r="AN775" s="21">
        <f t="shared" si="347"/>
        <v>247</v>
      </c>
      <c r="AO775" s="21">
        <f t="shared" si="348"/>
        <v>427</v>
      </c>
      <c r="AP775" s="21">
        <f t="shared" si="349"/>
        <v>8.4</v>
      </c>
      <c r="AQ775" s="24">
        <f t="shared" si="333"/>
        <v>0.7142857142857143</v>
      </c>
      <c r="AR775" s="24">
        <f t="shared" si="334"/>
        <v>1</v>
      </c>
      <c r="AS775" s="24">
        <f t="shared" si="335"/>
        <v>1</v>
      </c>
      <c r="AT775" s="24">
        <f t="shared" si="336"/>
        <v>-0.33333333333333331</v>
      </c>
      <c r="AU775">
        <v>9</v>
      </c>
      <c r="AV775">
        <v>7</v>
      </c>
      <c r="AW775">
        <v>85</v>
      </c>
      <c r="AX775">
        <v>35</v>
      </c>
      <c r="AY775">
        <v>45</v>
      </c>
      <c r="AZ775">
        <v>15</v>
      </c>
      <c r="BA775">
        <v>22.5</v>
      </c>
      <c r="BB775">
        <v>22.5</v>
      </c>
      <c r="BC775">
        <v>141.29401050000001</v>
      </c>
      <c r="BD775">
        <v>9.0150116331000003</v>
      </c>
      <c r="BE775">
        <v>-13.048221979999999</v>
      </c>
      <c r="BF775">
        <v>-21.89044389</v>
      </c>
      <c r="BG775">
        <v>-0.29610029700000001</v>
      </c>
      <c r="BH775">
        <v>2.0591266200999998</v>
      </c>
      <c r="BI775">
        <v>4.7770278741999999</v>
      </c>
      <c r="BJ775">
        <v>5.3677525841999998</v>
      </c>
      <c r="BK775">
        <v>6.8301330482999996</v>
      </c>
      <c r="BL775">
        <v>-13.194511520000001</v>
      </c>
      <c r="BM775">
        <v>-5.9717884239999997</v>
      </c>
      <c r="BN775">
        <v>-44.928675239999997</v>
      </c>
      <c r="BO775">
        <v>-21.640095169999999</v>
      </c>
      <c r="BP775">
        <v>23.987667326</v>
      </c>
      <c r="BQ775">
        <v>14.408904804000001</v>
      </c>
      <c r="BR775">
        <v>320.15174954999998</v>
      </c>
      <c r="BS775">
        <v>26.409874597000002</v>
      </c>
      <c r="BT775">
        <v>-31.059293579999999</v>
      </c>
      <c r="BU775">
        <v>-56.224008169999998</v>
      </c>
      <c r="BV775">
        <v>-3.9012351889999999</v>
      </c>
      <c r="BW775">
        <v>1.3090952815000001</v>
      </c>
      <c r="BX775">
        <v>8.8551526574999997</v>
      </c>
      <c r="BY775">
        <v>11.518716752</v>
      </c>
      <c r="BZ775">
        <v>15.180882172</v>
      </c>
      <c r="CA775">
        <v>-24.96495621</v>
      </c>
      <c r="CB775">
        <v>-17.477890439999999</v>
      </c>
      <c r="CC775">
        <v>-102.5287616</v>
      </c>
      <c r="CD775">
        <v>-46.96282987</v>
      </c>
      <c r="CE775">
        <v>60.066774492999997</v>
      </c>
      <c r="CF775">
        <v>33.405659800000002</v>
      </c>
      <c r="CG775">
        <v>590.66332194999995</v>
      </c>
      <c r="CH775">
        <v>54.127968694000003</v>
      </c>
      <c r="CI775">
        <v>-87.379937620000007</v>
      </c>
      <c r="CJ775">
        <v>-124.0401991</v>
      </c>
      <c r="CK775">
        <v>21.193529852000001</v>
      </c>
      <c r="CL775">
        <v>6.7267284973999999</v>
      </c>
      <c r="CM775">
        <v>20.764421546000001</v>
      </c>
      <c r="CN775">
        <v>14.698208481</v>
      </c>
      <c r="CO775">
        <v>50.374607992999998</v>
      </c>
      <c r="CP775">
        <v>-58.154094469999997</v>
      </c>
      <c r="CQ775">
        <v>-50.749408760000001</v>
      </c>
      <c r="CR775">
        <v>-242.15619910000001</v>
      </c>
      <c r="CS775">
        <v>-84.970320639999997</v>
      </c>
      <c r="CT775">
        <v>155.06518188000001</v>
      </c>
      <c r="CU775">
        <v>91.761794448000003</v>
      </c>
      <c r="CV775">
        <v>4.4510914826999999</v>
      </c>
      <c r="CW775">
        <v>-2.0637516210000002</v>
      </c>
      <c r="CX775">
        <v>1.8609635536</v>
      </c>
      <c r="CY775">
        <v>2.6499336002999998</v>
      </c>
      <c r="CZ775">
        <v>-3.8335923000000001E-2</v>
      </c>
      <c r="DA775">
        <v>6.9382962999999997E-3</v>
      </c>
      <c r="DB775">
        <v>-0.77921600800000002</v>
      </c>
      <c r="DC775">
        <v>-0.14091574000000001</v>
      </c>
      <c r="DD775">
        <v>-0.95864220300000003</v>
      </c>
      <c r="DE775">
        <v>2.2357930331000002</v>
      </c>
      <c r="DF775">
        <v>0.94420977439999998</v>
      </c>
      <c r="DG775">
        <v>7.1266148946000003</v>
      </c>
      <c r="DH775">
        <v>2.0118841137999999</v>
      </c>
      <c r="DI775">
        <v>-2.999633652</v>
      </c>
      <c r="DJ775">
        <v>-2.0700210029999999</v>
      </c>
    </row>
    <row r="776" spans="17:114" x14ac:dyDescent="0.15">
      <c r="S776" s="11" t="s">
        <v>35</v>
      </c>
      <c r="T776" s="11" t="s">
        <v>100</v>
      </c>
      <c r="U776" s="11">
        <v>14</v>
      </c>
      <c r="V776" s="11">
        <v>30</v>
      </c>
      <c r="W776" s="9">
        <v>0.230042</v>
      </c>
      <c r="X776" s="9">
        <v>0.51368999999999998</v>
      </c>
      <c r="Y776" s="9">
        <f t="shared" si="338"/>
        <v>1.8846280493571854</v>
      </c>
      <c r="Z776" s="9">
        <f t="shared" si="339"/>
        <v>28</v>
      </c>
      <c r="AA776" s="8">
        <f t="shared" si="340"/>
        <v>60</v>
      </c>
      <c r="AB776" s="8" t="b">
        <f t="shared" si="337"/>
        <v>0</v>
      </c>
      <c r="AC776" s="25" t="str">
        <f t="shared" si="328"/>
        <v>NO</v>
      </c>
      <c r="AD776" s="21" t="str">
        <f t="shared" si="341"/>
        <v>YES</v>
      </c>
      <c r="AE776" s="8" t="str">
        <f t="shared" si="342"/>
        <v>FINE</v>
      </c>
      <c r="AF776" s="8">
        <f t="shared" si="343"/>
        <v>2</v>
      </c>
      <c r="AG776" s="8">
        <f t="shared" si="344"/>
        <v>2</v>
      </c>
      <c r="AH776" s="8">
        <f t="shared" si="345"/>
        <v>2</v>
      </c>
      <c r="AI776" s="25">
        <f t="shared" si="329"/>
        <v>100</v>
      </c>
      <c r="AJ776" s="25">
        <f t="shared" si="330"/>
        <v>224</v>
      </c>
      <c r="AK776" s="25">
        <f t="shared" si="331"/>
        <v>392</v>
      </c>
      <c r="AL776" s="25">
        <f t="shared" si="332"/>
        <v>10.1</v>
      </c>
      <c r="AM776" s="21">
        <f t="shared" si="346"/>
        <v>100</v>
      </c>
      <c r="AN776" s="21">
        <f t="shared" si="347"/>
        <v>224</v>
      </c>
      <c r="AO776" s="21">
        <f t="shared" si="348"/>
        <v>392</v>
      </c>
      <c r="AP776" s="21">
        <f t="shared" si="349"/>
        <v>10.1</v>
      </c>
      <c r="AQ776" s="24">
        <f t="shared" si="333"/>
        <v>0.7142857142857143</v>
      </c>
      <c r="AR776" s="24">
        <f t="shared" si="334"/>
        <v>1</v>
      </c>
      <c r="AS776" s="24">
        <f t="shared" si="335"/>
        <v>1</v>
      </c>
      <c r="AT776" s="24">
        <f t="shared" si="336"/>
        <v>0.33333333333333331</v>
      </c>
      <c r="AU776">
        <v>9</v>
      </c>
      <c r="AV776">
        <v>7</v>
      </c>
      <c r="AW776">
        <v>85</v>
      </c>
      <c r="AX776">
        <v>35</v>
      </c>
      <c r="AY776">
        <v>45</v>
      </c>
      <c r="AZ776">
        <v>15</v>
      </c>
      <c r="BA776">
        <v>22.5</v>
      </c>
      <c r="BB776">
        <v>22.5</v>
      </c>
      <c r="BC776">
        <v>141.29401050000001</v>
      </c>
      <c r="BD776">
        <v>9.0150116331000003</v>
      </c>
      <c r="BE776">
        <v>-13.048221979999999</v>
      </c>
      <c r="BF776">
        <v>-21.89044389</v>
      </c>
      <c r="BG776">
        <v>-0.29610029700000001</v>
      </c>
      <c r="BH776">
        <v>2.0591266200999998</v>
      </c>
      <c r="BI776">
        <v>4.7770278741999999</v>
      </c>
      <c r="BJ776">
        <v>5.3677525841999998</v>
      </c>
      <c r="BK776">
        <v>6.8301330482999996</v>
      </c>
      <c r="BL776">
        <v>-13.194511520000001</v>
      </c>
      <c r="BM776">
        <v>-5.9717884239999997</v>
      </c>
      <c r="BN776">
        <v>-44.928675239999997</v>
      </c>
      <c r="BO776">
        <v>-21.640095169999999</v>
      </c>
      <c r="BP776">
        <v>23.987667326</v>
      </c>
      <c r="BQ776">
        <v>14.408904804000001</v>
      </c>
      <c r="BR776">
        <v>320.15174954999998</v>
      </c>
      <c r="BS776">
        <v>26.409874597000002</v>
      </c>
      <c r="BT776">
        <v>-31.059293579999999</v>
      </c>
      <c r="BU776">
        <v>-56.224008169999998</v>
      </c>
      <c r="BV776">
        <v>-3.9012351889999999</v>
      </c>
      <c r="BW776">
        <v>1.3090952815000001</v>
      </c>
      <c r="BX776">
        <v>8.8551526574999997</v>
      </c>
      <c r="BY776">
        <v>11.518716752</v>
      </c>
      <c r="BZ776">
        <v>15.180882172</v>
      </c>
      <c r="CA776">
        <v>-24.96495621</v>
      </c>
      <c r="CB776">
        <v>-17.477890439999999</v>
      </c>
      <c r="CC776">
        <v>-102.5287616</v>
      </c>
      <c r="CD776">
        <v>-46.96282987</v>
      </c>
      <c r="CE776">
        <v>60.066774492999997</v>
      </c>
      <c r="CF776">
        <v>33.405659800000002</v>
      </c>
      <c r="CG776">
        <v>590.66332194999995</v>
      </c>
      <c r="CH776">
        <v>54.127968694000003</v>
      </c>
      <c r="CI776">
        <v>-87.379937620000007</v>
      </c>
      <c r="CJ776">
        <v>-124.0401991</v>
      </c>
      <c r="CK776">
        <v>21.193529852000001</v>
      </c>
      <c r="CL776">
        <v>6.7267284973999999</v>
      </c>
      <c r="CM776">
        <v>20.764421546000001</v>
      </c>
      <c r="CN776">
        <v>14.698208481</v>
      </c>
      <c r="CO776">
        <v>50.374607992999998</v>
      </c>
      <c r="CP776">
        <v>-58.154094469999997</v>
      </c>
      <c r="CQ776">
        <v>-50.749408760000001</v>
      </c>
      <c r="CR776">
        <v>-242.15619910000001</v>
      </c>
      <c r="CS776">
        <v>-84.970320639999997</v>
      </c>
      <c r="CT776">
        <v>155.06518188000001</v>
      </c>
      <c r="CU776">
        <v>91.761794448000003</v>
      </c>
      <c r="CV776">
        <v>4.4510914826999999</v>
      </c>
      <c r="CW776">
        <v>-2.0637516210000002</v>
      </c>
      <c r="CX776">
        <v>1.8609635536</v>
      </c>
      <c r="CY776">
        <v>2.6499336002999998</v>
      </c>
      <c r="CZ776">
        <v>-3.8335923000000001E-2</v>
      </c>
      <c r="DA776">
        <v>6.9382962999999997E-3</v>
      </c>
      <c r="DB776">
        <v>-0.77921600800000002</v>
      </c>
      <c r="DC776">
        <v>-0.14091574000000001</v>
      </c>
      <c r="DD776">
        <v>-0.95864220300000003</v>
      </c>
      <c r="DE776">
        <v>2.2357930331000002</v>
      </c>
      <c r="DF776">
        <v>0.94420977439999998</v>
      </c>
      <c r="DG776">
        <v>7.1266148946000003</v>
      </c>
      <c r="DH776">
        <v>2.0118841137999999</v>
      </c>
      <c r="DI776">
        <v>-2.999633652</v>
      </c>
      <c r="DJ776">
        <v>-2.0700210029999999</v>
      </c>
    </row>
    <row r="777" spans="17:114" x14ac:dyDescent="0.15">
      <c r="S777" s="11" t="s">
        <v>35</v>
      </c>
      <c r="T777" s="11" t="s">
        <v>100</v>
      </c>
      <c r="U777" s="11">
        <v>14</v>
      </c>
      <c r="V777" s="11">
        <v>45</v>
      </c>
      <c r="W777" s="9">
        <v>0.230042</v>
      </c>
      <c r="X777" s="9">
        <v>0.51368999999999998</v>
      </c>
      <c r="Y777" s="9">
        <f t="shared" si="338"/>
        <v>1.8846280493571854</v>
      </c>
      <c r="Z777" s="9">
        <f t="shared" si="339"/>
        <v>28</v>
      </c>
      <c r="AA777" s="8">
        <f t="shared" si="340"/>
        <v>60</v>
      </c>
      <c r="AB777" s="8" t="b">
        <f t="shared" si="337"/>
        <v>0</v>
      </c>
      <c r="AC777" s="25" t="str">
        <f t="shared" si="328"/>
        <v>NO</v>
      </c>
      <c r="AD777" s="21" t="str">
        <f t="shared" si="341"/>
        <v>YES</v>
      </c>
      <c r="AE777" s="8" t="str">
        <f t="shared" si="342"/>
        <v>FINE</v>
      </c>
      <c r="AF777" s="8">
        <f t="shared" si="343"/>
        <v>2</v>
      </c>
      <c r="AG777" s="8">
        <f t="shared" si="344"/>
        <v>2</v>
      </c>
      <c r="AH777" s="8">
        <f t="shared" si="345"/>
        <v>2</v>
      </c>
      <c r="AI777" s="25">
        <f t="shared" si="329"/>
        <v>103</v>
      </c>
      <c r="AJ777" s="25">
        <f t="shared" si="330"/>
        <v>230</v>
      </c>
      <c r="AK777" s="25">
        <f t="shared" si="331"/>
        <v>439</v>
      </c>
      <c r="AL777" s="25">
        <f t="shared" si="332"/>
        <v>9.9</v>
      </c>
      <c r="AM777" s="21">
        <f t="shared" si="346"/>
        <v>103</v>
      </c>
      <c r="AN777" s="21">
        <f t="shared" si="347"/>
        <v>230</v>
      </c>
      <c r="AO777" s="21">
        <f t="shared" si="348"/>
        <v>439</v>
      </c>
      <c r="AP777" s="21">
        <f t="shared" si="349"/>
        <v>9.9</v>
      </c>
      <c r="AQ777" s="24">
        <f t="shared" si="333"/>
        <v>0.7142857142857143</v>
      </c>
      <c r="AR777" s="24">
        <f t="shared" si="334"/>
        <v>1</v>
      </c>
      <c r="AS777" s="24">
        <f t="shared" si="335"/>
        <v>1</v>
      </c>
      <c r="AT777" s="24">
        <f t="shared" si="336"/>
        <v>1</v>
      </c>
      <c r="AU777">
        <v>9</v>
      </c>
      <c r="AV777">
        <v>7</v>
      </c>
      <c r="AW777">
        <v>85</v>
      </c>
      <c r="AX777">
        <v>35</v>
      </c>
      <c r="AY777">
        <v>45</v>
      </c>
      <c r="AZ777">
        <v>15</v>
      </c>
      <c r="BA777">
        <v>22.5</v>
      </c>
      <c r="BB777">
        <v>22.5</v>
      </c>
      <c r="BC777">
        <v>141.29401050000001</v>
      </c>
      <c r="BD777">
        <v>9.0150116331000003</v>
      </c>
      <c r="BE777">
        <v>-13.048221979999999</v>
      </c>
      <c r="BF777">
        <v>-21.89044389</v>
      </c>
      <c r="BG777">
        <v>-0.29610029700000001</v>
      </c>
      <c r="BH777">
        <v>2.0591266200999998</v>
      </c>
      <c r="BI777">
        <v>4.7770278741999999</v>
      </c>
      <c r="BJ777">
        <v>5.3677525841999998</v>
      </c>
      <c r="BK777">
        <v>6.8301330482999996</v>
      </c>
      <c r="BL777">
        <v>-13.194511520000001</v>
      </c>
      <c r="BM777">
        <v>-5.9717884239999997</v>
      </c>
      <c r="BN777">
        <v>-44.928675239999997</v>
      </c>
      <c r="BO777">
        <v>-21.640095169999999</v>
      </c>
      <c r="BP777">
        <v>23.987667326</v>
      </c>
      <c r="BQ777">
        <v>14.408904804000001</v>
      </c>
      <c r="BR777">
        <v>320.15174954999998</v>
      </c>
      <c r="BS777">
        <v>26.409874597000002</v>
      </c>
      <c r="BT777">
        <v>-31.059293579999999</v>
      </c>
      <c r="BU777">
        <v>-56.224008169999998</v>
      </c>
      <c r="BV777">
        <v>-3.9012351889999999</v>
      </c>
      <c r="BW777">
        <v>1.3090952815000001</v>
      </c>
      <c r="BX777">
        <v>8.8551526574999997</v>
      </c>
      <c r="BY777">
        <v>11.518716752</v>
      </c>
      <c r="BZ777">
        <v>15.180882172</v>
      </c>
      <c r="CA777">
        <v>-24.96495621</v>
      </c>
      <c r="CB777">
        <v>-17.477890439999999</v>
      </c>
      <c r="CC777">
        <v>-102.5287616</v>
      </c>
      <c r="CD777">
        <v>-46.96282987</v>
      </c>
      <c r="CE777">
        <v>60.066774492999997</v>
      </c>
      <c r="CF777">
        <v>33.405659800000002</v>
      </c>
      <c r="CG777">
        <v>590.66332194999995</v>
      </c>
      <c r="CH777">
        <v>54.127968694000003</v>
      </c>
      <c r="CI777">
        <v>-87.379937620000007</v>
      </c>
      <c r="CJ777">
        <v>-124.0401991</v>
      </c>
      <c r="CK777">
        <v>21.193529852000001</v>
      </c>
      <c r="CL777">
        <v>6.7267284973999999</v>
      </c>
      <c r="CM777">
        <v>20.764421546000001</v>
      </c>
      <c r="CN777">
        <v>14.698208481</v>
      </c>
      <c r="CO777">
        <v>50.374607992999998</v>
      </c>
      <c r="CP777">
        <v>-58.154094469999997</v>
      </c>
      <c r="CQ777">
        <v>-50.749408760000001</v>
      </c>
      <c r="CR777">
        <v>-242.15619910000001</v>
      </c>
      <c r="CS777">
        <v>-84.970320639999997</v>
      </c>
      <c r="CT777">
        <v>155.06518188000001</v>
      </c>
      <c r="CU777">
        <v>91.761794448000003</v>
      </c>
      <c r="CV777">
        <v>4.4510914826999999</v>
      </c>
      <c r="CW777">
        <v>-2.0637516210000002</v>
      </c>
      <c r="CX777">
        <v>1.8609635536</v>
      </c>
      <c r="CY777">
        <v>2.6499336002999998</v>
      </c>
      <c r="CZ777">
        <v>-3.8335923000000001E-2</v>
      </c>
      <c r="DA777">
        <v>6.9382962999999997E-3</v>
      </c>
      <c r="DB777">
        <v>-0.77921600800000002</v>
      </c>
      <c r="DC777">
        <v>-0.14091574000000001</v>
      </c>
      <c r="DD777">
        <v>-0.95864220300000003</v>
      </c>
      <c r="DE777">
        <v>2.2357930331000002</v>
      </c>
      <c r="DF777">
        <v>0.94420977439999998</v>
      </c>
      <c r="DG777">
        <v>7.1266148946000003</v>
      </c>
      <c r="DH777">
        <v>2.0118841137999999</v>
      </c>
      <c r="DI777">
        <v>-2.999633652</v>
      </c>
      <c r="DJ777">
        <v>-2.0700210029999999</v>
      </c>
    </row>
    <row r="778" spans="17:114" x14ac:dyDescent="0.15">
      <c r="S778" s="11" t="s">
        <v>35</v>
      </c>
      <c r="T778" s="11" t="s">
        <v>100</v>
      </c>
      <c r="U778" s="11">
        <v>16</v>
      </c>
      <c r="V778" s="11">
        <v>0</v>
      </c>
      <c r="W778" s="9">
        <v>0.25906000000000001</v>
      </c>
      <c r="X778" s="9">
        <v>0.52352900000000002</v>
      </c>
      <c r="Y778" s="9">
        <f t="shared" si="338"/>
        <v>2.2096022687359302</v>
      </c>
      <c r="Z778" s="9">
        <f t="shared" si="339"/>
        <v>24</v>
      </c>
      <c r="AA778" s="8">
        <f t="shared" si="340"/>
        <v>60</v>
      </c>
      <c r="AB778" s="8" t="b">
        <f t="shared" si="337"/>
        <v>0</v>
      </c>
      <c r="AC778" s="25" t="str">
        <f t="shared" si="328"/>
        <v>NO</v>
      </c>
      <c r="AD778" s="21" t="str">
        <f t="shared" si="341"/>
        <v>YES</v>
      </c>
      <c r="AE778" s="8" t="str">
        <f t="shared" si="342"/>
        <v>MEDIUM</v>
      </c>
      <c r="AF778" s="8">
        <f t="shared" si="343"/>
        <v>3</v>
      </c>
      <c r="AG778" s="8">
        <f t="shared" si="344"/>
        <v>3</v>
      </c>
      <c r="AH778" s="8">
        <f t="shared" si="345"/>
        <v>3</v>
      </c>
      <c r="AI778" s="25">
        <f t="shared" si="329"/>
        <v>113</v>
      </c>
      <c r="AJ778" s="25">
        <f t="shared" si="330"/>
        <v>257</v>
      </c>
      <c r="AK778" s="25">
        <f t="shared" si="331"/>
        <v>433</v>
      </c>
      <c r="AL778" s="25">
        <f t="shared" si="332"/>
        <v>7.8999999999999995</v>
      </c>
      <c r="AM778" s="21">
        <f t="shared" si="346"/>
        <v>113</v>
      </c>
      <c r="AN778" s="21">
        <f t="shared" si="347"/>
        <v>257</v>
      </c>
      <c r="AO778" s="21">
        <f t="shared" si="348"/>
        <v>433</v>
      </c>
      <c r="AP778" s="21">
        <f t="shared" si="349"/>
        <v>7.8999999999999995</v>
      </c>
      <c r="AQ778" s="24">
        <f t="shared" si="333"/>
        <v>1</v>
      </c>
      <c r="AR778" s="24">
        <f t="shared" si="334"/>
        <v>1</v>
      </c>
      <c r="AS778" s="24">
        <f t="shared" si="335"/>
        <v>1</v>
      </c>
      <c r="AT778" s="24">
        <f t="shared" si="336"/>
        <v>-1</v>
      </c>
      <c r="AU778">
        <v>9</v>
      </c>
      <c r="AV778">
        <v>7</v>
      </c>
      <c r="AW778">
        <v>85</v>
      </c>
      <c r="AX778">
        <v>35</v>
      </c>
      <c r="AY778">
        <v>45</v>
      </c>
      <c r="AZ778">
        <v>15</v>
      </c>
      <c r="BA778">
        <v>22.5</v>
      </c>
      <c r="BB778">
        <v>22.5</v>
      </c>
      <c r="BC778">
        <v>141.29401050000001</v>
      </c>
      <c r="BD778">
        <v>9.0150116331000003</v>
      </c>
      <c r="BE778">
        <v>-13.048221979999999</v>
      </c>
      <c r="BF778">
        <v>-21.89044389</v>
      </c>
      <c r="BG778">
        <v>-0.29610029700000001</v>
      </c>
      <c r="BH778">
        <v>2.0591266200999998</v>
      </c>
      <c r="BI778">
        <v>4.7770278741999999</v>
      </c>
      <c r="BJ778">
        <v>5.3677525841999998</v>
      </c>
      <c r="BK778">
        <v>6.8301330482999996</v>
      </c>
      <c r="BL778">
        <v>-13.194511520000001</v>
      </c>
      <c r="BM778">
        <v>-5.9717884239999997</v>
      </c>
      <c r="BN778">
        <v>-44.928675239999997</v>
      </c>
      <c r="BO778">
        <v>-21.640095169999999</v>
      </c>
      <c r="BP778">
        <v>23.987667326</v>
      </c>
      <c r="BQ778">
        <v>14.408904804000001</v>
      </c>
      <c r="BR778">
        <v>320.15174954999998</v>
      </c>
      <c r="BS778">
        <v>26.409874597000002</v>
      </c>
      <c r="BT778">
        <v>-31.059293579999999</v>
      </c>
      <c r="BU778">
        <v>-56.224008169999998</v>
      </c>
      <c r="BV778">
        <v>-3.9012351889999999</v>
      </c>
      <c r="BW778">
        <v>1.3090952815000001</v>
      </c>
      <c r="BX778">
        <v>8.8551526574999997</v>
      </c>
      <c r="BY778">
        <v>11.518716752</v>
      </c>
      <c r="BZ778">
        <v>15.180882172</v>
      </c>
      <c r="CA778">
        <v>-24.96495621</v>
      </c>
      <c r="CB778">
        <v>-17.477890439999999</v>
      </c>
      <c r="CC778">
        <v>-102.5287616</v>
      </c>
      <c r="CD778">
        <v>-46.96282987</v>
      </c>
      <c r="CE778">
        <v>60.066774492999997</v>
      </c>
      <c r="CF778">
        <v>33.405659800000002</v>
      </c>
      <c r="CG778">
        <v>590.66332194999995</v>
      </c>
      <c r="CH778">
        <v>54.127968694000003</v>
      </c>
      <c r="CI778">
        <v>-87.379937620000007</v>
      </c>
      <c r="CJ778">
        <v>-124.0401991</v>
      </c>
      <c r="CK778">
        <v>21.193529852000001</v>
      </c>
      <c r="CL778">
        <v>6.7267284973999999</v>
      </c>
      <c r="CM778">
        <v>20.764421546000001</v>
      </c>
      <c r="CN778">
        <v>14.698208481</v>
      </c>
      <c r="CO778">
        <v>50.374607992999998</v>
      </c>
      <c r="CP778">
        <v>-58.154094469999997</v>
      </c>
      <c r="CQ778">
        <v>-50.749408760000001</v>
      </c>
      <c r="CR778">
        <v>-242.15619910000001</v>
      </c>
      <c r="CS778">
        <v>-84.970320639999997</v>
      </c>
      <c r="CT778">
        <v>155.06518188000001</v>
      </c>
      <c r="CU778">
        <v>91.761794448000003</v>
      </c>
      <c r="CV778">
        <v>4.4510914826999999</v>
      </c>
      <c r="CW778">
        <v>-2.0637516210000002</v>
      </c>
      <c r="CX778">
        <v>1.8609635536</v>
      </c>
      <c r="CY778">
        <v>2.6499336002999998</v>
      </c>
      <c r="CZ778">
        <v>-3.8335923000000001E-2</v>
      </c>
      <c r="DA778">
        <v>6.9382962999999997E-3</v>
      </c>
      <c r="DB778">
        <v>-0.77921600800000002</v>
      </c>
      <c r="DC778">
        <v>-0.14091574000000001</v>
      </c>
      <c r="DD778">
        <v>-0.95864220300000003</v>
      </c>
      <c r="DE778">
        <v>2.2357930331000002</v>
      </c>
      <c r="DF778">
        <v>0.94420977439999998</v>
      </c>
      <c r="DG778">
        <v>7.1266148946000003</v>
      </c>
      <c r="DH778">
        <v>2.0118841137999999</v>
      </c>
      <c r="DI778">
        <v>-2.999633652</v>
      </c>
      <c r="DJ778">
        <v>-2.0700210029999999</v>
      </c>
    </row>
    <row r="779" spans="17:114" x14ac:dyDescent="0.15">
      <c r="S779" s="11" t="s">
        <v>35</v>
      </c>
      <c r="T779" s="11" t="s">
        <v>100</v>
      </c>
      <c r="U779" s="11">
        <v>16</v>
      </c>
      <c r="V779" s="11">
        <v>15</v>
      </c>
      <c r="W779" s="9">
        <v>0.25906000000000001</v>
      </c>
      <c r="X779" s="9">
        <v>0.52352900000000002</v>
      </c>
      <c r="Y779" s="9">
        <f t="shared" si="338"/>
        <v>2.2096022687359302</v>
      </c>
      <c r="Z779" s="9">
        <f t="shared" si="339"/>
        <v>24</v>
      </c>
      <c r="AA779" s="8">
        <f t="shared" si="340"/>
        <v>60</v>
      </c>
      <c r="AB779" s="8" t="b">
        <f t="shared" si="337"/>
        <v>0</v>
      </c>
      <c r="AC779" s="25" t="str">
        <f t="shared" si="328"/>
        <v>NO</v>
      </c>
      <c r="AD779" s="21" t="str">
        <f t="shared" si="341"/>
        <v>YES</v>
      </c>
      <c r="AE779" s="8" t="str">
        <f t="shared" si="342"/>
        <v>FINE</v>
      </c>
      <c r="AF779" s="8">
        <f t="shared" si="343"/>
        <v>2</v>
      </c>
      <c r="AG779" s="8">
        <f t="shared" si="344"/>
        <v>2</v>
      </c>
      <c r="AH779" s="8">
        <f t="shared" si="345"/>
        <v>2</v>
      </c>
      <c r="AI779" s="25">
        <f t="shared" si="329"/>
        <v>91</v>
      </c>
      <c r="AJ779" s="25">
        <f t="shared" si="330"/>
        <v>206</v>
      </c>
      <c r="AK779" s="25">
        <f t="shared" si="331"/>
        <v>327</v>
      </c>
      <c r="AL779" s="25">
        <f t="shared" si="332"/>
        <v>11.2</v>
      </c>
      <c r="AM779" s="21">
        <f t="shared" si="346"/>
        <v>91</v>
      </c>
      <c r="AN779" s="21">
        <f t="shared" si="347"/>
        <v>206</v>
      </c>
      <c r="AO779" s="21">
        <f t="shared" si="348"/>
        <v>327</v>
      </c>
      <c r="AP779" s="21">
        <f t="shared" si="349"/>
        <v>11.2</v>
      </c>
      <c r="AQ779" s="24">
        <f t="shared" si="333"/>
        <v>1</v>
      </c>
      <c r="AR779" s="24">
        <f t="shared" si="334"/>
        <v>1</v>
      </c>
      <c r="AS779" s="24">
        <f t="shared" si="335"/>
        <v>1</v>
      </c>
      <c r="AT779" s="24">
        <f t="shared" si="336"/>
        <v>-0.33333333333333331</v>
      </c>
      <c r="AU779">
        <v>9</v>
      </c>
      <c r="AV779">
        <v>7</v>
      </c>
      <c r="AW779">
        <v>85</v>
      </c>
      <c r="AX779">
        <v>35</v>
      </c>
      <c r="AY779">
        <v>45</v>
      </c>
      <c r="AZ779">
        <v>15</v>
      </c>
      <c r="BA779">
        <v>22.5</v>
      </c>
      <c r="BB779">
        <v>22.5</v>
      </c>
      <c r="BC779">
        <v>141.29401050000001</v>
      </c>
      <c r="BD779">
        <v>9.0150116331000003</v>
      </c>
      <c r="BE779">
        <v>-13.048221979999999</v>
      </c>
      <c r="BF779">
        <v>-21.89044389</v>
      </c>
      <c r="BG779">
        <v>-0.29610029700000001</v>
      </c>
      <c r="BH779">
        <v>2.0591266200999998</v>
      </c>
      <c r="BI779">
        <v>4.7770278741999999</v>
      </c>
      <c r="BJ779">
        <v>5.3677525841999998</v>
      </c>
      <c r="BK779">
        <v>6.8301330482999996</v>
      </c>
      <c r="BL779">
        <v>-13.194511520000001</v>
      </c>
      <c r="BM779">
        <v>-5.9717884239999997</v>
      </c>
      <c r="BN779">
        <v>-44.928675239999997</v>
      </c>
      <c r="BO779">
        <v>-21.640095169999999</v>
      </c>
      <c r="BP779">
        <v>23.987667326</v>
      </c>
      <c r="BQ779">
        <v>14.408904804000001</v>
      </c>
      <c r="BR779">
        <v>320.15174954999998</v>
      </c>
      <c r="BS779">
        <v>26.409874597000002</v>
      </c>
      <c r="BT779">
        <v>-31.059293579999999</v>
      </c>
      <c r="BU779">
        <v>-56.224008169999998</v>
      </c>
      <c r="BV779">
        <v>-3.9012351889999999</v>
      </c>
      <c r="BW779">
        <v>1.3090952815000001</v>
      </c>
      <c r="BX779">
        <v>8.8551526574999997</v>
      </c>
      <c r="BY779">
        <v>11.518716752</v>
      </c>
      <c r="BZ779">
        <v>15.180882172</v>
      </c>
      <c r="CA779">
        <v>-24.96495621</v>
      </c>
      <c r="CB779">
        <v>-17.477890439999999</v>
      </c>
      <c r="CC779">
        <v>-102.5287616</v>
      </c>
      <c r="CD779">
        <v>-46.96282987</v>
      </c>
      <c r="CE779">
        <v>60.066774492999997</v>
      </c>
      <c r="CF779">
        <v>33.405659800000002</v>
      </c>
      <c r="CG779">
        <v>590.66332194999995</v>
      </c>
      <c r="CH779">
        <v>54.127968694000003</v>
      </c>
      <c r="CI779">
        <v>-87.379937620000007</v>
      </c>
      <c r="CJ779">
        <v>-124.0401991</v>
      </c>
      <c r="CK779">
        <v>21.193529852000001</v>
      </c>
      <c r="CL779">
        <v>6.7267284973999999</v>
      </c>
      <c r="CM779">
        <v>20.764421546000001</v>
      </c>
      <c r="CN779">
        <v>14.698208481</v>
      </c>
      <c r="CO779">
        <v>50.374607992999998</v>
      </c>
      <c r="CP779">
        <v>-58.154094469999997</v>
      </c>
      <c r="CQ779">
        <v>-50.749408760000001</v>
      </c>
      <c r="CR779">
        <v>-242.15619910000001</v>
      </c>
      <c r="CS779">
        <v>-84.970320639999997</v>
      </c>
      <c r="CT779">
        <v>155.06518188000001</v>
      </c>
      <c r="CU779">
        <v>91.761794448000003</v>
      </c>
      <c r="CV779">
        <v>4.4510914826999999</v>
      </c>
      <c r="CW779">
        <v>-2.0637516210000002</v>
      </c>
      <c r="CX779">
        <v>1.8609635536</v>
      </c>
      <c r="CY779">
        <v>2.6499336002999998</v>
      </c>
      <c r="CZ779">
        <v>-3.8335923000000001E-2</v>
      </c>
      <c r="DA779">
        <v>6.9382962999999997E-3</v>
      </c>
      <c r="DB779">
        <v>-0.77921600800000002</v>
      </c>
      <c r="DC779">
        <v>-0.14091574000000001</v>
      </c>
      <c r="DD779">
        <v>-0.95864220300000003</v>
      </c>
      <c r="DE779">
        <v>2.2357930331000002</v>
      </c>
      <c r="DF779">
        <v>0.94420977439999998</v>
      </c>
      <c r="DG779">
        <v>7.1266148946000003</v>
      </c>
      <c r="DH779">
        <v>2.0118841137999999</v>
      </c>
      <c r="DI779">
        <v>-2.999633652</v>
      </c>
      <c r="DJ779">
        <v>-2.0700210029999999</v>
      </c>
    </row>
    <row r="780" spans="17:114" x14ac:dyDescent="0.15">
      <c r="S780" s="11" t="s">
        <v>35</v>
      </c>
      <c r="T780" s="11" t="s">
        <v>100</v>
      </c>
      <c r="U780" s="11">
        <v>16</v>
      </c>
      <c r="V780" s="11">
        <v>30</v>
      </c>
      <c r="W780" s="9">
        <v>0.25906000000000001</v>
      </c>
      <c r="X780" s="9">
        <v>0.52352900000000002</v>
      </c>
      <c r="Y780" s="9">
        <f t="shared" si="338"/>
        <v>2.2096022687359302</v>
      </c>
      <c r="Z780" s="9">
        <f t="shared" si="339"/>
        <v>24</v>
      </c>
      <c r="AA780" s="8">
        <f t="shared" si="340"/>
        <v>60</v>
      </c>
      <c r="AB780" s="8" t="b">
        <f t="shared" si="337"/>
        <v>0</v>
      </c>
      <c r="AC780" s="25" t="str">
        <f t="shared" si="328"/>
        <v>NO</v>
      </c>
      <c r="AD780" s="21" t="str">
        <f t="shared" si="341"/>
        <v>YES</v>
      </c>
      <c r="AE780" s="8" t="str">
        <f t="shared" si="342"/>
        <v>FINE</v>
      </c>
      <c r="AF780" s="8">
        <f t="shared" si="343"/>
        <v>2</v>
      </c>
      <c r="AG780" s="8">
        <f t="shared" si="344"/>
        <v>2</v>
      </c>
      <c r="AH780" s="8">
        <f t="shared" si="345"/>
        <v>2</v>
      </c>
      <c r="AI780" s="25">
        <f t="shared" si="329"/>
        <v>83</v>
      </c>
      <c r="AJ780" s="25">
        <f t="shared" si="330"/>
        <v>185</v>
      </c>
      <c r="AK780" s="25">
        <f t="shared" si="331"/>
        <v>302</v>
      </c>
      <c r="AL780" s="25">
        <f t="shared" si="332"/>
        <v>12.7</v>
      </c>
      <c r="AM780" s="21">
        <f t="shared" si="346"/>
        <v>83</v>
      </c>
      <c r="AN780" s="21">
        <f t="shared" si="347"/>
        <v>185</v>
      </c>
      <c r="AO780" s="21">
        <f t="shared" si="348"/>
        <v>302</v>
      </c>
      <c r="AP780" s="21">
        <f t="shared" si="349"/>
        <v>12.7</v>
      </c>
      <c r="AQ780" s="24">
        <f t="shared" si="333"/>
        <v>1</v>
      </c>
      <c r="AR780" s="24">
        <f t="shared" si="334"/>
        <v>1</v>
      </c>
      <c r="AS780" s="24">
        <f t="shared" si="335"/>
        <v>1</v>
      </c>
      <c r="AT780" s="24">
        <f t="shared" si="336"/>
        <v>0.33333333333333331</v>
      </c>
      <c r="AU780">
        <v>9</v>
      </c>
      <c r="AV780">
        <v>7</v>
      </c>
      <c r="AW780">
        <v>85</v>
      </c>
      <c r="AX780">
        <v>35</v>
      </c>
      <c r="AY780">
        <v>45</v>
      </c>
      <c r="AZ780">
        <v>15</v>
      </c>
      <c r="BA780">
        <v>22.5</v>
      </c>
      <c r="BB780">
        <v>22.5</v>
      </c>
      <c r="BC780">
        <v>141.29401050000001</v>
      </c>
      <c r="BD780">
        <v>9.0150116331000003</v>
      </c>
      <c r="BE780">
        <v>-13.048221979999999</v>
      </c>
      <c r="BF780">
        <v>-21.89044389</v>
      </c>
      <c r="BG780">
        <v>-0.29610029700000001</v>
      </c>
      <c r="BH780">
        <v>2.0591266200999998</v>
      </c>
      <c r="BI780">
        <v>4.7770278741999999</v>
      </c>
      <c r="BJ780">
        <v>5.3677525841999998</v>
      </c>
      <c r="BK780">
        <v>6.8301330482999996</v>
      </c>
      <c r="BL780">
        <v>-13.194511520000001</v>
      </c>
      <c r="BM780">
        <v>-5.9717884239999997</v>
      </c>
      <c r="BN780">
        <v>-44.928675239999997</v>
      </c>
      <c r="BO780">
        <v>-21.640095169999999</v>
      </c>
      <c r="BP780">
        <v>23.987667326</v>
      </c>
      <c r="BQ780">
        <v>14.408904804000001</v>
      </c>
      <c r="BR780">
        <v>320.15174954999998</v>
      </c>
      <c r="BS780">
        <v>26.409874597000002</v>
      </c>
      <c r="BT780">
        <v>-31.059293579999999</v>
      </c>
      <c r="BU780">
        <v>-56.224008169999998</v>
      </c>
      <c r="BV780">
        <v>-3.9012351889999999</v>
      </c>
      <c r="BW780">
        <v>1.3090952815000001</v>
      </c>
      <c r="BX780">
        <v>8.8551526574999997</v>
      </c>
      <c r="BY780">
        <v>11.518716752</v>
      </c>
      <c r="BZ780">
        <v>15.180882172</v>
      </c>
      <c r="CA780">
        <v>-24.96495621</v>
      </c>
      <c r="CB780">
        <v>-17.477890439999999</v>
      </c>
      <c r="CC780">
        <v>-102.5287616</v>
      </c>
      <c r="CD780">
        <v>-46.96282987</v>
      </c>
      <c r="CE780">
        <v>60.066774492999997</v>
      </c>
      <c r="CF780">
        <v>33.405659800000002</v>
      </c>
      <c r="CG780">
        <v>590.66332194999995</v>
      </c>
      <c r="CH780">
        <v>54.127968694000003</v>
      </c>
      <c r="CI780">
        <v>-87.379937620000007</v>
      </c>
      <c r="CJ780">
        <v>-124.0401991</v>
      </c>
      <c r="CK780">
        <v>21.193529852000001</v>
      </c>
      <c r="CL780">
        <v>6.7267284973999999</v>
      </c>
      <c r="CM780">
        <v>20.764421546000001</v>
      </c>
      <c r="CN780">
        <v>14.698208481</v>
      </c>
      <c r="CO780">
        <v>50.374607992999998</v>
      </c>
      <c r="CP780">
        <v>-58.154094469999997</v>
      </c>
      <c r="CQ780">
        <v>-50.749408760000001</v>
      </c>
      <c r="CR780">
        <v>-242.15619910000001</v>
      </c>
      <c r="CS780">
        <v>-84.970320639999997</v>
      </c>
      <c r="CT780">
        <v>155.06518188000001</v>
      </c>
      <c r="CU780">
        <v>91.761794448000003</v>
      </c>
      <c r="CV780">
        <v>4.4510914826999999</v>
      </c>
      <c r="CW780">
        <v>-2.0637516210000002</v>
      </c>
      <c r="CX780">
        <v>1.8609635536</v>
      </c>
      <c r="CY780">
        <v>2.6499336002999998</v>
      </c>
      <c r="CZ780">
        <v>-3.8335923000000001E-2</v>
      </c>
      <c r="DA780">
        <v>6.9382962999999997E-3</v>
      </c>
      <c r="DB780">
        <v>-0.77921600800000002</v>
      </c>
      <c r="DC780">
        <v>-0.14091574000000001</v>
      </c>
      <c r="DD780">
        <v>-0.95864220300000003</v>
      </c>
      <c r="DE780">
        <v>2.2357930331000002</v>
      </c>
      <c r="DF780">
        <v>0.94420977439999998</v>
      </c>
      <c r="DG780">
        <v>7.1266148946000003</v>
      </c>
      <c r="DH780">
        <v>2.0118841137999999</v>
      </c>
      <c r="DI780">
        <v>-2.999633652</v>
      </c>
      <c r="DJ780">
        <v>-2.0700210029999999</v>
      </c>
    </row>
    <row r="781" spans="17:114" s="15" customFormat="1" x14ac:dyDescent="0.15">
      <c r="Q781" s="17"/>
      <c r="R781" s="17"/>
      <c r="S781" s="17" t="s">
        <v>35</v>
      </c>
      <c r="T781" s="11" t="s">
        <v>100</v>
      </c>
      <c r="U781" s="17">
        <v>16</v>
      </c>
      <c r="V781" s="17">
        <v>45</v>
      </c>
      <c r="W781" s="9">
        <v>0.25906000000000001</v>
      </c>
      <c r="X781" s="9">
        <v>0.52352900000000002</v>
      </c>
      <c r="Y781" s="9">
        <f t="shared" si="338"/>
        <v>2.2096022687359302</v>
      </c>
      <c r="Z781" s="9">
        <f t="shared" si="339"/>
        <v>24</v>
      </c>
      <c r="AA781" s="8">
        <f t="shared" si="340"/>
        <v>60</v>
      </c>
      <c r="AB781" s="8" t="b">
        <f t="shared" si="337"/>
        <v>0</v>
      </c>
      <c r="AC781" s="25" t="str">
        <f t="shared" si="328"/>
        <v>NO</v>
      </c>
      <c r="AD781" s="21" t="str">
        <f t="shared" si="341"/>
        <v>YES</v>
      </c>
      <c r="AE781" s="8" t="str">
        <f t="shared" si="342"/>
        <v>FINE</v>
      </c>
      <c r="AF781" s="8">
        <f t="shared" si="343"/>
        <v>2</v>
      </c>
      <c r="AG781" s="8">
        <f t="shared" si="344"/>
        <v>2</v>
      </c>
      <c r="AH781" s="8">
        <f t="shared" si="345"/>
        <v>2</v>
      </c>
      <c r="AI781" s="25">
        <f t="shared" si="329"/>
        <v>87</v>
      </c>
      <c r="AJ781" s="25">
        <f t="shared" si="330"/>
        <v>194</v>
      </c>
      <c r="AK781" s="25">
        <f t="shared" si="331"/>
        <v>358</v>
      </c>
      <c r="AL781" s="25">
        <f t="shared" si="332"/>
        <v>12.299999999999999</v>
      </c>
      <c r="AM781" s="21">
        <f t="shared" si="346"/>
        <v>87</v>
      </c>
      <c r="AN781" s="21">
        <f t="shared" si="347"/>
        <v>194</v>
      </c>
      <c r="AO781" s="21">
        <f t="shared" si="348"/>
        <v>358</v>
      </c>
      <c r="AP781" s="21">
        <f t="shared" si="349"/>
        <v>12.299999999999999</v>
      </c>
      <c r="AQ781" s="24">
        <f t="shared" si="333"/>
        <v>1</v>
      </c>
      <c r="AR781" s="24">
        <f t="shared" si="334"/>
        <v>1</v>
      </c>
      <c r="AS781" s="24">
        <f t="shared" si="335"/>
        <v>1</v>
      </c>
      <c r="AT781" s="24">
        <f t="shared" si="336"/>
        <v>1</v>
      </c>
      <c r="AU781">
        <v>9</v>
      </c>
      <c r="AV781">
        <v>7</v>
      </c>
      <c r="AW781">
        <v>85</v>
      </c>
      <c r="AX781">
        <v>35</v>
      </c>
      <c r="AY781">
        <v>45</v>
      </c>
      <c r="AZ781">
        <v>15</v>
      </c>
      <c r="BA781">
        <v>22.5</v>
      </c>
      <c r="BB781">
        <v>22.5</v>
      </c>
      <c r="BC781">
        <v>141.29401050000001</v>
      </c>
      <c r="BD781">
        <v>9.0150116331000003</v>
      </c>
      <c r="BE781">
        <v>-13.048221979999999</v>
      </c>
      <c r="BF781">
        <v>-21.89044389</v>
      </c>
      <c r="BG781">
        <v>-0.29610029700000001</v>
      </c>
      <c r="BH781">
        <v>2.0591266200999998</v>
      </c>
      <c r="BI781">
        <v>4.7770278741999999</v>
      </c>
      <c r="BJ781">
        <v>5.3677525841999998</v>
      </c>
      <c r="BK781">
        <v>6.8301330482999996</v>
      </c>
      <c r="BL781">
        <v>-13.194511520000001</v>
      </c>
      <c r="BM781">
        <v>-5.9717884239999997</v>
      </c>
      <c r="BN781">
        <v>-44.928675239999997</v>
      </c>
      <c r="BO781">
        <v>-21.640095169999999</v>
      </c>
      <c r="BP781">
        <v>23.987667326</v>
      </c>
      <c r="BQ781">
        <v>14.408904804000001</v>
      </c>
      <c r="BR781">
        <v>320.15174954999998</v>
      </c>
      <c r="BS781">
        <v>26.409874597000002</v>
      </c>
      <c r="BT781">
        <v>-31.059293579999999</v>
      </c>
      <c r="BU781">
        <v>-56.224008169999998</v>
      </c>
      <c r="BV781">
        <v>-3.9012351889999999</v>
      </c>
      <c r="BW781">
        <v>1.3090952815000001</v>
      </c>
      <c r="BX781">
        <v>8.8551526574999997</v>
      </c>
      <c r="BY781">
        <v>11.518716752</v>
      </c>
      <c r="BZ781">
        <v>15.180882172</v>
      </c>
      <c r="CA781">
        <v>-24.96495621</v>
      </c>
      <c r="CB781">
        <v>-17.477890439999999</v>
      </c>
      <c r="CC781">
        <v>-102.5287616</v>
      </c>
      <c r="CD781">
        <v>-46.96282987</v>
      </c>
      <c r="CE781">
        <v>60.066774492999997</v>
      </c>
      <c r="CF781">
        <v>33.405659800000002</v>
      </c>
      <c r="CG781">
        <v>590.66332194999995</v>
      </c>
      <c r="CH781">
        <v>54.127968694000003</v>
      </c>
      <c r="CI781">
        <v>-87.379937620000007</v>
      </c>
      <c r="CJ781">
        <v>-124.0401991</v>
      </c>
      <c r="CK781">
        <v>21.193529852000001</v>
      </c>
      <c r="CL781">
        <v>6.7267284973999999</v>
      </c>
      <c r="CM781">
        <v>20.764421546000001</v>
      </c>
      <c r="CN781">
        <v>14.698208481</v>
      </c>
      <c r="CO781">
        <v>50.374607992999998</v>
      </c>
      <c r="CP781">
        <v>-58.154094469999997</v>
      </c>
      <c r="CQ781">
        <v>-50.749408760000001</v>
      </c>
      <c r="CR781">
        <v>-242.15619910000001</v>
      </c>
      <c r="CS781">
        <v>-84.970320639999997</v>
      </c>
      <c r="CT781">
        <v>155.06518188000001</v>
      </c>
      <c r="CU781">
        <v>91.761794448000003</v>
      </c>
      <c r="CV781">
        <v>4.4510914826999999</v>
      </c>
      <c r="CW781">
        <v>-2.0637516210000002</v>
      </c>
      <c r="CX781">
        <v>1.8609635536</v>
      </c>
      <c r="CY781">
        <v>2.6499336002999998</v>
      </c>
      <c r="CZ781">
        <v>-3.8335923000000001E-2</v>
      </c>
      <c r="DA781">
        <v>6.9382962999999997E-3</v>
      </c>
      <c r="DB781">
        <v>-0.77921600800000002</v>
      </c>
      <c r="DC781">
        <v>-0.14091574000000001</v>
      </c>
      <c r="DD781">
        <v>-0.95864220300000003</v>
      </c>
      <c r="DE781">
        <v>2.2357930331000002</v>
      </c>
      <c r="DF781">
        <v>0.94420977439999998</v>
      </c>
      <c r="DG781">
        <v>7.1266148946000003</v>
      </c>
      <c r="DH781">
        <v>2.0118841137999999</v>
      </c>
      <c r="DI781">
        <v>-2.999633652</v>
      </c>
      <c r="DJ781">
        <v>-2.0700210029999999</v>
      </c>
    </row>
    <row r="782" spans="17:114" x14ac:dyDescent="0.15">
      <c r="S782" s="11" t="s">
        <v>40</v>
      </c>
      <c r="T782" s="11" t="s">
        <v>100</v>
      </c>
      <c r="U782" s="11">
        <v>2</v>
      </c>
      <c r="V782" s="11">
        <v>0</v>
      </c>
      <c r="W782" s="9">
        <v>3.4075000000000001E-2</v>
      </c>
      <c r="X782" s="9">
        <v>0.48441000000000001</v>
      </c>
      <c r="Y782" s="9">
        <f t="shared" si="338"/>
        <v>0.24762250443541653</v>
      </c>
      <c r="Z782" s="9">
        <f t="shared" si="339"/>
        <v>206</v>
      </c>
      <c r="AA782" s="8">
        <f t="shared" si="340"/>
        <v>60</v>
      </c>
      <c r="AB782" s="8" t="b">
        <f t="shared" si="337"/>
        <v>0</v>
      </c>
      <c r="AC782" s="25" t="str">
        <f t="shared" si="328"/>
        <v>NO</v>
      </c>
      <c r="AD782" s="21" t="str">
        <f t="shared" si="341"/>
        <v>NO</v>
      </c>
      <c r="AE782" s="8" t="str">
        <f t="shared" si="342"/>
        <v>FINE</v>
      </c>
      <c r="AF782" s="8">
        <f t="shared" si="343"/>
        <v>2</v>
      </c>
      <c r="AG782" s="8">
        <f t="shared" si="344"/>
        <v>2</v>
      </c>
      <c r="AH782" s="8">
        <f t="shared" si="345"/>
        <v>2</v>
      </c>
      <c r="AI782" s="25">
        <f t="shared" si="329"/>
        <v>88</v>
      </c>
      <c r="AJ782" s="25">
        <f t="shared" si="330"/>
        <v>196</v>
      </c>
      <c r="AK782" s="25">
        <f t="shared" si="331"/>
        <v>328</v>
      </c>
      <c r="AL782" s="25">
        <f t="shared" si="332"/>
        <v>14.299999999999999</v>
      </c>
      <c r="AM782" s="21">
        <f t="shared" si="346"/>
        <v>88</v>
      </c>
      <c r="AN782" s="21">
        <f t="shared" si="347"/>
        <v>196</v>
      </c>
      <c r="AO782" s="21">
        <f t="shared" si="348"/>
        <v>328</v>
      </c>
      <c r="AP782" s="21">
        <f t="shared" si="349"/>
        <v>14.299999999999999</v>
      </c>
      <c r="AQ782" s="24">
        <f t="shared" si="333"/>
        <v>-1</v>
      </c>
      <c r="AR782" s="24">
        <f t="shared" si="334"/>
        <v>1</v>
      </c>
      <c r="AS782" s="24">
        <f t="shared" si="335"/>
        <v>1</v>
      </c>
      <c r="AT782" s="24">
        <f t="shared" si="336"/>
        <v>-1</v>
      </c>
      <c r="AU782">
        <v>6</v>
      </c>
      <c r="AV782">
        <v>4</v>
      </c>
      <c r="AW782">
        <v>85</v>
      </c>
      <c r="AX782">
        <v>35</v>
      </c>
      <c r="AY782">
        <v>45</v>
      </c>
      <c r="AZ782">
        <v>15</v>
      </c>
      <c r="BA782">
        <v>22.5</v>
      </c>
      <c r="BB782">
        <v>22.5</v>
      </c>
      <c r="BC782">
        <v>114.58040139000001</v>
      </c>
      <c r="BD782">
        <v>21.127969237999999</v>
      </c>
      <c r="BE782">
        <v>-11.216792570000001</v>
      </c>
      <c r="BF782">
        <v>-9.4581046769999997</v>
      </c>
      <c r="BG782">
        <v>-4.9367973330000003</v>
      </c>
      <c r="BH782">
        <v>-2.1706066669999999</v>
      </c>
      <c r="BI782">
        <v>-2.703258076</v>
      </c>
      <c r="BJ782">
        <v>3.6624164078999999</v>
      </c>
      <c r="BK782">
        <v>-1.2045983</v>
      </c>
      <c r="BL782">
        <v>-2.4608748550000001</v>
      </c>
      <c r="BM782">
        <v>3.0117500701000002</v>
      </c>
      <c r="BN782">
        <v>-2.2836698489999998</v>
      </c>
      <c r="BO782">
        <v>-6.9932106000000003</v>
      </c>
      <c r="BP782">
        <v>7.1223791698000003</v>
      </c>
      <c r="BQ782">
        <v>4.9723595833000003</v>
      </c>
      <c r="BR782">
        <v>260.24563330000001</v>
      </c>
      <c r="BS782">
        <v>51.590929189999997</v>
      </c>
      <c r="BT782">
        <v>-21.56389063</v>
      </c>
      <c r="BU782">
        <v>-20.56838617</v>
      </c>
      <c r="BV782">
        <v>-15.784630910000001</v>
      </c>
      <c r="BW782">
        <v>-6.5238387619999996</v>
      </c>
      <c r="BX782">
        <v>-7.7431479940000001</v>
      </c>
      <c r="BY782">
        <v>9.2283094338999998</v>
      </c>
      <c r="BZ782">
        <v>-3.1504884030000002</v>
      </c>
      <c r="CA782">
        <v>-3.1725983129999999</v>
      </c>
      <c r="CB782">
        <v>6.4122338653000002</v>
      </c>
      <c r="CC782">
        <v>-2.806296718</v>
      </c>
      <c r="CD782">
        <v>-15.58648348</v>
      </c>
      <c r="CE782">
        <v>9.3630079627999994</v>
      </c>
      <c r="CF782">
        <v>5.1628031004999997</v>
      </c>
      <c r="CG782">
        <v>474.74004414000001</v>
      </c>
      <c r="CH782">
        <v>108.95290694000001</v>
      </c>
      <c r="CI782">
        <v>-41.7766989</v>
      </c>
      <c r="CJ782">
        <v>-25.46337552</v>
      </c>
      <c r="CK782">
        <v>-16.090007700000001</v>
      </c>
      <c r="CL782">
        <v>-18.853303059999998</v>
      </c>
      <c r="CM782">
        <v>0.19506451089999999</v>
      </c>
      <c r="CN782">
        <v>12.733337993999999</v>
      </c>
      <c r="CO782">
        <v>3.0520493360000001</v>
      </c>
      <c r="CP782">
        <v>-2.4804511850000002</v>
      </c>
      <c r="CQ782">
        <v>15.549725731000001</v>
      </c>
      <c r="CR782">
        <v>-0.89672272600000003</v>
      </c>
      <c r="CS782">
        <v>-12.48312458</v>
      </c>
      <c r="CT782">
        <v>-1.827145112</v>
      </c>
      <c r="CU782">
        <v>6.2553631546000004</v>
      </c>
      <c r="CV782">
        <v>7.9296704224000001</v>
      </c>
      <c r="CW782">
        <v>-3.7211207059999998</v>
      </c>
      <c r="CX782">
        <v>1.9382827823</v>
      </c>
      <c r="CY782">
        <v>1.2011215039000001</v>
      </c>
      <c r="CZ782">
        <v>0.98932141259999995</v>
      </c>
      <c r="DA782">
        <v>-0.56925579199999998</v>
      </c>
      <c r="DB782">
        <v>-0.49484956099999999</v>
      </c>
      <c r="DC782">
        <v>-0.16928125899999999</v>
      </c>
      <c r="DD782">
        <v>-0.82942472199999995</v>
      </c>
      <c r="DE782">
        <v>0.94131973150000003</v>
      </c>
      <c r="DF782">
        <v>-0.92607154700000005</v>
      </c>
      <c r="DG782">
        <v>1.6206504279</v>
      </c>
      <c r="DH782">
        <v>0.71518133350000002</v>
      </c>
      <c r="DI782">
        <v>-1.253653723</v>
      </c>
      <c r="DJ782">
        <v>-0.70618098399999996</v>
      </c>
    </row>
    <row r="783" spans="17:114" x14ac:dyDescent="0.15">
      <c r="S783" s="11" t="s">
        <v>40</v>
      </c>
      <c r="T783" s="11" t="s">
        <v>100</v>
      </c>
      <c r="U783" s="11">
        <v>2</v>
      </c>
      <c r="V783" s="11">
        <v>15</v>
      </c>
      <c r="W783" s="9">
        <v>3.4075000000000001E-2</v>
      </c>
      <c r="X783" s="9">
        <v>0.48441000000000001</v>
      </c>
      <c r="Y783" s="9">
        <f t="shared" si="338"/>
        <v>0.24762250443541653</v>
      </c>
      <c r="Z783" s="9">
        <f t="shared" si="339"/>
        <v>206</v>
      </c>
      <c r="AA783" s="8">
        <f t="shared" si="340"/>
        <v>60</v>
      </c>
      <c r="AB783" s="8" t="b">
        <f t="shared" si="337"/>
        <v>0</v>
      </c>
      <c r="AC783" s="25" t="str">
        <f t="shared" si="328"/>
        <v>NO</v>
      </c>
      <c r="AD783" s="21" t="str">
        <f t="shared" si="341"/>
        <v>NO</v>
      </c>
      <c r="AE783" s="8" t="str">
        <f t="shared" si="342"/>
        <v>FINE</v>
      </c>
      <c r="AF783" s="8">
        <f t="shared" si="343"/>
        <v>2</v>
      </c>
      <c r="AG783" s="8">
        <f t="shared" si="344"/>
        <v>2</v>
      </c>
      <c r="AH783" s="8">
        <f t="shared" si="345"/>
        <v>2</v>
      </c>
      <c r="AI783" s="25">
        <f t="shared" si="329"/>
        <v>81</v>
      </c>
      <c r="AJ783" s="25">
        <f t="shared" si="330"/>
        <v>185</v>
      </c>
      <c r="AK783" s="25">
        <f t="shared" si="331"/>
        <v>318</v>
      </c>
      <c r="AL783" s="25">
        <f t="shared" si="332"/>
        <v>16.100000000000001</v>
      </c>
      <c r="AM783" s="21">
        <f t="shared" si="346"/>
        <v>81</v>
      </c>
      <c r="AN783" s="21">
        <f t="shared" si="347"/>
        <v>185</v>
      </c>
      <c r="AO783" s="21">
        <f t="shared" si="348"/>
        <v>318</v>
      </c>
      <c r="AP783" s="21">
        <f t="shared" si="349"/>
        <v>16.100000000000001</v>
      </c>
      <c r="AQ783" s="24">
        <f t="shared" si="333"/>
        <v>-1</v>
      </c>
      <c r="AR783" s="24">
        <f t="shared" si="334"/>
        <v>1</v>
      </c>
      <c r="AS783" s="24">
        <f t="shared" si="335"/>
        <v>1</v>
      </c>
      <c r="AT783" s="24">
        <f t="shared" si="336"/>
        <v>-0.33333333333333331</v>
      </c>
      <c r="AU783">
        <v>6</v>
      </c>
      <c r="AV783">
        <v>4</v>
      </c>
      <c r="AW783">
        <v>85</v>
      </c>
      <c r="AX783">
        <v>35</v>
      </c>
      <c r="AY783">
        <v>45</v>
      </c>
      <c r="AZ783">
        <v>15</v>
      </c>
      <c r="BA783">
        <v>22.5</v>
      </c>
      <c r="BB783">
        <v>22.5</v>
      </c>
      <c r="BC783">
        <v>114.58040139000001</v>
      </c>
      <c r="BD783">
        <v>21.127969237999999</v>
      </c>
      <c r="BE783">
        <v>-11.216792570000001</v>
      </c>
      <c r="BF783">
        <v>-9.4581046769999997</v>
      </c>
      <c r="BG783">
        <v>-4.9367973330000003</v>
      </c>
      <c r="BH783">
        <v>-2.1706066669999999</v>
      </c>
      <c r="BI783">
        <v>-2.703258076</v>
      </c>
      <c r="BJ783">
        <v>3.6624164078999999</v>
      </c>
      <c r="BK783">
        <v>-1.2045983</v>
      </c>
      <c r="BL783">
        <v>-2.4608748550000001</v>
      </c>
      <c r="BM783">
        <v>3.0117500701000002</v>
      </c>
      <c r="BN783">
        <v>-2.2836698489999998</v>
      </c>
      <c r="BO783">
        <v>-6.9932106000000003</v>
      </c>
      <c r="BP783">
        <v>7.1223791698000003</v>
      </c>
      <c r="BQ783">
        <v>4.9723595833000003</v>
      </c>
      <c r="BR783">
        <v>260.24563330000001</v>
      </c>
      <c r="BS783">
        <v>51.590929189999997</v>
      </c>
      <c r="BT783">
        <v>-21.56389063</v>
      </c>
      <c r="BU783">
        <v>-20.56838617</v>
      </c>
      <c r="BV783">
        <v>-15.784630910000001</v>
      </c>
      <c r="BW783">
        <v>-6.5238387619999996</v>
      </c>
      <c r="BX783">
        <v>-7.7431479940000001</v>
      </c>
      <c r="BY783">
        <v>9.2283094338999998</v>
      </c>
      <c r="BZ783">
        <v>-3.1504884030000002</v>
      </c>
      <c r="CA783">
        <v>-3.1725983129999999</v>
      </c>
      <c r="CB783">
        <v>6.4122338653000002</v>
      </c>
      <c r="CC783">
        <v>-2.806296718</v>
      </c>
      <c r="CD783">
        <v>-15.58648348</v>
      </c>
      <c r="CE783">
        <v>9.3630079627999994</v>
      </c>
      <c r="CF783">
        <v>5.1628031004999997</v>
      </c>
      <c r="CG783">
        <v>474.74004414000001</v>
      </c>
      <c r="CH783">
        <v>108.95290694000001</v>
      </c>
      <c r="CI783">
        <v>-41.7766989</v>
      </c>
      <c r="CJ783">
        <v>-25.46337552</v>
      </c>
      <c r="CK783">
        <v>-16.090007700000001</v>
      </c>
      <c r="CL783">
        <v>-18.853303059999998</v>
      </c>
      <c r="CM783">
        <v>0.19506451089999999</v>
      </c>
      <c r="CN783">
        <v>12.733337993999999</v>
      </c>
      <c r="CO783">
        <v>3.0520493360000001</v>
      </c>
      <c r="CP783">
        <v>-2.4804511850000002</v>
      </c>
      <c r="CQ783">
        <v>15.549725731000001</v>
      </c>
      <c r="CR783">
        <v>-0.89672272600000003</v>
      </c>
      <c r="CS783">
        <v>-12.48312458</v>
      </c>
      <c r="CT783">
        <v>-1.827145112</v>
      </c>
      <c r="CU783">
        <v>6.2553631546000004</v>
      </c>
      <c r="CV783">
        <v>7.9296704224000001</v>
      </c>
      <c r="CW783">
        <v>-3.7211207059999998</v>
      </c>
      <c r="CX783">
        <v>1.9382827823</v>
      </c>
      <c r="CY783">
        <v>1.2011215039000001</v>
      </c>
      <c r="CZ783">
        <v>0.98932141259999995</v>
      </c>
      <c r="DA783">
        <v>-0.56925579199999998</v>
      </c>
      <c r="DB783">
        <v>-0.49484956099999999</v>
      </c>
      <c r="DC783">
        <v>-0.16928125899999999</v>
      </c>
      <c r="DD783">
        <v>-0.82942472199999995</v>
      </c>
      <c r="DE783">
        <v>0.94131973150000003</v>
      </c>
      <c r="DF783">
        <v>-0.92607154700000005</v>
      </c>
      <c r="DG783">
        <v>1.6206504279</v>
      </c>
      <c r="DH783">
        <v>0.71518133350000002</v>
      </c>
      <c r="DI783">
        <v>-1.253653723</v>
      </c>
      <c r="DJ783">
        <v>-0.70618098399999996</v>
      </c>
    </row>
    <row r="784" spans="17:114" x14ac:dyDescent="0.15">
      <c r="S784" s="11" t="s">
        <v>40</v>
      </c>
      <c r="T784" s="11" t="s">
        <v>100</v>
      </c>
      <c r="U784" s="11">
        <v>2</v>
      </c>
      <c r="V784" s="11">
        <v>30</v>
      </c>
      <c r="W784" s="9">
        <v>3.4075000000000001E-2</v>
      </c>
      <c r="X784" s="9">
        <v>0.48441000000000001</v>
      </c>
      <c r="Y784" s="9">
        <f t="shared" si="338"/>
        <v>0.24762250443541653</v>
      </c>
      <c r="Z784" s="9">
        <f t="shared" si="339"/>
        <v>206</v>
      </c>
      <c r="AA784" s="8">
        <f t="shared" si="340"/>
        <v>60</v>
      </c>
      <c r="AB784" s="8" t="b">
        <f t="shared" si="337"/>
        <v>0</v>
      </c>
      <c r="AC784" s="25" t="str">
        <f t="shared" si="328"/>
        <v>NO</v>
      </c>
      <c r="AD784" s="21" t="str">
        <f t="shared" si="341"/>
        <v>NO</v>
      </c>
      <c r="AE784" s="8" t="str">
        <f t="shared" si="342"/>
        <v>FINE</v>
      </c>
      <c r="AF784" s="8">
        <f t="shared" si="343"/>
        <v>2</v>
      </c>
      <c r="AG784" s="8">
        <f t="shared" si="344"/>
        <v>2</v>
      </c>
      <c r="AH784" s="8">
        <f t="shared" si="345"/>
        <v>2</v>
      </c>
      <c r="AI784" s="25">
        <f t="shared" si="329"/>
        <v>79</v>
      </c>
      <c r="AJ784" s="25">
        <f t="shared" si="330"/>
        <v>179</v>
      </c>
      <c r="AK784" s="25">
        <f t="shared" si="331"/>
        <v>314</v>
      </c>
      <c r="AL784" s="25">
        <f t="shared" si="332"/>
        <v>17.400000000000002</v>
      </c>
      <c r="AM784" s="21">
        <f t="shared" si="346"/>
        <v>79</v>
      </c>
      <c r="AN784" s="21">
        <f t="shared" si="347"/>
        <v>179</v>
      </c>
      <c r="AO784" s="21">
        <f t="shared" si="348"/>
        <v>314</v>
      </c>
      <c r="AP784" s="21">
        <f t="shared" si="349"/>
        <v>17.400000000000002</v>
      </c>
      <c r="AQ784" s="24">
        <f t="shared" si="333"/>
        <v>-1</v>
      </c>
      <c r="AR784" s="24">
        <f t="shared" si="334"/>
        <v>1</v>
      </c>
      <c r="AS784" s="24">
        <f t="shared" si="335"/>
        <v>1</v>
      </c>
      <c r="AT784" s="24">
        <f t="shared" si="336"/>
        <v>0.33333333333333331</v>
      </c>
      <c r="AU784">
        <v>6</v>
      </c>
      <c r="AV784">
        <v>4</v>
      </c>
      <c r="AW784">
        <v>85</v>
      </c>
      <c r="AX784">
        <v>35</v>
      </c>
      <c r="AY784">
        <v>45</v>
      </c>
      <c r="AZ784">
        <v>15</v>
      </c>
      <c r="BA784">
        <v>22.5</v>
      </c>
      <c r="BB784">
        <v>22.5</v>
      </c>
      <c r="BC784">
        <v>114.58040139000001</v>
      </c>
      <c r="BD784">
        <v>21.127969237999999</v>
      </c>
      <c r="BE784">
        <v>-11.216792570000001</v>
      </c>
      <c r="BF784">
        <v>-9.4581046769999997</v>
      </c>
      <c r="BG784">
        <v>-4.9367973330000003</v>
      </c>
      <c r="BH784">
        <v>-2.1706066669999999</v>
      </c>
      <c r="BI784">
        <v>-2.703258076</v>
      </c>
      <c r="BJ784">
        <v>3.6624164078999999</v>
      </c>
      <c r="BK784">
        <v>-1.2045983</v>
      </c>
      <c r="BL784">
        <v>-2.4608748550000001</v>
      </c>
      <c r="BM784">
        <v>3.0117500701000002</v>
      </c>
      <c r="BN784">
        <v>-2.2836698489999998</v>
      </c>
      <c r="BO784">
        <v>-6.9932106000000003</v>
      </c>
      <c r="BP784">
        <v>7.1223791698000003</v>
      </c>
      <c r="BQ784">
        <v>4.9723595833000003</v>
      </c>
      <c r="BR784">
        <v>260.24563330000001</v>
      </c>
      <c r="BS784">
        <v>51.590929189999997</v>
      </c>
      <c r="BT784">
        <v>-21.56389063</v>
      </c>
      <c r="BU784">
        <v>-20.56838617</v>
      </c>
      <c r="BV784">
        <v>-15.784630910000001</v>
      </c>
      <c r="BW784">
        <v>-6.5238387619999996</v>
      </c>
      <c r="BX784">
        <v>-7.7431479940000001</v>
      </c>
      <c r="BY784">
        <v>9.2283094338999998</v>
      </c>
      <c r="BZ784">
        <v>-3.1504884030000002</v>
      </c>
      <c r="CA784">
        <v>-3.1725983129999999</v>
      </c>
      <c r="CB784">
        <v>6.4122338653000002</v>
      </c>
      <c r="CC784">
        <v>-2.806296718</v>
      </c>
      <c r="CD784">
        <v>-15.58648348</v>
      </c>
      <c r="CE784">
        <v>9.3630079627999994</v>
      </c>
      <c r="CF784">
        <v>5.1628031004999997</v>
      </c>
      <c r="CG784">
        <v>474.74004414000001</v>
      </c>
      <c r="CH784">
        <v>108.95290694000001</v>
      </c>
      <c r="CI784">
        <v>-41.7766989</v>
      </c>
      <c r="CJ784">
        <v>-25.46337552</v>
      </c>
      <c r="CK784">
        <v>-16.090007700000001</v>
      </c>
      <c r="CL784">
        <v>-18.853303059999998</v>
      </c>
      <c r="CM784">
        <v>0.19506451089999999</v>
      </c>
      <c r="CN784">
        <v>12.733337993999999</v>
      </c>
      <c r="CO784">
        <v>3.0520493360000001</v>
      </c>
      <c r="CP784">
        <v>-2.4804511850000002</v>
      </c>
      <c r="CQ784">
        <v>15.549725731000001</v>
      </c>
      <c r="CR784">
        <v>-0.89672272600000003</v>
      </c>
      <c r="CS784">
        <v>-12.48312458</v>
      </c>
      <c r="CT784">
        <v>-1.827145112</v>
      </c>
      <c r="CU784">
        <v>6.2553631546000004</v>
      </c>
      <c r="CV784">
        <v>7.9296704224000001</v>
      </c>
      <c r="CW784">
        <v>-3.7211207059999998</v>
      </c>
      <c r="CX784">
        <v>1.9382827823</v>
      </c>
      <c r="CY784">
        <v>1.2011215039000001</v>
      </c>
      <c r="CZ784">
        <v>0.98932141259999995</v>
      </c>
      <c r="DA784">
        <v>-0.56925579199999998</v>
      </c>
      <c r="DB784">
        <v>-0.49484956099999999</v>
      </c>
      <c r="DC784">
        <v>-0.16928125899999999</v>
      </c>
      <c r="DD784">
        <v>-0.82942472199999995</v>
      </c>
      <c r="DE784">
        <v>0.94131973150000003</v>
      </c>
      <c r="DF784">
        <v>-0.92607154700000005</v>
      </c>
      <c r="DG784">
        <v>1.6206504279</v>
      </c>
      <c r="DH784">
        <v>0.71518133350000002</v>
      </c>
      <c r="DI784">
        <v>-1.253653723</v>
      </c>
      <c r="DJ784">
        <v>-0.70618098399999996</v>
      </c>
    </row>
    <row r="785" spans="19:114" x14ac:dyDescent="0.15">
      <c r="S785" s="11" t="s">
        <v>40</v>
      </c>
      <c r="T785" s="11" t="s">
        <v>100</v>
      </c>
      <c r="U785" s="11">
        <v>2</v>
      </c>
      <c r="V785" s="11">
        <v>45</v>
      </c>
      <c r="W785" s="9">
        <v>3.4075000000000001E-2</v>
      </c>
      <c r="X785" s="9">
        <v>0.48441000000000001</v>
      </c>
      <c r="Y785" s="9">
        <f t="shared" si="338"/>
        <v>0.24762250443541653</v>
      </c>
      <c r="Z785" s="9">
        <f t="shared" si="339"/>
        <v>206</v>
      </c>
      <c r="AA785" s="8">
        <f t="shared" si="340"/>
        <v>60</v>
      </c>
      <c r="AB785" s="8" t="b">
        <f t="shared" si="337"/>
        <v>0</v>
      </c>
      <c r="AC785" s="25" t="str">
        <f t="shared" si="328"/>
        <v>NO</v>
      </c>
      <c r="AD785" s="21" t="str">
        <f t="shared" si="341"/>
        <v>NO</v>
      </c>
      <c r="AE785" s="8" t="str">
        <f t="shared" si="342"/>
        <v>FINE</v>
      </c>
      <c r="AF785" s="8">
        <f t="shared" si="343"/>
        <v>2</v>
      </c>
      <c r="AG785" s="8">
        <f t="shared" si="344"/>
        <v>2</v>
      </c>
      <c r="AH785" s="8">
        <f t="shared" si="345"/>
        <v>2</v>
      </c>
      <c r="AI785" s="25">
        <f t="shared" si="329"/>
        <v>81</v>
      </c>
      <c r="AJ785" s="25">
        <f t="shared" si="330"/>
        <v>177</v>
      </c>
      <c r="AK785" s="25">
        <f t="shared" si="331"/>
        <v>315</v>
      </c>
      <c r="AL785" s="25">
        <f t="shared" si="332"/>
        <v>17.900000000000002</v>
      </c>
      <c r="AM785" s="21">
        <f t="shared" si="346"/>
        <v>81</v>
      </c>
      <c r="AN785" s="21">
        <f t="shared" si="347"/>
        <v>177</v>
      </c>
      <c r="AO785" s="21">
        <f t="shared" si="348"/>
        <v>315</v>
      </c>
      <c r="AP785" s="21">
        <f t="shared" si="349"/>
        <v>17.900000000000002</v>
      </c>
      <c r="AQ785" s="24">
        <f t="shared" si="333"/>
        <v>-1</v>
      </c>
      <c r="AR785" s="24">
        <f t="shared" si="334"/>
        <v>1</v>
      </c>
      <c r="AS785" s="24">
        <f t="shared" si="335"/>
        <v>1</v>
      </c>
      <c r="AT785" s="24">
        <f t="shared" si="336"/>
        <v>1</v>
      </c>
      <c r="AU785">
        <v>6</v>
      </c>
      <c r="AV785">
        <v>4</v>
      </c>
      <c r="AW785">
        <v>85</v>
      </c>
      <c r="AX785">
        <v>35</v>
      </c>
      <c r="AY785">
        <v>45</v>
      </c>
      <c r="AZ785">
        <v>15</v>
      </c>
      <c r="BA785">
        <v>22.5</v>
      </c>
      <c r="BB785">
        <v>22.5</v>
      </c>
      <c r="BC785">
        <v>114.58040139000001</v>
      </c>
      <c r="BD785">
        <v>21.127969237999999</v>
      </c>
      <c r="BE785">
        <v>-11.216792570000001</v>
      </c>
      <c r="BF785">
        <v>-9.4581046769999997</v>
      </c>
      <c r="BG785">
        <v>-4.9367973330000003</v>
      </c>
      <c r="BH785">
        <v>-2.1706066669999999</v>
      </c>
      <c r="BI785">
        <v>-2.703258076</v>
      </c>
      <c r="BJ785">
        <v>3.6624164078999999</v>
      </c>
      <c r="BK785">
        <v>-1.2045983</v>
      </c>
      <c r="BL785">
        <v>-2.4608748550000001</v>
      </c>
      <c r="BM785">
        <v>3.0117500701000002</v>
      </c>
      <c r="BN785">
        <v>-2.2836698489999998</v>
      </c>
      <c r="BO785">
        <v>-6.9932106000000003</v>
      </c>
      <c r="BP785">
        <v>7.1223791698000003</v>
      </c>
      <c r="BQ785">
        <v>4.9723595833000003</v>
      </c>
      <c r="BR785">
        <v>260.24563330000001</v>
      </c>
      <c r="BS785">
        <v>51.590929189999997</v>
      </c>
      <c r="BT785">
        <v>-21.56389063</v>
      </c>
      <c r="BU785">
        <v>-20.56838617</v>
      </c>
      <c r="BV785">
        <v>-15.784630910000001</v>
      </c>
      <c r="BW785">
        <v>-6.5238387619999996</v>
      </c>
      <c r="BX785">
        <v>-7.7431479940000001</v>
      </c>
      <c r="BY785">
        <v>9.2283094338999998</v>
      </c>
      <c r="BZ785">
        <v>-3.1504884030000002</v>
      </c>
      <c r="CA785">
        <v>-3.1725983129999999</v>
      </c>
      <c r="CB785">
        <v>6.4122338653000002</v>
      </c>
      <c r="CC785">
        <v>-2.806296718</v>
      </c>
      <c r="CD785">
        <v>-15.58648348</v>
      </c>
      <c r="CE785">
        <v>9.3630079627999994</v>
      </c>
      <c r="CF785">
        <v>5.1628031004999997</v>
      </c>
      <c r="CG785">
        <v>474.74004414000001</v>
      </c>
      <c r="CH785">
        <v>108.95290694000001</v>
      </c>
      <c r="CI785">
        <v>-41.7766989</v>
      </c>
      <c r="CJ785">
        <v>-25.46337552</v>
      </c>
      <c r="CK785">
        <v>-16.090007700000001</v>
      </c>
      <c r="CL785">
        <v>-18.853303059999998</v>
      </c>
      <c r="CM785">
        <v>0.19506451089999999</v>
      </c>
      <c r="CN785">
        <v>12.733337993999999</v>
      </c>
      <c r="CO785">
        <v>3.0520493360000001</v>
      </c>
      <c r="CP785">
        <v>-2.4804511850000002</v>
      </c>
      <c r="CQ785">
        <v>15.549725731000001</v>
      </c>
      <c r="CR785">
        <v>-0.89672272600000003</v>
      </c>
      <c r="CS785">
        <v>-12.48312458</v>
      </c>
      <c r="CT785">
        <v>-1.827145112</v>
      </c>
      <c r="CU785">
        <v>6.2553631546000004</v>
      </c>
      <c r="CV785">
        <v>7.9296704224000001</v>
      </c>
      <c r="CW785">
        <v>-3.7211207059999998</v>
      </c>
      <c r="CX785">
        <v>1.9382827823</v>
      </c>
      <c r="CY785">
        <v>1.2011215039000001</v>
      </c>
      <c r="CZ785">
        <v>0.98932141259999995</v>
      </c>
      <c r="DA785">
        <v>-0.56925579199999998</v>
      </c>
      <c r="DB785">
        <v>-0.49484956099999999</v>
      </c>
      <c r="DC785">
        <v>-0.16928125899999999</v>
      </c>
      <c r="DD785">
        <v>-0.82942472199999995</v>
      </c>
      <c r="DE785">
        <v>0.94131973150000003</v>
      </c>
      <c r="DF785">
        <v>-0.92607154700000005</v>
      </c>
      <c r="DG785">
        <v>1.6206504279</v>
      </c>
      <c r="DH785">
        <v>0.71518133350000002</v>
      </c>
      <c r="DI785">
        <v>-1.253653723</v>
      </c>
      <c r="DJ785">
        <v>-0.70618098399999996</v>
      </c>
    </row>
    <row r="786" spans="19:114" x14ac:dyDescent="0.15">
      <c r="S786" s="11" t="s">
        <v>40</v>
      </c>
      <c r="T786" s="11" t="s">
        <v>100</v>
      </c>
      <c r="U786" s="11">
        <v>4</v>
      </c>
      <c r="V786" s="11">
        <v>0</v>
      </c>
      <c r="W786" s="9">
        <v>5.8841999999999998E-2</v>
      </c>
      <c r="X786" s="9">
        <v>0.48848999999999998</v>
      </c>
      <c r="Y786" s="9">
        <f t="shared" si="338"/>
        <v>0.43480700276738349</v>
      </c>
      <c r="Z786" s="9">
        <f t="shared" si="339"/>
        <v>118</v>
      </c>
      <c r="AA786" s="8">
        <f t="shared" si="340"/>
        <v>60</v>
      </c>
      <c r="AB786" s="8" t="b">
        <f t="shared" si="337"/>
        <v>0</v>
      </c>
      <c r="AC786" s="25" t="str">
        <f t="shared" si="328"/>
        <v>NO</v>
      </c>
      <c r="AD786" s="21" t="str">
        <f t="shared" si="341"/>
        <v>NO</v>
      </c>
      <c r="AE786" s="8" t="str">
        <f t="shared" si="342"/>
        <v>FINE</v>
      </c>
      <c r="AF786" s="8">
        <f t="shared" si="343"/>
        <v>2</v>
      </c>
      <c r="AG786" s="8">
        <f t="shared" si="344"/>
        <v>2</v>
      </c>
      <c r="AH786" s="8">
        <f t="shared" si="345"/>
        <v>2</v>
      </c>
      <c r="AI786" s="25">
        <f t="shared" si="329"/>
        <v>98</v>
      </c>
      <c r="AJ786" s="25">
        <f t="shared" si="330"/>
        <v>218</v>
      </c>
      <c r="AK786" s="25">
        <f t="shared" si="331"/>
        <v>372</v>
      </c>
      <c r="AL786" s="25">
        <f t="shared" si="332"/>
        <v>11.1</v>
      </c>
      <c r="AM786" s="21">
        <f t="shared" si="346"/>
        <v>98</v>
      </c>
      <c r="AN786" s="21">
        <f t="shared" si="347"/>
        <v>218</v>
      </c>
      <c r="AO786" s="21">
        <f t="shared" si="348"/>
        <v>372</v>
      </c>
      <c r="AP786" s="21">
        <f t="shared" si="349"/>
        <v>11.1</v>
      </c>
      <c r="AQ786" s="24">
        <f t="shared" si="333"/>
        <v>-0.5</v>
      </c>
      <c r="AR786" s="24">
        <f t="shared" si="334"/>
        <v>1</v>
      </c>
      <c r="AS786" s="24">
        <f t="shared" si="335"/>
        <v>1</v>
      </c>
      <c r="AT786" s="24">
        <f t="shared" si="336"/>
        <v>-1</v>
      </c>
      <c r="AU786">
        <v>6</v>
      </c>
      <c r="AV786">
        <v>4</v>
      </c>
      <c r="AW786">
        <v>85</v>
      </c>
      <c r="AX786">
        <v>35</v>
      </c>
      <c r="AY786">
        <v>45</v>
      </c>
      <c r="AZ786">
        <v>15</v>
      </c>
      <c r="BA786">
        <v>22.5</v>
      </c>
      <c r="BB786">
        <v>22.5</v>
      </c>
      <c r="BC786">
        <v>114.58040139000001</v>
      </c>
      <c r="BD786">
        <v>21.127969237999999</v>
      </c>
      <c r="BE786">
        <v>-11.216792570000001</v>
      </c>
      <c r="BF786">
        <v>-9.4581046769999997</v>
      </c>
      <c r="BG786">
        <v>-4.9367973330000003</v>
      </c>
      <c r="BH786">
        <v>-2.1706066669999999</v>
      </c>
      <c r="BI786">
        <v>-2.703258076</v>
      </c>
      <c r="BJ786">
        <v>3.6624164078999999</v>
      </c>
      <c r="BK786">
        <v>-1.2045983</v>
      </c>
      <c r="BL786">
        <v>-2.4608748550000001</v>
      </c>
      <c r="BM786">
        <v>3.0117500701000002</v>
      </c>
      <c r="BN786">
        <v>-2.2836698489999998</v>
      </c>
      <c r="BO786">
        <v>-6.9932106000000003</v>
      </c>
      <c r="BP786">
        <v>7.1223791698000003</v>
      </c>
      <c r="BQ786">
        <v>4.9723595833000003</v>
      </c>
      <c r="BR786">
        <v>260.24563330000001</v>
      </c>
      <c r="BS786">
        <v>51.590929189999997</v>
      </c>
      <c r="BT786">
        <v>-21.56389063</v>
      </c>
      <c r="BU786">
        <v>-20.56838617</v>
      </c>
      <c r="BV786">
        <v>-15.784630910000001</v>
      </c>
      <c r="BW786">
        <v>-6.5238387619999996</v>
      </c>
      <c r="BX786">
        <v>-7.7431479940000001</v>
      </c>
      <c r="BY786">
        <v>9.2283094338999998</v>
      </c>
      <c r="BZ786">
        <v>-3.1504884030000002</v>
      </c>
      <c r="CA786">
        <v>-3.1725983129999999</v>
      </c>
      <c r="CB786">
        <v>6.4122338653000002</v>
      </c>
      <c r="CC786">
        <v>-2.806296718</v>
      </c>
      <c r="CD786">
        <v>-15.58648348</v>
      </c>
      <c r="CE786">
        <v>9.3630079627999994</v>
      </c>
      <c r="CF786">
        <v>5.1628031004999997</v>
      </c>
      <c r="CG786">
        <v>474.74004414000001</v>
      </c>
      <c r="CH786">
        <v>108.95290694000001</v>
      </c>
      <c r="CI786">
        <v>-41.7766989</v>
      </c>
      <c r="CJ786">
        <v>-25.46337552</v>
      </c>
      <c r="CK786">
        <v>-16.090007700000001</v>
      </c>
      <c r="CL786">
        <v>-18.853303059999998</v>
      </c>
      <c r="CM786">
        <v>0.19506451089999999</v>
      </c>
      <c r="CN786">
        <v>12.733337993999999</v>
      </c>
      <c r="CO786">
        <v>3.0520493360000001</v>
      </c>
      <c r="CP786">
        <v>-2.4804511850000002</v>
      </c>
      <c r="CQ786">
        <v>15.549725731000001</v>
      </c>
      <c r="CR786">
        <v>-0.89672272600000003</v>
      </c>
      <c r="CS786">
        <v>-12.48312458</v>
      </c>
      <c r="CT786">
        <v>-1.827145112</v>
      </c>
      <c r="CU786">
        <v>6.2553631546000004</v>
      </c>
      <c r="CV786">
        <v>7.9296704224000001</v>
      </c>
      <c r="CW786">
        <v>-3.7211207059999998</v>
      </c>
      <c r="CX786">
        <v>1.9382827823</v>
      </c>
      <c r="CY786">
        <v>1.2011215039000001</v>
      </c>
      <c r="CZ786">
        <v>0.98932141259999995</v>
      </c>
      <c r="DA786">
        <v>-0.56925579199999998</v>
      </c>
      <c r="DB786">
        <v>-0.49484956099999999</v>
      </c>
      <c r="DC786">
        <v>-0.16928125899999999</v>
      </c>
      <c r="DD786">
        <v>-0.82942472199999995</v>
      </c>
      <c r="DE786">
        <v>0.94131973150000003</v>
      </c>
      <c r="DF786">
        <v>-0.92607154700000005</v>
      </c>
      <c r="DG786">
        <v>1.6206504279</v>
      </c>
      <c r="DH786">
        <v>0.71518133350000002</v>
      </c>
      <c r="DI786">
        <v>-1.253653723</v>
      </c>
      <c r="DJ786">
        <v>-0.70618098399999996</v>
      </c>
    </row>
    <row r="787" spans="19:114" x14ac:dyDescent="0.15">
      <c r="S787" s="11" t="s">
        <v>40</v>
      </c>
      <c r="T787" s="11" t="s">
        <v>100</v>
      </c>
      <c r="U787" s="11">
        <v>4</v>
      </c>
      <c r="V787" s="11">
        <v>15</v>
      </c>
      <c r="W787" s="9">
        <v>5.8841999999999998E-2</v>
      </c>
      <c r="X787" s="9">
        <v>0.48848999999999998</v>
      </c>
      <c r="Y787" s="9">
        <f t="shared" si="338"/>
        <v>0.43480700276738349</v>
      </c>
      <c r="Z787" s="9">
        <f t="shared" si="339"/>
        <v>118</v>
      </c>
      <c r="AA787" s="8">
        <f t="shared" si="340"/>
        <v>60</v>
      </c>
      <c r="AB787" s="8" t="b">
        <f t="shared" si="337"/>
        <v>0</v>
      </c>
      <c r="AC787" s="25" t="str">
        <f t="shared" si="328"/>
        <v>NO</v>
      </c>
      <c r="AD787" s="21" t="str">
        <f t="shared" si="341"/>
        <v>NO</v>
      </c>
      <c r="AE787" s="8" t="str">
        <f t="shared" si="342"/>
        <v>FINE</v>
      </c>
      <c r="AF787" s="8">
        <f t="shared" si="343"/>
        <v>2</v>
      </c>
      <c r="AG787" s="8">
        <f t="shared" si="344"/>
        <v>2</v>
      </c>
      <c r="AH787" s="8">
        <f t="shared" si="345"/>
        <v>2</v>
      </c>
      <c r="AI787" s="25">
        <f t="shared" si="329"/>
        <v>91</v>
      </c>
      <c r="AJ787" s="25">
        <f t="shared" si="330"/>
        <v>206</v>
      </c>
      <c r="AK787" s="25">
        <f t="shared" si="331"/>
        <v>363</v>
      </c>
      <c r="AL787" s="25">
        <f t="shared" si="332"/>
        <v>12.7</v>
      </c>
      <c r="AM787" s="21">
        <f t="shared" si="346"/>
        <v>91</v>
      </c>
      <c r="AN787" s="21">
        <f t="shared" si="347"/>
        <v>206</v>
      </c>
      <c r="AO787" s="21">
        <f t="shared" si="348"/>
        <v>363</v>
      </c>
      <c r="AP787" s="21">
        <f t="shared" si="349"/>
        <v>12.7</v>
      </c>
      <c r="AQ787" s="24">
        <f t="shared" si="333"/>
        <v>-0.5</v>
      </c>
      <c r="AR787" s="24">
        <f t="shared" si="334"/>
        <v>1</v>
      </c>
      <c r="AS787" s="24">
        <f t="shared" si="335"/>
        <v>1</v>
      </c>
      <c r="AT787" s="24">
        <f t="shared" si="336"/>
        <v>-0.33333333333333331</v>
      </c>
      <c r="AU787">
        <v>6</v>
      </c>
      <c r="AV787">
        <v>4</v>
      </c>
      <c r="AW787">
        <v>85</v>
      </c>
      <c r="AX787">
        <v>35</v>
      </c>
      <c r="AY787">
        <v>45</v>
      </c>
      <c r="AZ787">
        <v>15</v>
      </c>
      <c r="BA787">
        <v>22.5</v>
      </c>
      <c r="BB787">
        <v>22.5</v>
      </c>
      <c r="BC787">
        <v>114.58040139000001</v>
      </c>
      <c r="BD787">
        <v>21.127969237999999</v>
      </c>
      <c r="BE787">
        <v>-11.216792570000001</v>
      </c>
      <c r="BF787">
        <v>-9.4581046769999997</v>
      </c>
      <c r="BG787">
        <v>-4.9367973330000003</v>
      </c>
      <c r="BH787">
        <v>-2.1706066669999999</v>
      </c>
      <c r="BI787">
        <v>-2.703258076</v>
      </c>
      <c r="BJ787">
        <v>3.6624164078999999</v>
      </c>
      <c r="BK787">
        <v>-1.2045983</v>
      </c>
      <c r="BL787">
        <v>-2.4608748550000001</v>
      </c>
      <c r="BM787">
        <v>3.0117500701000002</v>
      </c>
      <c r="BN787">
        <v>-2.2836698489999998</v>
      </c>
      <c r="BO787">
        <v>-6.9932106000000003</v>
      </c>
      <c r="BP787">
        <v>7.1223791698000003</v>
      </c>
      <c r="BQ787">
        <v>4.9723595833000003</v>
      </c>
      <c r="BR787">
        <v>260.24563330000001</v>
      </c>
      <c r="BS787">
        <v>51.590929189999997</v>
      </c>
      <c r="BT787">
        <v>-21.56389063</v>
      </c>
      <c r="BU787">
        <v>-20.56838617</v>
      </c>
      <c r="BV787">
        <v>-15.784630910000001</v>
      </c>
      <c r="BW787">
        <v>-6.5238387619999996</v>
      </c>
      <c r="BX787">
        <v>-7.7431479940000001</v>
      </c>
      <c r="BY787">
        <v>9.2283094338999998</v>
      </c>
      <c r="BZ787">
        <v>-3.1504884030000002</v>
      </c>
      <c r="CA787">
        <v>-3.1725983129999999</v>
      </c>
      <c r="CB787">
        <v>6.4122338653000002</v>
      </c>
      <c r="CC787">
        <v>-2.806296718</v>
      </c>
      <c r="CD787">
        <v>-15.58648348</v>
      </c>
      <c r="CE787">
        <v>9.3630079627999994</v>
      </c>
      <c r="CF787">
        <v>5.1628031004999997</v>
      </c>
      <c r="CG787">
        <v>474.74004414000001</v>
      </c>
      <c r="CH787">
        <v>108.95290694000001</v>
      </c>
      <c r="CI787">
        <v>-41.7766989</v>
      </c>
      <c r="CJ787">
        <v>-25.46337552</v>
      </c>
      <c r="CK787">
        <v>-16.090007700000001</v>
      </c>
      <c r="CL787">
        <v>-18.853303059999998</v>
      </c>
      <c r="CM787">
        <v>0.19506451089999999</v>
      </c>
      <c r="CN787">
        <v>12.733337993999999</v>
      </c>
      <c r="CO787">
        <v>3.0520493360000001</v>
      </c>
      <c r="CP787">
        <v>-2.4804511850000002</v>
      </c>
      <c r="CQ787">
        <v>15.549725731000001</v>
      </c>
      <c r="CR787">
        <v>-0.89672272600000003</v>
      </c>
      <c r="CS787">
        <v>-12.48312458</v>
      </c>
      <c r="CT787">
        <v>-1.827145112</v>
      </c>
      <c r="CU787">
        <v>6.2553631546000004</v>
      </c>
      <c r="CV787">
        <v>7.9296704224000001</v>
      </c>
      <c r="CW787">
        <v>-3.7211207059999998</v>
      </c>
      <c r="CX787">
        <v>1.9382827823</v>
      </c>
      <c r="CY787">
        <v>1.2011215039000001</v>
      </c>
      <c r="CZ787">
        <v>0.98932141259999995</v>
      </c>
      <c r="DA787">
        <v>-0.56925579199999998</v>
      </c>
      <c r="DB787">
        <v>-0.49484956099999999</v>
      </c>
      <c r="DC787">
        <v>-0.16928125899999999</v>
      </c>
      <c r="DD787">
        <v>-0.82942472199999995</v>
      </c>
      <c r="DE787">
        <v>0.94131973150000003</v>
      </c>
      <c r="DF787">
        <v>-0.92607154700000005</v>
      </c>
      <c r="DG787">
        <v>1.6206504279</v>
      </c>
      <c r="DH787">
        <v>0.71518133350000002</v>
      </c>
      <c r="DI787">
        <v>-1.253653723</v>
      </c>
      <c r="DJ787">
        <v>-0.70618098399999996</v>
      </c>
    </row>
    <row r="788" spans="19:114" x14ac:dyDescent="0.15">
      <c r="S788" s="11" t="s">
        <v>40</v>
      </c>
      <c r="T788" s="11" t="s">
        <v>100</v>
      </c>
      <c r="U788" s="11">
        <v>4</v>
      </c>
      <c r="V788" s="11">
        <v>30</v>
      </c>
      <c r="W788" s="9">
        <v>5.8841999999999998E-2</v>
      </c>
      <c r="X788" s="9">
        <v>0.48848999999999998</v>
      </c>
      <c r="Y788" s="9">
        <f t="shared" si="338"/>
        <v>0.43480700276738349</v>
      </c>
      <c r="Z788" s="9">
        <f t="shared" si="339"/>
        <v>118</v>
      </c>
      <c r="AA788" s="8">
        <f t="shared" si="340"/>
        <v>60</v>
      </c>
      <c r="AB788" s="8" t="b">
        <f t="shared" si="337"/>
        <v>0</v>
      </c>
      <c r="AC788" s="25" t="str">
        <f t="shared" si="328"/>
        <v>NO</v>
      </c>
      <c r="AD788" s="21" t="str">
        <f t="shared" si="341"/>
        <v>NO</v>
      </c>
      <c r="AE788" s="8" t="str">
        <f t="shared" si="342"/>
        <v>FINE</v>
      </c>
      <c r="AF788" s="8">
        <f t="shared" si="343"/>
        <v>2</v>
      </c>
      <c r="AG788" s="8">
        <f t="shared" si="344"/>
        <v>2</v>
      </c>
      <c r="AH788" s="8">
        <f t="shared" si="345"/>
        <v>2</v>
      </c>
      <c r="AI788" s="25">
        <f t="shared" si="329"/>
        <v>89</v>
      </c>
      <c r="AJ788" s="25">
        <f t="shared" si="330"/>
        <v>199</v>
      </c>
      <c r="AK788" s="25">
        <f t="shared" si="331"/>
        <v>360</v>
      </c>
      <c r="AL788" s="25">
        <f t="shared" si="332"/>
        <v>13.6</v>
      </c>
      <c r="AM788" s="21">
        <f t="shared" si="346"/>
        <v>89</v>
      </c>
      <c r="AN788" s="21">
        <f t="shared" si="347"/>
        <v>199</v>
      </c>
      <c r="AO788" s="21">
        <f t="shared" si="348"/>
        <v>360</v>
      </c>
      <c r="AP788" s="21">
        <f t="shared" si="349"/>
        <v>13.6</v>
      </c>
      <c r="AQ788" s="24">
        <f t="shared" si="333"/>
        <v>-0.5</v>
      </c>
      <c r="AR788" s="24">
        <f t="shared" si="334"/>
        <v>1</v>
      </c>
      <c r="AS788" s="24">
        <f t="shared" si="335"/>
        <v>1</v>
      </c>
      <c r="AT788" s="24">
        <f t="shared" si="336"/>
        <v>0.33333333333333331</v>
      </c>
      <c r="AU788">
        <v>6</v>
      </c>
      <c r="AV788">
        <v>4</v>
      </c>
      <c r="AW788">
        <v>85</v>
      </c>
      <c r="AX788">
        <v>35</v>
      </c>
      <c r="AY788">
        <v>45</v>
      </c>
      <c r="AZ788">
        <v>15</v>
      </c>
      <c r="BA788">
        <v>22.5</v>
      </c>
      <c r="BB788">
        <v>22.5</v>
      </c>
      <c r="BC788">
        <v>114.58040139000001</v>
      </c>
      <c r="BD788">
        <v>21.127969237999999</v>
      </c>
      <c r="BE788">
        <v>-11.216792570000001</v>
      </c>
      <c r="BF788">
        <v>-9.4581046769999997</v>
      </c>
      <c r="BG788">
        <v>-4.9367973330000003</v>
      </c>
      <c r="BH788">
        <v>-2.1706066669999999</v>
      </c>
      <c r="BI788">
        <v>-2.703258076</v>
      </c>
      <c r="BJ788">
        <v>3.6624164078999999</v>
      </c>
      <c r="BK788">
        <v>-1.2045983</v>
      </c>
      <c r="BL788">
        <v>-2.4608748550000001</v>
      </c>
      <c r="BM788">
        <v>3.0117500701000002</v>
      </c>
      <c r="BN788">
        <v>-2.2836698489999998</v>
      </c>
      <c r="BO788">
        <v>-6.9932106000000003</v>
      </c>
      <c r="BP788">
        <v>7.1223791698000003</v>
      </c>
      <c r="BQ788">
        <v>4.9723595833000003</v>
      </c>
      <c r="BR788">
        <v>260.24563330000001</v>
      </c>
      <c r="BS788">
        <v>51.590929189999997</v>
      </c>
      <c r="BT788">
        <v>-21.56389063</v>
      </c>
      <c r="BU788">
        <v>-20.56838617</v>
      </c>
      <c r="BV788">
        <v>-15.784630910000001</v>
      </c>
      <c r="BW788">
        <v>-6.5238387619999996</v>
      </c>
      <c r="BX788">
        <v>-7.7431479940000001</v>
      </c>
      <c r="BY788">
        <v>9.2283094338999998</v>
      </c>
      <c r="BZ788">
        <v>-3.1504884030000002</v>
      </c>
      <c r="CA788">
        <v>-3.1725983129999999</v>
      </c>
      <c r="CB788">
        <v>6.4122338653000002</v>
      </c>
      <c r="CC788">
        <v>-2.806296718</v>
      </c>
      <c r="CD788">
        <v>-15.58648348</v>
      </c>
      <c r="CE788">
        <v>9.3630079627999994</v>
      </c>
      <c r="CF788">
        <v>5.1628031004999997</v>
      </c>
      <c r="CG788">
        <v>474.74004414000001</v>
      </c>
      <c r="CH788">
        <v>108.95290694000001</v>
      </c>
      <c r="CI788">
        <v>-41.7766989</v>
      </c>
      <c r="CJ788">
        <v>-25.46337552</v>
      </c>
      <c r="CK788">
        <v>-16.090007700000001</v>
      </c>
      <c r="CL788">
        <v>-18.853303059999998</v>
      </c>
      <c r="CM788">
        <v>0.19506451089999999</v>
      </c>
      <c r="CN788">
        <v>12.733337993999999</v>
      </c>
      <c r="CO788">
        <v>3.0520493360000001</v>
      </c>
      <c r="CP788">
        <v>-2.4804511850000002</v>
      </c>
      <c r="CQ788">
        <v>15.549725731000001</v>
      </c>
      <c r="CR788">
        <v>-0.89672272600000003</v>
      </c>
      <c r="CS788">
        <v>-12.48312458</v>
      </c>
      <c r="CT788">
        <v>-1.827145112</v>
      </c>
      <c r="CU788">
        <v>6.2553631546000004</v>
      </c>
      <c r="CV788">
        <v>7.9296704224000001</v>
      </c>
      <c r="CW788">
        <v>-3.7211207059999998</v>
      </c>
      <c r="CX788">
        <v>1.9382827823</v>
      </c>
      <c r="CY788">
        <v>1.2011215039000001</v>
      </c>
      <c r="CZ788">
        <v>0.98932141259999995</v>
      </c>
      <c r="DA788">
        <v>-0.56925579199999998</v>
      </c>
      <c r="DB788">
        <v>-0.49484956099999999</v>
      </c>
      <c r="DC788">
        <v>-0.16928125899999999</v>
      </c>
      <c r="DD788">
        <v>-0.82942472199999995</v>
      </c>
      <c r="DE788">
        <v>0.94131973150000003</v>
      </c>
      <c r="DF788">
        <v>-0.92607154700000005</v>
      </c>
      <c r="DG788">
        <v>1.6206504279</v>
      </c>
      <c r="DH788">
        <v>0.71518133350000002</v>
      </c>
      <c r="DI788">
        <v>-1.253653723</v>
      </c>
      <c r="DJ788">
        <v>-0.70618098399999996</v>
      </c>
    </row>
    <row r="789" spans="19:114" x14ac:dyDescent="0.15">
      <c r="S789" s="11" t="s">
        <v>40</v>
      </c>
      <c r="T789" s="11" t="s">
        <v>100</v>
      </c>
      <c r="U789" s="11">
        <v>4</v>
      </c>
      <c r="V789" s="11">
        <v>45</v>
      </c>
      <c r="W789" s="9">
        <v>5.8841999999999998E-2</v>
      </c>
      <c r="X789" s="9">
        <v>0.48848999999999998</v>
      </c>
      <c r="Y789" s="9">
        <f t="shared" si="338"/>
        <v>0.43480700276738349</v>
      </c>
      <c r="Z789" s="9">
        <f t="shared" si="339"/>
        <v>118</v>
      </c>
      <c r="AA789" s="8">
        <f t="shared" si="340"/>
        <v>60</v>
      </c>
      <c r="AB789" s="8" t="b">
        <f t="shared" si="337"/>
        <v>0</v>
      </c>
      <c r="AC789" s="25" t="str">
        <f t="shared" si="328"/>
        <v>NO</v>
      </c>
      <c r="AD789" s="21" t="str">
        <f t="shared" si="341"/>
        <v>NO</v>
      </c>
      <c r="AE789" s="8" t="str">
        <f t="shared" si="342"/>
        <v>FINE</v>
      </c>
      <c r="AF789" s="8">
        <f t="shared" si="343"/>
        <v>2</v>
      </c>
      <c r="AG789" s="8">
        <f t="shared" si="344"/>
        <v>2</v>
      </c>
      <c r="AH789" s="8">
        <f t="shared" si="345"/>
        <v>2</v>
      </c>
      <c r="AI789" s="25">
        <f t="shared" si="329"/>
        <v>91</v>
      </c>
      <c r="AJ789" s="25">
        <f t="shared" si="330"/>
        <v>196</v>
      </c>
      <c r="AK789" s="25">
        <f t="shared" si="331"/>
        <v>363</v>
      </c>
      <c r="AL789" s="25">
        <f t="shared" si="332"/>
        <v>13.9</v>
      </c>
      <c r="AM789" s="21">
        <f t="shared" si="346"/>
        <v>91</v>
      </c>
      <c r="AN789" s="21">
        <f t="shared" si="347"/>
        <v>196</v>
      </c>
      <c r="AO789" s="21">
        <f t="shared" si="348"/>
        <v>363</v>
      </c>
      <c r="AP789" s="21">
        <f t="shared" si="349"/>
        <v>13.9</v>
      </c>
      <c r="AQ789" s="24">
        <f t="shared" si="333"/>
        <v>-0.5</v>
      </c>
      <c r="AR789" s="24">
        <f t="shared" si="334"/>
        <v>1</v>
      </c>
      <c r="AS789" s="24">
        <f t="shared" si="335"/>
        <v>1</v>
      </c>
      <c r="AT789" s="24">
        <f t="shared" si="336"/>
        <v>1</v>
      </c>
      <c r="AU789">
        <v>6</v>
      </c>
      <c r="AV789">
        <v>4</v>
      </c>
      <c r="AW789">
        <v>85</v>
      </c>
      <c r="AX789">
        <v>35</v>
      </c>
      <c r="AY789">
        <v>45</v>
      </c>
      <c r="AZ789">
        <v>15</v>
      </c>
      <c r="BA789">
        <v>22.5</v>
      </c>
      <c r="BB789">
        <v>22.5</v>
      </c>
      <c r="BC789">
        <v>114.58040139000001</v>
      </c>
      <c r="BD789">
        <v>21.127969237999999</v>
      </c>
      <c r="BE789">
        <v>-11.216792570000001</v>
      </c>
      <c r="BF789">
        <v>-9.4581046769999997</v>
      </c>
      <c r="BG789">
        <v>-4.9367973330000003</v>
      </c>
      <c r="BH789">
        <v>-2.1706066669999999</v>
      </c>
      <c r="BI789">
        <v>-2.703258076</v>
      </c>
      <c r="BJ789">
        <v>3.6624164078999999</v>
      </c>
      <c r="BK789">
        <v>-1.2045983</v>
      </c>
      <c r="BL789">
        <v>-2.4608748550000001</v>
      </c>
      <c r="BM789">
        <v>3.0117500701000002</v>
      </c>
      <c r="BN789">
        <v>-2.2836698489999998</v>
      </c>
      <c r="BO789">
        <v>-6.9932106000000003</v>
      </c>
      <c r="BP789">
        <v>7.1223791698000003</v>
      </c>
      <c r="BQ789">
        <v>4.9723595833000003</v>
      </c>
      <c r="BR789">
        <v>260.24563330000001</v>
      </c>
      <c r="BS789">
        <v>51.590929189999997</v>
      </c>
      <c r="BT789">
        <v>-21.56389063</v>
      </c>
      <c r="BU789">
        <v>-20.56838617</v>
      </c>
      <c r="BV789">
        <v>-15.784630910000001</v>
      </c>
      <c r="BW789">
        <v>-6.5238387619999996</v>
      </c>
      <c r="BX789">
        <v>-7.7431479940000001</v>
      </c>
      <c r="BY789">
        <v>9.2283094338999998</v>
      </c>
      <c r="BZ789">
        <v>-3.1504884030000002</v>
      </c>
      <c r="CA789">
        <v>-3.1725983129999999</v>
      </c>
      <c r="CB789">
        <v>6.4122338653000002</v>
      </c>
      <c r="CC789">
        <v>-2.806296718</v>
      </c>
      <c r="CD789">
        <v>-15.58648348</v>
      </c>
      <c r="CE789">
        <v>9.3630079627999994</v>
      </c>
      <c r="CF789">
        <v>5.1628031004999997</v>
      </c>
      <c r="CG789">
        <v>474.74004414000001</v>
      </c>
      <c r="CH789">
        <v>108.95290694000001</v>
      </c>
      <c r="CI789">
        <v>-41.7766989</v>
      </c>
      <c r="CJ789">
        <v>-25.46337552</v>
      </c>
      <c r="CK789">
        <v>-16.090007700000001</v>
      </c>
      <c r="CL789">
        <v>-18.853303059999998</v>
      </c>
      <c r="CM789">
        <v>0.19506451089999999</v>
      </c>
      <c r="CN789">
        <v>12.733337993999999</v>
      </c>
      <c r="CO789">
        <v>3.0520493360000001</v>
      </c>
      <c r="CP789">
        <v>-2.4804511850000002</v>
      </c>
      <c r="CQ789">
        <v>15.549725731000001</v>
      </c>
      <c r="CR789">
        <v>-0.89672272600000003</v>
      </c>
      <c r="CS789">
        <v>-12.48312458</v>
      </c>
      <c r="CT789">
        <v>-1.827145112</v>
      </c>
      <c r="CU789">
        <v>6.2553631546000004</v>
      </c>
      <c r="CV789">
        <v>7.9296704224000001</v>
      </c>
      <c r="CW789">
        <v>-3.7211207059999998</v>
      </c>
      <c r="CX789">
        <v>1.9382827823</v>
      </c>
      <c r="CY789">
        <v>1.2011215039000001</v>
      </c>
      <c r="CZ789">
        <v>0.98932141259999995</v>
      </c>
      <c r="DA789">
        <v>-0.56925579199999998</v>
      </c>
      <c r="DB789">
        <v>-0.49484956099999999</v>
      </c>
      <c r="DC789">
        <v>-0.16928125899999999</v>
      </c>
      <c r="DD789">
        <v>-0.82942472199999995</v>
      </c>
      <c r="DE789">
        <v>0.94131973150000003</v>
      </c>
      <c r="DF789">
        <v>-0.92607154700000005</v>
      </c>
      <c r="DG789">
        <v>1.6206504279</v>
      </c>
      <c r="DH789">
        <v>0.71518133350000002</v>
      </c>
      <c r="DI789">
        <v>-1.253653723</v>
      </c>
      <c r="DJ789">
        <v>-0.70618098399999996</v>
      </c>
    </row>
    <row r="790" spans="19:114" x14ac:dyDescent="0.15">
      <c r="S790" s="11" t="s">
        <v>40</v>
      </c>
      <c r="T790" s="11" t="s">
        <v>100</v>
      </c>
      <c r="U790" s="11">
        <v>6</v>
      </c>
      <c r="V790" s="11">
        <v>0</v>
      </c>
      <c r="W790" s="9">
        <v>8.7079799999999999E-2</v>
      </c>
      <c r="X790" s="9">
        <v>0.51458599999999999</v>
      </c>
      <c r="Y790" s="9">
        <f t="shared" si="338"/>
        <v>0.71602660960344955</v>
      </c>
      <c r="Z790" s="9">
        <f t="shared" si="339"/>
        <v>72</v>
      </c>
      <c r="AA790" s="8">
        <f t="shared" si="340"/>
        <v>60</v>
      </c>
      <c r="AB790" s="8" t="b">
        <f t="shared" si="337"/>
        <v>0</v>
      </c>
      <c r="AC790" s="25" t="str">
        <f t="shared" si="328"/>
        <v>NO</v>
      </c>
      <c r="AD790" s="21" t="str">
        <f t="shared" si="341"/>
        <v>NO</v>
      </c>
      <c r="AE790" s="8" t="str">
        <f t="shared" si="342"/>
        <v>FINE</v>
      </c>
      <c r="AF790" s="8">
        <f t="shared" si="343"/>
        <v>2</v>
      </c>
      <c r="AG790" s="8">
        <f t="shared" si="344"/>
        <v>2</v>
      </c>
      <c r="AH790" s="8">
        <f t="shared" si="345"/>
        <v>2</v>
      </c>
      <c r="AI790" s="25">
        <f t="shared" si="329"/>
        <v>108</v>
      </c>
      <c r="AJ790" s="25">
        <f t="shared" si="330"/>
        <v>239</v>
      </c>
      <c r="AK790" s="25">
        <f t="shared" si="331"/>
        <v>416</v>
      </c>
      <c r="AL790" s="25">
        <f t="shared" si="332"/>
        <v>8.6999999999999993</v>
      </c>
      <c r="AM790" s="21">
        <f t="shared" si="346"/>
        <v>108</v>
      </c>
      <c r="AN790" s="21">
        <f t="shared" si="347"/>
        <v>239</v>
      </c>
      <c r="AO790" s="21">
        <f t="shared" si="348"/>
        <v>416</v>
      </c>
      <c r="AP790" s="21">
        <f t="shared" si="349"/>
        <v>8.6999999999999993</v>
      </c>
      <c r="AQ790" s="24">
        <f t="shared" si="333"/>
        <v>0</v>
      </c>
      <c r="AR790" s="24">
        <f t="shared" si="334"/>
        <v>1</v>
      </c>
      <c r="AS790" s="24">
        <f t="shared" si="335"/>
        <v>1</v>
      </c>
      <c r="AT790" s="24">
        <f t="shared" si="336"/>
        <v>-1</v>
      </c>
      <c r="AU790">
        <v>6</v>
      </c>
      <c r="AV790">
        <v>4</v>
      </c>
      <c r="AW790">
        <v>85</v>
      </c>
      <c r="AX790">
        <v>35</v>
      </c>
      <c r="AY790">
        <v>45</v>
      </c>
      <c r="AZ790">
        <v>15</v>
      </c>
      <c r="BA790">
        <v>22.5</v>
      </c>
      <c r="BB790">
        <v>22.5</v>
      </c>
      <c r="BC790">
        <v>114.58040139000001</v>
      </c>
      <c r="BD790">
        <v>21.127969237999999</v>
      </c>
      <c r="BE790">
        <v>-11.216792570000001</v>
      </c>
      <c r="BF790">
        <v>-9.4581046769999997</v>
      </c>
      <c r="BG790">
        <v>-4.9367973330000003</v>
      </c>
      <c r="BH790">
        <v>-2.1706066669999999</v>
      </c>
      <c r="BI790">
        <v>-2.703258076</v>
      </c>
      <c r="BJ790">
        <v>3.6624164078999999</v>
      </c>
      <c r="BK790">
        <v>-1.2045983</v>
      </c>
      <c r="BL790">
        <v>-2.4608748550000001</v>
      </c>
      <c r="BM790">
        <v>3.0117500701000002</v>
      </c>
      <c r="BN790">
        <v>-2.2836698489999998</v>
      </c>
      <c r="BO790">
        <v>-6.9932106000000003</v>
      </c>
      <c r="BP790">
        <v>7.1223791698000003</v>
      </c>
      <c r="BQ790">
        <v>4.9723595833000003</v>
      </c>
      <c r="BR790">
        <v>260.24563330000001</v>
      </c>
      <c r="BS790">
        <v>51.590929189999997</v>
      </c>
      <c r="BT790">
        <v>-21.56389063</v>
      </c>
      <c r="BU790">
        <v>-20.56838617</v>
      </c>
      <c r="BV790">
        <v>-15.784630910000001</v>
      </c>
      <c r="BW790">
        <v>-6.5238387619999996</v>
      </c>
      <c r="BX790">
        <v>-7.7431479940000001</v>
      </c>
      <c r="BY790">
        <v>9.2283094338999998</v>
      </c>
      <c r="BZ790">
        <v>-3.1504884030000002</v>
      </c>
      <c r="CA790">
        <v>-3.1725983129999999</v>
      </c>
      <c r="CB790">
        <v>6.4122338653000002</v>
      </c>
      <c r="CC790">
        <v>-2.806296718</v>
      </c>
      <c r="CD790">
        <v>-15.58648348</v>
      </c>
      <c r="CE790">
        <v>9.3630079627999994</v>
      </c>
      <c r="CF790">
        <v>5.1628031004999997</v>
      </c>
      <c r="CG790">
        <v>474.74004414000001</v>
      </c>
      <c r="CH790">
        <v>108.95290694000001</v>
      </c>
      <c r="CI790">
        <v>-41.7766989</v>
      </c>
      <c r="CJ790">
        <v>-25.46337552</v>
      </c>
      <c r="CK790">
        <v>-16.090007700000001</v>
      </c>
      <c r="CL790">
        <v>-18.853303059999998</v>
      </c>
      <c r="CM790">
        <v>0.19506451089999999</v>
      </c>
      <c r="CN790">
        <v>12.733337993999999</v>
      </c>
      <c r="CO790">
        <v>3.0520493360000001</v>
      </c>
      <c r="CP790">
        <v>-2.4804511850000002</v>
      </c>
      <c r="CQ790">
        <v>15.549725731000001</v>
      </c>
      <c r="CR790">
        <v>-0.89672272600000003</v>
      </c>
      <c r="CS790">
        <v>-12.48312458</v>
      </c>
      <c r="CT790">
        <v>-1.827145112</v>
      </c>
      <c r="CU790">
        <v>6.2553631546000004</v>
      </c>
      <c r="CV790">
        <v>7.9296704224000001</v>
      </c>
      <c r="CW790">
        <v>-3.7211207059999998</v>
      </c>
      <c r="CX790">
        <v>1.9382827823</v>
      </c>
      <c r="CY790">
        <v>1.2011215039000001</v>
      </c>
      <c r="CZ790">
        <v>0.98932141259999995</v>
      </c>
      <c r="DA790">
        <v>-0.56925579199999998</v>
      </c>
      <c r="DB790">
        <v>-0.49484956099999999</v>
      </c>
      <c r="DC790">
        <v>-0.16928125899999999</v>
      </c>
      <c r="DD790">
        <v>-0.82942472199999995</v>
      </c>
      <c r="DE790">
        <v>0.94131973150000003</v>
      </c>
      <c r="DF790">
        <v>-0.92607154700000005</v>
      </c>
      <c r="DG790">
        <v>1.6206504279</v>
      </c>
      <c r="DH790">
        <v>0.71518133350000002</v>
      </c>
      <c r="DI790">
        <v>-1.253653723</v>
      </c>
      <c r="DJ790">
        <v>-0.70618098399999996</v>
      </c>
    </row>
    <row r="791" spans="19:114" x14ac:dyDescent="0.15">
      <c r="S791" s="11" t="s">
        <v>40</v>
      </c>
      <c r="T791" s="11" t="s">
        <v>100</v>
      </c>
      <c r="U791" s="11">
        <v>6</v>
      </c>
      <c r="V791" s="11">
        <v>15</v>
      </c>
      <c r="W791" s="9">
        <v>8.7079799999999999E-2</v>
      </c>
      <c r="X791" s="9">
        <v>0.51458599999999999</v>
      </c>
      <c r="Y791" s="9">
        <f t="shared" si="338"/>
        <v>0.71602660960344955</v>
      </c>
      <c r="Z791" s="9">
        <f t="shared" si="339"/>
        <v>72</v>
      </c>
      <c r="AA791" s="8">
        <f t="shared" si="340"/>
        <v>60</v>
      </c>
      <c r="AB791" s="8" t="b">
        <f t="shared" si="337"/>
        <v>0</v>
      </c>
      <c r="AC791" s="25" t="str">
        <f t="shared" si="328"/>
        <v>NO</v>
      </c>
      <c r="AD791" s="21" t="str">
        <f t="shared" si="341"/>
        <v>NO</v>
      </c>
      <c r="AE791" s="8" t="str">
        <f t="shared" si="342"/>
        <v>FINE</v>
      </c>
      <c r="AF791" s="8">
        <f t="shared" si="343"/>
        <v>2</v>
      </c>
      <c r="AG791" s="8">
        <f t="shared" si="344"/>
        <v>2</v>
      </c>
      <c r="AH791" s="8">
        <f t="shared" si="345"/>
        <v>2</v>
      </c>
      <c r="AI791" s="25">
        <f t="shared" si="329"/>
        <v>100</v>
      </c>
      <c r="AJ791" s="25">
        <f t="shared" si="330"/>
        <v>226</v>
      </c>
      <c r="AK791" s="25">
        <f t="shared" si="331"/>
        <v>408</v>
      </c>
      <c r="AL791" s="25">
        <f t="shared" si="332"/>
        <v>10</v>
      </c>
      <c r="AM791" s="21">
        <f t="shared" si="346"/>
        <v>100</v>
      </c>
      <c r="AN791" s="21">
        <f t="shared" si="347"/>
        <v>226</v>
      </c>
      <c r="AO791" s="21">
        <f t="shared" si="348"/>
        <v>408</v>
      </c>
      <c r="AP791" s="21">
        <f t="shared" si="349"/>
        <v>10</v>
      </c>
      <c r="AQ791" s="24">
        <f t="shared" si="333"/>
        <v>0</v>
      </c>
      <c r="AR791" s="24">
        <f t="shared" si="334"/>
        <v>1</v>
      </c>
      <c r="AS791" s="24">
        <f t="shared" si="335"/>
        <v>1</v>
      </c>
      <c r="AT791" s="24">
        <f t="shared" si="336"/>
        <v>-0.33333333333333331</v>
      </c>
      <c r="AU791">
        <v>6</v>
      </c>
      <c r="AV791">
        <v>4</v>
      </c>
      <c r="AW791">
        <v>85</v>
      </c>
      <c r="AX791">
        <v>35</v>
      </c>
      <c r="AY791">
        <v>45</v>
      </c>
      <c r="AZ791">
        <v>15</v>
      </c>
      <c r="BA791">
        <v>22.5</v>
      </c>
      <c r="BB791">
        <v>22.5</v>
      </c>
      <c r="BC791">
        <v>114.58040139000001</v>
      </c>
      <c r="BD791">
        <v>21.127969237999999</v>
      </c>
      <c r="BE791">
        <v>-11.216792570000001</v>
      </c>
      <c r="BF791">
        <v>-9.4581046769999997</v>
      </c>
      <c r="BG791">
        <v>-4.9367973330000003</v>
      </c>
      <c r="BH791">
        <v>-2.1706066669999999</v>
      </c>
      <c r="BI791">
        <v>-2.703258076</v>
      </c>
      <c r="BJ791">
        <v>3.6624164078999999</v>
      </c>
      <c r="BK791">
        <v>-1.2045983</v>
      </c>
      <c r="BL791">
        <v>-2.4608748550000001</v>
      </c>
      <c r="BM791">
        <v>3.0117500701000002</v>
      </c>
      <c r="BN791">
        <v>-2.2836698489999998</v>
      </c>
      <c r="BO791">
        <v>-6.9932106000000003</v>
      </c>
      <c r="BP791">
        <v>7.1223791698000003</v>
      </c>
      <c r="BQ791">
        <v>4.9723595833000003</v>
      </c>
      <c r="BR791">
        <v>260.24563330000001</v>
      </c>
      <c r="BS791">
        <v>51.590929189999997</v>
      </c>
      <c r="BT791">
        <v>-21.56389063</v>
      </c>
      <c r="BU791">
        <v>-20.56838617</v>
      </c>
      <c r="BV791">
        <v>-15.784630910000001</v>
      </c>
      <c r="BW791">
        <v>-6.5238387619999996</v>
      </c>
      <c r="BX791">
        <v>-7.7431479940000001</v>
      </c>
      <c r="BY791">
        <v>9.2283094338999998</v>
      </c>
      <c r="BZ791">
        <v>-3.1504884030000002</v>
      </c>
      <c r="CA791">
        <v>-3.1725983129999999</v>
      </c>
      <c r="CB791">
        <v>6.4122338653000002</v>
      </c>
      <c r="CC791">
        <v>-2.806296718</v>
      </c>
      <c r="CD791">
        <v>-15.58648348</v>
      </c>
      <c r="CE791">
        <v>9.3630079627999994</v>
      </c>
      <c r="CF791">
        <v>5.1628031004999997</v>
      </c>
      <c r="CG791">
        <v>474.74004414000001</v>
      </c>
      <c r="CH791">
        <v>108.95290694000001</v>
      </c>
      <c r="CI791">
        <v>-41.7766989</v>
      </c>
      <c r="CJ791">
        <v>-25.46337552</v>
      </c>
      <c r="CK791">
        <v>-16.090007700000001</v>
      </c>
      <c r="CL791">
        <v>-18.853303059999998</v>
      </c>
      <c r="CM791">
        <v>0.19506451089999999</v>
      </c>
      <c r="CN791">
        <v>12.733337993999999</v>
      </c>
      <c r="CO791">
        <v>3.0520493360000001</v>
      </c>
      <c r="CP791">
        <v>-2.4804511850000002</v>
      </c>
      <c r="CQ791">
        <v>15.549725731000001</v>
      </c>
      <c r="CR791">
        <v>-0.89672272600000003</v>
      </c>
      <c r="CS791">
        <v>-12.48312458</v>
      </c>
      <c r="CT791">
        <v>-1.827145112</v>
      </c>
      <c r="CU791">
        <v>6.2553631546000004</v>
      </c>
      <c r="CV791">
        <v>7.9296704224000001</v>
      </c>
      <c r="CW791">
        <v>-3.7211207059999998</v>
      </c>
      <c r="CX791">
        <v>1.9382827823</v>
      </c>
      <c r="CY791">
        <v>1.2011215039000001</v>
      </c>
      <c r="CZ791">
        <v>0.98932141259999995</v>
      </c>
      <c r="DA791">
        <v>-0.56925579199999998</v>
      </c>
      <c r="DB791">
        <v>-0.49484956099999999</v>
      </c>
      <c r="DC791">
        <v>-0.16928125899999999</v>
      </c>
      <c r="DD791">
        <v>-0.82942472199999995</v>
      </c>
      <c r="DE791">
        <v>0.94131973150000003</v>
      </c>
      <c r="DF791">
        <v>-0.92607154700000005</v>
      </c>
      <c r="DG791">
        <v>1.6206504279</v>
      </c>
      <c r="DH791">
        <v>0.71518133350000002</v>
      </c>
      <c r="DI791">
        <v>-1.253653723</v>
      </c>
      <c r="DJ791">
        <v>-0.70618098399999996</v>
      </c>
    </row>
    <row r="792" spans="19:114" x14ac:dyDescent="0.15">
      <c r="S792" s="11" t="s">
        <v>40</v>
      </c>
      <c r="T792" s="11" t="s">
        <v>100</v>
      </c>
      <c r="U792" s="11">
        <v>6</v>
      </c>
      <c r="V792" s="11">
        <v>30</v>
      </c>
      <c r="W792" s="9">
        <v>8.7079799999999999E-2</v>
      </c>
      <c r="X792" s="9">
        <v>0.51458599999999999</v>
      </c>
      <c r="Y792" s="9">
        <f t="shared" si="338"/>
        <v>0.71602660960344955</v>
      </c>
      <c r="Z792" s="9">
        <f t="shared" si="339"/>
        <v>72</v>
      </c>
      <c r="AA792" s="8">
        <f t="shared" si="340"/>
        <v>60</v>
      </c>
      <c r="AB792" s="8" t="b">
        <f t="shared" si="337"/>
        <v>0</v>
      </c>
      <c r="AC792" s="25" t="str">
        <f t="shared" si="328"/>
        <v>NO</v>
      </c>
      <c r="AD792" s="21" t="str">
        <f t="shared" si="341"/>
        <v>NO</v>
      </c>
      <c r="AE792" s="8" t="str">
        <f t="shared" si="342"/>
        <v>FINE</v>
      </c>
      <c r="AF792" s="8">
        <f t="shared" si="343"/>
        <v>2</v>
      </c>
      <c r="AG792" s="8">
        <f t="shared" si="344"/>
        <v>2</v>
      </c>
      <c r="AH792" s="8">
        <f t="shared" si="345"/>
        <v>2</v>
      </c>
      <c r="AI792" s="25">
        <f t="shared" si="329"/>
        <v>97</v>
      </c>
      <c r="AJ792" s="25">
        <f t="shared" si="330"/>
        <v>218</v>
      </c>
      <c r="AK792" s="25">
        <f t="shared" si="331"/>
        <v>406</v>
      </c>
      <c r="AL792" s="25">
        <f t="shared" si="332"/>
        <v>10.7</v>
      </c>
      <c r="AM792" s="21">
        <f t="shared" si="346"/>
        <v>97</v>
      </c>
      <c r="AN792" s="21">
        <f t="shared" si="347"/>
        <v>218</v>
      </c>
      <c r="AO792" s="21">
        <f t="shared" si="348"/>
        <v>406</v>
      </c>
      <c r="AP792" s="21">
        <f t="shared" si="349"/>
        <v>10.7</v>
      </c>
      <c r="AQ792" s="24">
        <f t="shared" si="333"/>
        <v>0</v>
      </c>
      <c r="AR792" s="24">
        <f t="shared" si="334"/>
        <v>1</v>
      </c>
      <c r="AS792" s="24">
        <f t="shared" si="335"/>
        <v>1</v>
      </c>
      <c r="AT792" s="24">
        <f t="shared" si="336"/>
        <v>0.33333333333333331</v>
      </c>
      <c r="AU792">
        <v>6</v>
      </c>
      <c r="AV792">
        <v>4</v>
      </c>
      <c r="AW792">
        <v>85</v>
      </c>
      <c r="AX792">
        <v>35</v>
      </c>
      <c r="AY792">
        <v>45</v>
      </c>
      <c r="AZ792">
        <v>15</v>
      </c>
      <c r="BA792">
        <v>22.5</v>
      </c>
      <c r="BB792">
        <v>22.5</v>
      </c>
      <c r="BC792">
        <v>114.58040139000001</v>
      </c>
      <c r="BD792">
        <v>21.127969237999999</v>
      </c>
      <c r="BE792">
        <v>-11.216792570000001</v>
      </c>
      <c r="BF792">
        <v>-9.4581046769999997</v>
      </c>
      <c r="BG792">
        <v>-4.9367973330000003</v>
      </c>
      <c r="BH792">
        <v>-2.1706066669999999</v>
      </c>
      <c r="BI792">
        <v>-2.703258076</v>
      </c>
      <c r="BJ792">
        <v>3.6624164078999999</v>
      </c>
      <c r="BK792">
        <v>-1.2045983</v>
      </c>
      <c r="BL792">
        <v>-2.4608748550000001</v>
      </c>
      <c r="BM792">
        <v>3.0117500701000002</v>
      </c>
      <c r="BN792">
        <v>-2.2836698489999998</v>
      </c>
      <c r="BO792">
        <v>-6.9932106000000003</v>
      </c>
      <c r="BP792">
        <v>7.1223791698000003</v>
      </c>
      <c r="BQ792">
        <v>4.9723595833000003</v>
      </c>
      <c r="BR792">
        <v>260.24563330000001</v>
      </c>
      <c r="BS792">
        <v>51.590929189999997</v>
      </c>
      <c r="BT792">
        <v>-21.56389063</v>
      </c>
      <c r="BU792">
        <v>-20.56838617</v>
      </c>
      <c r="BV792">
        <v>-15.784630910000001</v>
      </c>
      <c r="BW792">
        <v>-6.5238387619999996</v>
      </c>
      <c r="BX792">
        <v>-7.7431479940000001</v>
      </c>
      <c r="BY792">
        <v>9.2283094338999998</v>
      </c>
      <c r="BZ792">
        <v>-3.1504884030000002</v>
      </c>
      <c r="CA792">
        <v>-3.1725983129999999</v>
      </c>
      <c r="CB792">
        <v>6.4122338653000002</v>
      </c>
      <c r="CC792">
        <v>-2.806296718</v>
      </c>
      <c r="CD792">
        <v>-15.58648348</v>
      </c>
      <c r="CE792">
        <v>9.3630079627999994</v>
      </c>
      <c r="CF792">
        <v>5.1628031004999997</v>
      </c>
      <c r="CG792">
        <v>474.74004414000001</v>
      </c>
      <c r="CH792">
        <v>108.95290694000001</v>
      </c>
      <c r="CI792">
        <v>-41.7766989</v>
      </c>
      <c r="CJ792">
        <v>-25.46337552</v>
      </c>
      <c r="CK792">
        <v>-16.090007700000001</v>
      </c>
      <c r="CL792">
        <v>-18.853303059999998</v>
      </c>
      <c r="CM792">
        <v>0.19506451089999999</v>
      </c>
      <c r="CN792">
        <v>12.733337993999999</v>
      </c>
      <c r="CO792">
        <v>3.0520493360000001</v>
      </c>
      <c r="CP792">
        <v>-2.4804511850000002</v>
      </c>
      <c r="CQ792">
        <v>15.549725731000001</v>
      </c>
      <c r="CR792">
        <v>-0.89672272600000003</v>
      </c>
      <c r="CS792">
        <v>-12.48312458</v>
      </c>
      <c r="CT792">
        <v>-1.827145112</v>
      </c>
      <c r="CU792">
        <v>6.2553631546000004</v>
      </c>
      <c r="CV792">
        <v>7.9296704224000001</v>
      </c>
      <c r="CW792">
        <v>-3.7211207059999998</v>
      </c>
      <c r="CX792">
        <v>1.9382827823</v>
      </c>
      <c r="CY792">
        <v>1.2011215039000001</v>
      </c>
      <c r="CZ792">
        <v>0.98932141259999995</v>
      </c>
      <c r="DA792">
        <v>-0.56925579199999998</v>
      </c>
      <c r="DB792">
        <v>-0.49484956099999999</v>
      </c>
      <c r="DC792">
        <v>-0.16928125899999999</v>
      </c>
      <c r="DD792">
        <v>-0.82942472199999995</v>
      </c>
      <c r="DE792">
        <v>0.94131973150000003</v>
      </c>
      <c r="DF792">
        <v>-0.92607154700000005</v>
      </c>
      <c r="DG792">
        <v>1.6206504279</v>
      </c>
      <c r="DH792">
        <v>0.71518133350000002</v>
      </c>
      <c r="DI792">
        <v>-1.253653723</v>
      </c>
      <c r="DJ792">
        <v>-0.70618098399999996</v>
      </c>
    </row>
    <row r="793" spans="19:114" x14ac:dyDescent="0.15">
      <c r="S793" s="11" t="s">
        <v>40</v>
      </c>
      <c r="T793" s="11" t="s">
        <v>100</v>
      </c>
      <c r="U793" s="11">
        <v>6</v>
      </c>
      <c r="V793" s="11">
        <v>45</v>
      </c>
      <c r="W793" s="9">
        <v>8.7079799999999999E-2</v>
      </c>
      <c r="X793" s="9">
        <v>0.51458599999999999</v>
      </c>
      <c r="Y793" s="9">
        <f t="shared" si="338"/>
        <v>0.71602660960344955</v>
      </c>
      <c r="Z793" s="9">
        <f t="shared" si="339"/>
        <v>72</v>
      </c>
      <c r="AA793" s="8">
        <f t="shared" si="340"/>
        <v>60</v>
      </c>
      <c r="AB793" s="8" t="b">
        <f t="shared" si="337"/>
        <v>0</v>
      </c>
      <c r="AC793" s="25" t="str">
        <f t="shared" si="328"/>
        <v>NO</v>
      </c>
      <c r="AD793" s="21" t="str">
        <f t="shared" si="341"/>
        <v>NO</v>
      </c>
      <c r="AE793" s="8" t="str">
        <f t="shared" si="342"/>
        <v>FINE</v>
      </c>
      <c r="AF793" s="8">
        <f t="shared" si="343"/>
        <v>2</v>
      </c>
      <c r="AG793" s="8">
        <f t="shared" si="344"/>
        <v>2</v>
      </c>
      <c r="AH793" s="8">
        <f t="shared" si="345"/>
        <v>2</v>
      </c>
      <c r="AI793" s="25">
        <f t="shared" si="329"/>
        <v>99</v>
      </c>
      <c r="AJ793" s="25">
        <f t="shared" si="330"/>
        <v>214</v>
      </c>
      <c r="AK793" s="25">
        <f t="shared" si="331"/>
        <v>410</v>
      </c>
      <c r="AL793" s="25">
        <f t="shared" si="332"/>
        <v>10.7</v>
      </c>
      <c r="AM793" s="21">
        <f t="shared" si="346"/>
        <v>99</v>
      </c>
      <c r="AN793" s="21">
        <f t="shared" si="347"/>
        <v>214</v>
      </c>
      <c r="AO793" s="21">
        <f t="shared" si="348"/>
        <v>410</v>
      </c>
      <c r="AP793" s="21">
        <f t="shared" si="349"/>
        <v>10.7</v>
      </c>
      <c r="AQ793" s="24">
        <f t="shared" si="333"/>
        <v>0</v>
      </c>
      <c r="AR793" s="24">
        <f t="shared" si="334"/>
        <v>1</v>
      </c>
      <c r="AS793" s="24">
        <f t="shared" si="335"/>
        <v>1</v>
      </c>
      <c r="AT793" s="24">
        <f t="shared" si="336"/>
        <v>1</v>
      </c>
      <c r="AU793">
        <v>6</v>
      </c>
      <c r="AV793">
        <v>4</v>
      </c>
      <c r="AW793">
        <v>85</v>
      </c>
      <c r="AX793">
        <v>35</v>
      </c>
      <c r="AY793">
        <v>45</v>
      </c>
      <c r="AZ793">
        <v>15</v>
      </c>
      <c r="BA793">
        <v>22.5</v>
      </c>
      <c r="BB793">
        <v>22.5</v>
      </c>
      <c r="BC793">
        <v>114.58040139000001</v>
      </c>
      <c r="BD793">
        <v>21.127969237999999</v>
      </c>
      <c r="BE793">
        <v>-11.216792570000001</v>
      </c>
      <c r="BF793">
        <v>-9.4581046769999997</v>
      </c>
      <c r="BG793">
        <v>-4.9367973330000003</v>
      </c>
      <c r="BH793">
        <v>-2.1706066669999999</v>
      </c>
      <c r="BI793">
        <v>-2.703258076</v>
      </c>
      <c r="BJ793">
        <v>3.6624164078999999</v>
      </c>
      <c r="BK793">
        <v>-1.2045983</v>
      </c>
      <c r="BL793">
        <v>-2.4608748550000001</v>
      </c>
      <c r="BM793">
        <v>3.0117500701000002</v>
      </c>
      <c r="BN793">
        <v>-2.2836698489999998</v>
      </c>
      <c r="BO793">
        <v>-6.9932106000000003</v>
      </c>
      <c r="BP793">
        <v>7.1223791698000003</v>
      </c>
      <c r="BQ793">
        <v>4.9723595833000003</v>
      </c>
      <c r="BR793">
        <v>260.24563330000001</v>
      </c>
      <c r="BS793">
        <v>51.590929189999997</v>
      </c>
      <c r="BT793">
        <v>-21.56389063</v>
      </c>
      <c r="BU793">
        <v>-20.56838617</v>
      </c>
      <c r="BV793">
        <v>-15.784630910000001</v>
      </c>
      <c r="BW793">
        <v>-6.5238387619999996</v>
      </c>
      <c r="BX793">
        <v>-7.7431479940000001</v>
      </c>
      <c r="BY793">
        <v>9.2283094338999998</v>
      </c>
      <c r="BZ793">
        <v>-3.1504884030000002</v>
      </c>
      <c r="CA793">
        <v>-3.1725983129999999</v>
      </c>
      <c r="CB793">
        <v>6.4122338653000002</v>
      </c>
      <c r="CC793">
        <v>-2.806296718</v>
      </c>
      <c r="CD793">
        <v>-15.58648348</v>
      </c>
      <c r="CE793">
        <v>9.3630079627999994</v>
      </c>
      <c r="CF793">
        <v>5.1628031004999997</v>
      </c>
      <c r="CG793">
        <v>474.74004414000001</v>
      </c>
      <c r="CH793">
        <v>108.95290694000001</v>
      </c>
      <c r="CI793">
        <v>-41.7766989</v>
      </c>
      <c r="CJ793">
        <v>-25.46337552</v>
      </c>
      <c r="CK793">
        <v>-16.090007700000001</v>
      </c>
      <c r="CL793">
        <v>-18.853303059999998</v>
      </c>
      <c r="CM793">
        <v>0.19506451089999999</v>
      </c>
      <c r="CN793">
        <v>12.733337993999999</v>
      </c>
      <c r="CO793">
        <v>3.0520493360000001</v>
      </c>
      <c r="CP793">
        <v>-2.4804511850000002</v>
      </c>
      <c r="CQ793">
        <v>15.549725731000001</v>
      </c>
      <c r="CR793">
        <v>-0.89672272600000003</v>
      </c>
      <c r="CS793">
        <v>-12.48312458</v>
      </c>
      <c r="CT793">
        <v>-1.827145112</v>
      </c>
      <c r="CU793">
        <v>6.2553631546000004</v>
      </c>
      <c r="CV793">
        <v>7.9296704224000001</v>
      </c>
      <c r="CW793">
        <v>-3.7211207059999998</v>
      </c>
      <c r="CX793">
        <v>1.9382827823</v>
      </c>
      <c r="CY793">
        <v>1.2011215039000001</v>
      </c>
      <c r="CZ793">
        <v>0.98932141259999995</v>
      </c>
      <c r="DA793">
        <v>-0.56925579199999998</v>
      </c>
      <c r="DB793">
        <v>-0.49484956099999999</v>
      </c>
      <c r="DC793">
        <v>-0.16928125899999999</v>
      </c>
      <c r="DD793">
        <v>-0.82942472199999995</v>
      </c>
      <c r="DE793">
        <v>0.94131973150000003</v>
      </c>
      <c r="DF793">
        <v>-0.92607154700000005</v>
      </c>
      <c r="DG793">
        <v>1.6206504279</v>
      </c>
      <c r="DH793">
        <v>0.71518133350000002</v>
      </c>
      <c r="DI793">
        <v>-1.253653723</v>
      </c>
      <c r="DJ793">
        <v>-0.70618098399999996</v>
      </c>
    </row>
    <row r="794" spans="19:114" x14ac:dyDescent="0.15">
      <c r="S794" s="11" t="s">
        <v>40</v>
      </c>
      <c r="T794" s="11" t="s">
        <v>100</v>
      </c>
      <c r="U794" s="11">
        <v>8</v>
      </c>
      <c r="V794" s="11">
        <v>0</v>
      </c>
      <c r="W794" s="9">
        <v>0.122721</v>
      </c>
      <c r="X794" s="9">
        <v>0.521397</v>
      </c>
      <c r="Y794" s="9">
        <f t="shared" si="338"/>
        <v>1.0376278339139</v>
      </c>
      <c r="Z794" s="9">
        <f t="shared" si="339"/>
        <v>50</v>
      </c>
      <c r="AA794" s="8">
        <f t="shared" si="340"/>
        <v>60</v>
      </c>
      <c r="AB794" s="8" t="b">
        <f t="shared" si="337"/>
        <v>0</v>
      </c>
      <c r="AC794" s="25" t="str">
        <f t="shared" si="328"/>
        <v>NO</v>
      </c>
      <c r="AD794" s="21" t="str">
        <f t="shared" si="341"/>
        <v>YES</v>
      </c>
      <c r="AE794" s="8" t="str">
        <f t="shared" si="342"/>
        <v>MEDIUM</v>
      </c>
      <c r="AF794" s="8">
        <f t="shared" si="343"/>
        <v>3</v>
      </c>
      <c r="AG794" s="8">
        <f t="shared" si="344"/>
        <v>3</v>
      </c>
      <c r="AH794" s="8">
        <f t="shared" si="345"/>
        <v>3</v>
      </c>
      <c r="AI794" s="25">
        <f t="shared" si="329"/>
        <v>116</v>
      </c>
      <c r="AJ794" s="25">
        <f t="shared" si="330"/>
        <v>259</v>
      </c>
      <c r="AK794" s="25">
        <f t="shared" si="331"/>
        <v>459</v>
      </c>
      <c r="AL794" s="25">
        <f t="shared" si="332"/>
        <v>7.1</v>
      </c>
      <c r="AM794" s="21">
        <f t="shared" si="346"/>
        <v>116</v>
      </c>
      <c r="AN794" s="21">
        <f t="shared" si="347"/>
        <v>259</v>
      </c>
      <c r="AO794" s="21">
        <f t="shared" si="348"/>
        <v>459</v>
      </c>
      <c r="AP794" s="21">
        <f t="shared" si="349"/>
        <v>7.1</v>
      </c>
      <c r="AQ794" s="24">
        <f t="shared" si="333"/>
        <v>0.5</v>
      </c>
      <c r="AR794" s="24">
        <f t="shared" si="334"/>
        <v>1</v>
      </c>
      <c r="AS794" s="24">
        <f t="shared" si="335"/>
        <v>1</v>
      </c>
      <c r="AT794" s="24">
        <f t="shared" si="336"/>
        <v>-1</v>
      </c>
      <c r="AU794">
        <v>6</v>
      </c>
      <c r="AV794">
        <v>4</v>
      </c>
      <c r="AW794">
        <v>85</v>
      </c>
      <c r="AX794">
        <v>35</v>
      </c>
      <c r="AY794">
        <v>45</v>
      </c>
      <c r="AZ794">
        <v>15</v>
      </c>
      <c r="BA794">
        <v>22.5</v>
      </c>
      <c r="BB794">
        <v>22.5</v>
      </c>
      <c r="BC794">
        <v>114.58040139000001</v>
      </c>
      <c r="BD794">
        <v>21.127969237999999</v>
      </c>
      <c r="BE794">
        <v>-11.216792570000001</v>
      </c>
      <c r="BF794">
        <v>-9.4581046769999997</v>
      </c>
      <c r="BG794">
        <v>-4.9367973330000003</v>
      </c>
      <c r="BH794">
        <v>-2.1706066669999999</v>
      </c>
      <c r="BI794">
        <v>-2.703258076</v>
      </c>
      <c r="BJ794">
        <v>3.6624164078999999</v>
      </c>
      <c r="BK794">
        <v>-1.2045983</v>
      </c>
      <c r="BL794">
        <v>-2.4608748550000001</v>
      </c>
      <c r="BM794">
        <v>3.0117500701000002</v>
      </c>
      <c r="BN794">
        <v>-2.2836698489999998</v>
      </c>
      <c r="BO794">
        <v>-6.9932106000000003</v>
      </c>
      <c r="BP794">
        <v>7.1223791698000003</v>
      </c>
      <c r="BQ794">
        <v>4.9723595833000003</v>
      </c>
      <c r="BR794">
        <v>260.24563330000001</v>
      </c>
      <c r="BS794">
        <v>51.590929189999997</v>
      </c>
      <c r="BT794">
        <v>-21.56389063</v>
      </c>
      <c r="BU794">
        <v>-20.56838617</v>
      </c>
      <c r="BV794">
        <v>-15.784630910000001</v>
      </c>
      <c r="BW794">
        <v>-6.5238387619999996</v>
      </c>
      <c r="BX794">
        <v>-7.7431479940000001</v>
      </c>
      <c r="BY794">
        <v>9.2283094338999998</v>
      </c>
      <c r="BZ794">
        <v>-3.1504884030000002</v>
      </c>
      <c r="CA794">
        <v>-3.1725983129999999</v>
      </c>
      <c r="CB794">
        <v>6.4122338653000002</v>
      </c>
      <c r="CC794">
        <v>-2.806296718</v>
      </c>
      <c r="CD794">
        <v>-15.58648348</v>
      </c>
      <c r="CE794">
        <v>9.3630079627999994</v>
      </c>
      <c r="CF794">
        <v>5.1628031004999997</v>
      </c>
      <c r="CG794">
        <v>474.74004414000001</v>
      </c>
      <c r="CH794">
        <v>108.95290694000001</v>
      </c>
      <c r="CI794">
        <v>-41.7766989</v>
      </c>
      <c r="CJ794">
        <v>-25.46337552</v>
      </c>
      <c r="CK794">
        <v>-16.090007700000001</v>
      </c>
      <c r="CL794">
        <v>-18.853303059999998</v>
      </c>
      <c r="CM794">
        <v>0.19506451089999999</v>
      </c>
      <c r="CN794">
        <v>12.733337993999999</v>
      </c>
      <c r="CO794">
        <v>3.0520493360000001</v>
      </c>
      <c r="CP794">
        <v>-2.4804511850000002</v>
      </c>
      <c r="CQ794">
        <v>15.549725731000001</v>
      </c>
      <c r="CR794">
        <v>-0.89672272600000003</v>
      </c>
      <c r="CS794">
        <v>-12.48312458</v>
      </c>
      <c r="CT794">
        <v>-1.827145112</v>
      </c>
      <c r="CU794">
        <v>6.2553631546000004</v>
      </c>
      <c r="CV794">
        <v>7.9296704224000001</v>
      </c>
      <c r="CW794">
        <v>-3.7211207059999998</v>
      </c>
      <c r="CX794">
        <v>1.9382827823</v>
      </c>
      <c r="CY794">
        <v>1.2011215039000001</v>
      </c>
      <c r="CZ794">
        <v>0.98932141259999995</v>
      </c>
      <c r="DA794">
        <v>-0.56925579199999998</v>
      </c>
      <c r="DB794">
        <v>-0.49484956099999999</v>
      </c>
      <c r="DC794">
        <v>-0.16928125899999999</v>
      </c>
      <c r="DD794">
        <v>-0.82942472199999995</v>
      </c>
      <c r="DE794">
        <v>0.94131973150000003</v>
      </c>
      <c r="DF794">
        <v>-0.92607154700000005</v>
      </c>
      <c r="DG794">
        <v>1.6206504279</v>
      </c>
      <c r="DH794">
        <v>0.71518133350000002</v>
      </c>
      <c r="DI794">
        <v>-1.253653723</v>
      </c>
      <c r="DJ794">
        <v>-0.70618098399999996</v>
      </c>
    </row>
    <row r="795" spans="19:114" x14ac:dyDescent="0.15">
      <c r="S795" s="11" t="s">
        <v>40</v>
      </c>
      <c r="T795" s="11" t="s">
        <v>100</v>
      </c>
      <c r="U795" s="11">
        <v>8</v>
      </c>
      <c r="V795" s="11">
        <v>15</v>
      </c>
      <c r="W795" s="9">
        <v>0.122721</v>
      </c>
      <c r="X795" s="9">
        <v>0.521397</v>
      </c>
      <c r="Y795" s="9">
        <f t="shared" si="338"/>
        <v>1.0376278339139</v>
      </c>
      <c r="Z795" s="9">
        <f t="shared" si="339"/>
        <v>50</v>
      </c>
      <c r="AA795" s="8">
        <f t="shared" si="340"/>
        <v>60</v>
      </c>
      <c r="AB795" s="8" t="b">
        <f t="shared" si="337"/>
        <v>0</v>
      </c>
      <c r="AC795" s="25" t="str">
        <f t="shared" si="328"/>
        <v>NO</v>
      </c>
      <c r="AD795" s="21" t="str">
        <f t="shared" si="341"/>
        <v>YES</v>
      </c>
      <c r="AE795" s="8" t="str">
        <f t="shared" si="342"/>
        <v>FINE</v>
      </c>
      <c r="AF795" s="8">
        <f t="shared" si="343"/>
        <v>2</v>
      </c>
      <c r="AG795" s="8">
        <f t="shared" si="344"/>
        <v>2</v>
      </c>
      <c r="AH795" s="8">
        <f t="shared" si="345"/>
        <v>2</v>
      </c>
      <c r="AI795" s="25">
        <f t="shared" si="329"/>
        <v>108</v>
      </c>
      <c r="AJ795" s="25">
        <f t="shared" si="330"/>
        <v>245</v>
      </c>
      <c r="AK795" s="25">
        <f t="shared" si="331"/>
        <v>453</v>
      </c>
      <c r="AL795" s="25">
        <f t="shared" si="332"/>
        <v>8.1</v>
      </c>
      <c r="AM795" s="21">
        <f t="shared" si="346"/>
        <v>108</v>
      </c>
      <c r="AN795" s="21">
        <f t="shared" si="347"/>
        <v>245</v>
      </c>
      <c r="AO795" s="21">
        <f t="shared" si="348"/>
        <v>453</v>
      </c>
      <c r="AP795" s="21">
        <f t="shared" si="349"/>
        <v>8.1</v>
      </c>
      <c r="AQ795" s="24">
        <f t="shared" si="333"/>
        <v>0.5</v>
      </c>
      <c r="AR795" s="24">
        <f t="shared" si="334"/>
        <v>1</v>
      </c>
      <c r="AS795" s="24">
        <f t="shared" si="335"/>
        <v>1</v>
      </c>
      <c r="AT795" s="24">
        <f t="shared" si="336"/>
        <v>-0.33333333333333331</v>
      </c>
      <c r="AU795">
        <v>6</v>
      </c>
      <c r="AV795">
        <v>4</v>
      </c>
      <c r="AW795">
        <v>85</v>
      </c>
      <c r="AX795">
        <v>35</v>
      </c>
      <c r="AY795">
        <v>45</v>
      </c>
      <c r="AZ795">
        <v>15</v>
      </c>
      <c r="BA795">
        <v>22.5</v>
      </c>
      <c r="BB795">
        <v>22.5</v>
      </c>
      <c r="BC795">
        <v>114.58040139000001</v>
      </c>
      <c r="BD795">
        <v>21.127969237999999</v>
      </c>
      <c r="BE795">
        <v>-11.216792570000001</v>
      </c>
      <c r="BF795">
        <v>-9.4581046769999997</v>
      </c>
      <c r="BG795">
        <v>-4.9367973330000003</v>
      </c>
      <c r="BH795">
        <v>-2.1706066669999999</v>
      </c>
      <c r="BI795">
        <v>-2.703258076</v>
      </c>
      <c r="BJ795">
        <v>3.6624164078999999</v>
      </c>
      <c r="BK795">
        <v>-1.2045983</v>
      </c>
      <c r="BL795">
        <v>-2.4608748550000001</v>
      </c>
      <c r="BM795">
        <v>3.0117500701000002</v>
      </c>
      <c r="BN795">
        <v>-2.2836698489999998</v>
      </c>
      <c r="BO795">
        <v>-6.9932106000000003</v>
      </c>
      <c r="BP795">
        <v>7.1223791698000003</v>
      </c>
      <c r="BQ795">
        <v>4.9723595833000003</v>
      </c>
      <c r="BR795">
        <v>260.24563330000001</v>
      </c>
      <c r="BS795">
        <v>51.590929189999997</v>
      </c>
      <c r="BT795">
        <v>-21.56389063</v>
      </c>
      <c r="BU795">
        <v>-20.56838617</v>
      </c>
      <c r="BV795">
        <v>-15.784630910000001</v>
      </c>
      <c r="BW795">
        <v>-6.5238387619999996</v>
      </c>
      <c r="BX795">
        <v>-7.7431479940000001</v>
      </c>
      <c r="BY795">
        <v>9.2283094338999998</v>
      </c>
      <c r="BZ795">
        <v>-3.1504884030000002</v>
      </c>
      <c r="CA795">
        <v>-3.1725983129999999</v>
      </c>
      <c r="CB795">
        <v>6.4122338653000002</v>
      </c>
      <c r="CC795">
        <v>-2.806296718</v>
      </c>
      <c r="CD795">
        <v>-15.58648348</v>
      </c>
      <c r="CE795">
        <v>9.3630079627999994</v>
      </c>
      <c r="CF795">
        <v>5.1628031004999997</v>
      </c>
      <c r="CG795">
        <v>474.74004414000001</v>
      </c>
      <c r="CH795">
        <v>108.95290694000001</v>
      </c>
      <c r="CI795">
        <v>-41.7766989</v>
      </c>
      <c r="CJ795">
        <v>-25.46337552</v>
      </c>
      <c r="CK795">
        <v>-16.090007700000001</v>
      </c>
      <c r="CL795">
        <v>-18.853303059999998</v>
      </c>
      <c r="CM795">
        <v>0.19506451089999999</v>
      </c>
      <c r="CN795">
        <v>12.733337993999999</v>
      </c>
      <c r="CO795">
        <v>3.0520493360000001</v>
      </c>
      <c r="CP795">
        <v>-2.4804511850000002</v>
      </c>
      <c r="CQ795">
        <v>15.549725731000001</v>
      </c>
      <c r="CR795">
        <v>-0.89672272600000003</v>
      </c>
      <c r="CS795">
        <v>-12.48312458</v>
      </c>
      <c r="CT795">
        <v>-1.827145112</v>
      </c>
      <c r="CU795">
        <v>6.2553631546000004</v>
      </c>
      <c r="CV795">
        <v>7.9296704224000001</v>
      </c>
      <c r="CW795">
        <v>-3.7211207059999998</v>
      </c>
      <c r="CX795">
        <v>1.9382827823</v>
      </c>
      <c r="CY795">
        <v>1.2011215039000001</v>
      </c>
      <c r="CZ795">
        <v>0.98932141259999995</v>
      </c>
      <c r="DA795">
        <v>-0.56925579199999998</v>
      </c>
      <c r="DB795">
        <v>-0.49484956099999999</v>
      </c>
      <c r="DC795">
        <v>-0.16928125899999999</v>
      </c>
      <c r="DD795">
        <v>-0.82942472199999995</v>
      </c>
      <c r="DE795">
        <v>0.94131973150000003</v>
      </c>
      <c r="DF795">
        <v>-0.92607154700000005</v>
      </c>
      <c r="DG795">
        <v>1.6206504279</v>
      </c>
      <c r="DH795">
        <v>0.71518133350000002</v>
      </c>
      <c r="DI795">
        <v>-1.253653723</v>
      </c>
      <c r="DJ795">
        <v>-0.70618098399999996</v>
      </c>
    </row>
    <row r="796" spans="19:114" x14ac:dyDescent="0.15">
      <c r="S796" s="11" t="s">
        <v>40</v>
      </c>
      <c r="T796" s="11" t="s">
        <v>100</v>
      </c>
      <c r="U796" s="11">
        <v>8</v>
      </c>
      <c r="V796" s="11">
        <v>30</v>
      </c>
      <c r="W796" s="9">
        <v>0.122721</v>
      </c>
      <c r="X796" s="9">
        <v>0.521397</v>
      </c>
      <c r="Y796" s="9">
        <f t="shared" si="338"/>
        <v>1.0376278339139</v>
      </c>
      <c r="Z796" s="9">
        <f t="shared" si="339"/>
        <v>50</v>
      </c>
      <c r="AA796" s="8">
        <f t="shared" si="340"/>
        <v>60</v>
      </c>
      <c r="AB796" s="8" t="b">
        <f t="shared" si="337"/>
        <v>0</v>
      </c>
      <c r="AC796" s="25" t="str">
        <f t="shared" si="328"/>
        <v>NO</v>
      </c>
      <c r="AD796" s="21" t="str">
        <f t="shared" si="341"/>
        <v>YES</v>
      </c>
      <c r="AE796" s="8" t="str">
        <f t="shared" si="342"/>
        <v>FINE</v>
      </c>
      <c r="AF796" s="8">
        <f t="shared" si="343"/>
        <v>2</v>
      </c>
      <c r="AG796" s="8">
        <f t="shared" si="344"/>
        <v>2</v>
      </c>
      <c r="AH796" s="8">
        <f t="shared" si="345"/>
        <v>2</v>
      </c>
      <c r="AI796" s="25">
        <f t="shared" si="329"/>
        <v>105</v>
      </c>
      <c r="AJ796" s="25">
        <f t="shared" si="330"/>
        <v>235</v>
      </c>
      <c r="AK796" s="25">
        <f t="shared" si="331"/>
        <v>452</v>
      </c>
      <c r="AL796" s="25">
        <f t="shared" si="332"/>
        <v>8.5</v>
      </c>
      <c r="AM796" s="21">
        <f t="shared" si="346"/>
        <v>105</v>
      </c>
      <c r="AN796" s="21">
        <f t="shared" si="347"/>
        <v>235</v>
      </c>
      <c r="AO796" s="21">
        <f t="shared" si="348"/>
        <v>452</v>
      </c>
      <c r="AP796" s="21">
        <f t="shared" si="349"/>
        <v>8.5</v>
      </c>
      <c r="AQ796" s="24">
        <f t="shared" si="333"/>
        <v>0.5</v>
      </c>
      <c r="AR796" s="24">
        <f t="shared" si="334"/>
        <v>1</v>
      </c>
      <c r="AS796" s="24">
        <f t="shared" si="335"/>
        <v>1</v>
      </c>
      <c r="AT796" s="24">
        <f t="shared" si="336"/>
        <v>0.33333333333333331</v>
      </c>
      <c r="AU796">
        <v>6</v>
      </c>
      <c r="AV796">
        <v>4</v>
      </c>
      <c r="AW796">
        <v>85</v>
      </c>
      <c r="AX796">
        <v>35</v>
      </c>
      <c r="AY796">
        <v>45</v>
      </c>
      <c r="AZ796">
        <v>15</v>
      </c>
      <c r="BA796">
        <v>22.5</v>
      </c>
      <c r="BB796">
        <v>22.5</v>
      </c>
      <c r="BC796">
        <v>114.58040139000001</v>
      </c>
      <c r="BD796">
        <v>21.127969237999999</v>
      </c>
      <c r="BE796">
        <v>-11.216792570000001</v>
      </c>
      <c r="BF796">
        <v>-9.4581046769999997</v>
      </c>
      <c r="BG796">
        <v>-4.9367973330000003</v>
      </c>
      <c r="BH796">
        <v>-2.1706066669999999</v>
      </c>
      <c r="BI796">
        <v>-2.703258076</v>
      </c>
      <c r="BJ796">
        <v>3.6624164078999999</v>
      </c>
      <c r="BK796">
        <v>-1.2045983</v>
      </c>
      <c r="BL796">
        <v>-2.4608748550000001</v>
      </c>
      <c r="BM796">
        <v>3.0117500701000002</v>
      </c>
      <c r="BN796">
        <v>-2.2836698489999998</v>
      </c>
      <c r="BO796">
        <v>-6.9932106000000003</v>
      </c>
      <c r="BP796">
        <v>7.1223791698000003</v>
      </c>
      <c r="BQ796">
        <v>4.9723595833000003</v>
      </c>
      <c r="BR796">
        <v>260.24563330000001</v>
      </c>
      <c r="BS796">
        <v>51.590929189999997</v>
      </c>
      <c r="BT796">
        <v>-21.56389063</v>
      </c>
      <c r="BU796">
        <v>-20.56838617</v>
      </c>
      <c r="BV796">
        <v>-15.784630910000001</v>
      </c>
      <c r="BW796">
        <v>-6.5238387619999996</v>
      </c>
      <c r="BX796">
        <v>-7.7431479940000001</v>
      </c>
      <c r="BY796">
        <v>9.2283094338999998</v>
      </c>
      <c r="BZ796">
        <v>-3.1504884030000002</v>
      </c>
      <c r="CA796">
        <v>-3.1725983129999999</v>
      </c>
      <c r="CB796">
        <v>6.4122338653000002</v>
      </c>
      <c r="CC796">
        <v>-2.806296718</v>
      </c>
      <c r="CD796">
        <v>-15.58648348</v>
      </c>
      <c r="CE796">
        <v>9.3630079627999994</v>
      </c>
      <c r="CF796">
        <v>5.1628031004999997</v>
      </c>
      <c r="CG796">
        <v>474.74004414000001</v>
      </c>
      <c r="CH796">
        <v>108.95290694000001</v>
      </c>
      <c r="CI796">
        <v>-41.7766989</v>
      </c>
      <c r="CJ796">
        <v>-25.46337552</v>
      </c>
      <c r="CK796">
        <v>-16.090007700000001</v>
      </c>
      <c r="CL796">
        <v>-18.853303059999998</v>
      </c>
      <c r="CM796">
        <v>0.19506451089999999</v>
      </c>
      <c r="CN796">
        <v>12.733337993999999</v>
      </c>
      <c r="CO796">
        <v>3.0520493360000001</v>
      </c>
      <c r="CP796">
        <v>-2.4804511850000002</v>
      </c>
      <c r="CQ796">
        <v>15.549725731000001</v>
      </c>
      <c r="CR796">
        <v>-0.89672272600000003</v>
      </c>
      <c r="CS796">
        <v>-12.48312458</v>
      </c>
      <c r="CT796">
        <v>-1.827145112</v>
      </c>
      <c r="CU796">
        <v>6.2553631546000004</v>
      </c>
      <c r="CV796">
        <v>7.9296704224000001</v>
      </c>
      <c r="CW796">
        <v>-3.7211207059999998</v>
      </c>
      <c r="CX796">
        <v>1.9382827823</v>
      </c>
      <c r="CY796">
        <v>1.2011215039000001</v>
      </c>
      <c r="CZ796">
        <v>0.98932141259999995</v>
      </c>
      <c r="DA796">
        <v>-0.56925579199999998</v>
      </c>
      <c r="DB796">
        <v>-0.49484956099999999</v>
      </c>
      <c r="DC796">
        <v>-0.16928125899999999</v>
      </c>
      <c r="DD796">
        <v>-0.82942472199999995</v>
      </c>
      <c r="DE796">
        <v>0.94131973150000003</v>
      </c>
      <c r="DF796">
        <v>-0.92607154700000005</v>
      </c>
      <c r="DG796">
        <v>1.6206504279</v>
      </c>
      <c r="DH796">
        <v>0.71518133350000002</v>
      </c>
      <c r="DI796">
        <v>-1.253653723</v>
      </c>
      <c r="DJ796">
        <v>-0.70618098399999996</v>
      </c>
    </row>
    <row r="797" spans="19:114" x14ac:dyDescent="0.15">
      <c r="S797" s="11" t="s">
        <v>40</v>
      </c>
      <c r="T797" s="11" t="s">
        <v>100</v>
      </c>
      <c r="U797" s="11">
        <v>8</v>
      </c>
      <c r="V797" s="11">
        <v>45</v>
      </c>
      <c r="W797" s="9">
        <v>0.122721</v>
      </c>
      <c r="X797" s="9">
        <v>0.521397</v>
      </c>
      <c r="Y797" s="9">
        <f t="shared" si="338"/>
        <v>1.0376278339139</v>
      </c>
      <c r="Z797" s="9">
        <f t="shared" si="339"/>
        <v>50</v>
      </c>
      <c r="AA797" s="8">
        <f t="shared" si="340"/>
        <v>60</v>
      </c>
      <c r="AB797" s="8" t="b">
        <f t="shared" si="337"/>
        <v>0</v>
      </c>
      <c r="AC797" s="25" t="str">
        <f t="shared" si="328"/>
        <v>NO</v>
      </c>
      <c r="AD797" s="21" t="str">
        <f t="shared" si="341"/>
        <v>YES</v>
      </c>
      <c r="AE797" s="8" t="str">
        <f t="shared" si="342"/>
        <v>FINE</v>
      </c>
      <c r="AF797" s="8">
        <f t="shared" si="343"/>
        <v>2</v>
      </c>
      <c r="AG797" s="8">
        <f t="shared" si="344"/>
        <v>2</v>
      </c>
      <c r="AH797" s="8">
        <f t="shared" si="345"/>
        <v>2</v>
      </c>
      <c r="AI797" s="25">
        <f t="shared" si="329"/>
        <v>106</v>
      </c>
      <c r="AJ797" s="25">
        <f t="shared" si="330"/>
        <v>231</v>
      </c>
      <c r="AK797" s="25">
        <f t="shared" si="331"/>
        <v>456</v>
      </c>
      <c r="AL797" s="25">
        <f t="shared" si="332"/>
        <v>8.2999999999999989</v>
      </c>
      <c r="AM797" s="21">
        <f t="shared" si="346"/>
        <v>106</v>
      </c>
      <c r="AN797" s="21">
        <f t="shared" si="347"/>
        <v>231</v>
      </c>
      <c r="AO797" s="21">
        <f t="shared" si="348"/>
        <v>456</v>
      </c>
      <c r="AP797" s="21">
        <f t="shared" si="349"/>
        <v>8.2999999999999989</v>
      </c>
      <c r="AQ797" s="24">
        <f t="shared" si="333"/>
        <v>0.5</v>
      </c>
      <c r="AR797" s="24">
        <f t="shared" si="334"/>
        <v>1</v>
      </c>
      <c r="AS797" s="24">
        <f t="shared" si="335"/>
        <v>1</v>
      </c>
      <c r="AT797" s="24">
        <f t="shared" si="336"/>
        <v>1</v>
      </c>
      <c r="AU797">
        <v>6</v>
      </c>
      <c r="AV797">
        <v>4</v>
      </c>
      <c r="AW797">
        <v>85</v>
      </c>
      <c r="AX797">
        <v>35</v>
      </c>
      <c r="AY797">
        <v>45</v>
      </c>
      <c r="AZ797">
        <v>15</v>
      </c>
      <c r="BA797">
        <v>22.5</v>
      </c>
      <c r="BB797">
        <v>22.5</v>
      </c>
      <c r="BC797">
        <v>114.58040139000001</v>
      </c>
      <c r="BD797">
        <v>21.127969237999999</v>
      </c>
      <c r="BE797">
        <v>-11.216792570000001</v>
      </c>
      <c r="BF797">
        <v>-9.4581046769999997</v>
      </c>
      <c r="BG797">
        <v>-4.9367973330000003</v>
      </c>
      <c r="BH797">
        <v>-2.1706066669999999</v>
      </c>
      <c r="BI797">
        <v>-2.703258076</v>
      </c>
      <c r="BJ797">
        <v>3.6624164078999999</v>
      </c>
      <c r="BK797">
        <v>-1.2045983</v>
      </c>
      <c r="BL797">
        <v>-2.4608748550000001</v>
      </c>
      <c r="BM797">
        <v>3.0117500701000002</v>
      </c>
      <c r="BN797">
        <v>-2.2836698489999998</v>
      </c>
      <c r="BO797">
        <v>-6.9932106000000003</v>
      </c>
      <c r="BP797">
        <v>7.1223791698000003</v>
      </c>
      <c r="BQ797">
        <v>4.9723595833000003</v>
      </c>
      <c r="BR797">
        <v>260.24563330000001</v>
      </c>
      <c r="BS797">
        <v>51.590929189999997</v>
      </c>
      <c r="BT797">
        <v>-21.56389063</v>
      </c>
      <c r="BU797">
        <v>-20.56838617</v>
      </c>
      <c r="BV797">
        <v>-15.784630910000001</v>
      </c>
      <c r="BW797">
        <v>-6.5238387619999996</v>
      </c>
      <c r="BX797">
        <v>-7.7431479940000001</v>
      </c>
      <c r="BY797">
        <v>9.2283094338999998</v>
      </c>
      <c r="BZ797">
        <v>-3.1504884030000002</v>
      </c>
      <c r="CA797">
        <v>-3.1725983129999999</v>
      </c>
      <c r="CB797">
        <v>6.4122338653000002</v>
      </c>
      <c r="CC797">
        <v>-2.806296718</v>
      </c>
      <c r="CD797">
        <v>-15.58648348</v>
      </c>
      <c r="CE797">
        <v>9.3630079627999994</v>
      </c>
      <c r="CF797">
        <v>5.1628031004999997</v>
      </c>
      <c r="CG797">
        <v>474.74004414000001</v>
      </c>
      <c r="CH797">
        <v>108.95290694000001</v>
      </c>
      <c r="CI797">
        <v>-41.7766989</v>
      </c>
      <c r="CJ797">
        <v>-25.46337552</v>
      </c>
      <c r="CK797">
        <v>-16.090007700000001</v>
      </c>
      <c r="CL797">
        <v>-18.853303059999998</v>
      </c>
      <c r="CM797">
        <v>0.19506451089999999</v>
      </c>
      <c r="CN797">
        <v>12.733337993999999</v>
      </c>
      <c r="CO797">
        <v>3.0520493360000001</v>
      </c>
      <c r="CP797">
        <v>-2.4804511850000002</v>
      </c>
      <c r="CQ797">
        <v>15.549725731000001</v>
      </c>
      <c r="CR797">
        <v>-0.89672272600000003</v>
      </c>
      <c r="CS797">
        <v>-12.48312458</v>
      </c>
      <c r="CT797">
        <v>-1.827145112</v>
      </c>
      <c r="CU797">
        <v>6.2553631546000004</v>
      </c>
      <c r="CV797">
        <v>7.9296704224000001</v>
      </c>
      <c r="CW797">
        <v>-3.7211207059999998</v>
      </c>
      <c r="CX797">
        <v>1.9382827823</v>
      </c>
      <c r="CY797">
        <v>1.2011215039000001</v>
      </c>
      <c r="CZ797">
        <v>0.98932141259999995</v>
      </c>
      <c r="DA797">
        <v>-0.56925579199999998</v>
      </c>
      <c r="DB797">
        <v>-0.49484956099999999</v>
      </c>
      <c r="DC797">
        <v>-0.16928125899999999</v>
      </c>
      <c r="DD797">
        <v>-0.82942472199999995</v>
      </c>
      <c r="DE797">
        <v>0.94131973150000003</v>
      </c>
      <c r="DF797">
        <v>-0.92607154700000005</v>
      </c>
      <c r="DG797">
        <v>1.6206504279</v>
      </c>
      <c r="DH797">
        <v>0.71518133350000002</v>
      </c>
      <c r="DI797">
        <v>-1.253653723</v>
      </c>
      <c r="DJ797">
        <v>-0.70618098399999996</v>
      </c>
    </row>
    <row r="798" spans="19:114" x14ac:dyDescent="0.15">
      <c r="S798" s="11" t="s">
        <v>40</v>
      </c>
      <c r="T798" s="11" t="s">
        <v>100</v>
      </c>
      <c r="U798" s="11">
        <v>10</v>
      </c>
      <c r="V798" s="11">
        <v>0</v>
      </c>
      <c r="W798" s="9">
        <v>0.15915699999999999</v>
      </c>
      <c r="X798" s="9">
        <v>0.52275000000000005</v>
      </c>
      <c r="Y798" s="9">
        <f t="shared" si="338"/>
        <v>1.3531760748494448</v>
      </c>
      <c r="Z798" s="9">
        <f t="shared" si="339"/>
        <v>38</v>
      </c>
      <c r="AA798" s="8">
        <f t="shared" si="340"/>
        <v>60</v>
      </c>
      <c r="AB798" s="8" t="b">
        <f t="shared" si="337"/>
        <v>0</v>
      </c>
      <c r="AC798" s="25" t="str">
        <f t="shared" si="328"/>
        <v>NO</v>
      </c>
      <c r="AD798" s="21" t="str">
        <f t="shared" si="341"/>
        <v>YES</v>
      </c>
      <c r="AE798" s="8" t="str">
        <f t="shared" si="342"/>
        <v>MEDIUM</v>
      </c>
      <c r="AF798" s="8">
        <f t="shared" si="343"/>
        <v>3</v>
      </c>
      <c r="AG798" s="8">
        <f t="shared" si="344"/>
        <v>3</v>
      </c>
      <c r="AH798" s="8">
        <f t="shared" si="345"/>
        <v>3</v>
      </c>
      <c r="AI798" s="25">
        <f t="shared" si="329"/>
        <v>123</v>
      </c>
      <c r="AJ798" s="25">
        <f t="shared" si="330"/>
        <v>277</v>
      </c>
      <c r="AK798" s="25">
        <f t="shared" si="331"/>
        <v>502</v>
      </c>
      <c r="AL798" s="25">
        <f t="shared" si="332"/>
        <v>6.3999999999999995</v>
      </c>
      <c r="AM798" s="21">
        <f t="shared" si="346"/>
        <v>123</v>
      </c>
      <c r="AN798" s="21">
        <f t="shared" si="347"/>
        <v>277</v>
      </c>
      <c r="AO798" s="21">
        <f t="shared" si="348"/>
        <v>502</v>
      </c>
      <c r="AP798" s="21">
        <f t="shared" si="349"/>
        <v>6.3999999999999995</v>
      </c>
      <c r="AQ798" s="24">
        <f t="shared" si="333"/>
        <v>1</v>
      </c>
      <c r="AR798" s="24">
        <f t="shared" si="334"/>
        <v>1</v>
      </c>
      <c r="AS798" s="24">
        <f t="shared" si="335"/>
        <v>1</v>
      </c>
      <c r="AT798" s="24">
        <f t="shared" si="336"/>
        <v>-1</v>
      </c>
      <c r="AU798">
        <v>6</v>
      </c>
      <c r="AV798">
        <v>4</v>
      </c>
      <c r="AW798">
        <v>85</v>
      </c>
      <c r="AX798">
        <v>35</v>
      </c>
      <c r="AY798">
        <v>45</v>
      </c>
      <c r="AZ798">
        <v>15</v>
      </c>
      <c r="BA798">
        <v>22.5</v>
      </c>
      <c r="BB798">
        <v>22.5</v>
      </c>
      <c r="BC798">
        <v>114.58040139000001</v>
      </c>
      <c r="BD798">
        <v>21.127969237999999</v>
      </c>
      <c r="BE798">
        <v>-11.216792570000001</v>
      </c>
      <c r="BF798">
        <v>-9.4581046769999997</v>
      </c>
      <c r="BG798">
        <v>-4.9367973330000003</v>
      </c>
      <c r="BH798">
        <v>-2.1706066669999999</v>
      </c>
      <c r="BI798">
        <v>-2.703258076</v>
      </c>
      <c r="BJ798">
        <v>3.6624164078999999</v>
      </c>
      <c r="BK798">
        <v>-1.2045983</v>
      </c>
      <c r="BL798">
        <v>-2.4608748550000001</v>
      </c>
      <c r="BM798">
        <v>3.0117500701000002</v>
      </c>
      <c r="BN798">
        <v>-2.2836698489999998</v>
      </c>
      <c r="BO798">
        <v>-6.9932106000000003</v>
      </c>
      <c r="BP798">
        <v>7.1223791698000003</v>
      </c>
      <c r="BQ798">
        <v>4.9723595833000003</v>
      </c>
      <c r="BR798">
        <v>260.24563330000001</v>
      </c>
      <c r="BS798">
        <v>51.590929189999997</v>
      </c>
      <c r="BT798">
        <v>-21.56389063</v>
      </c>
      <c r="BU798">
        <v>-20.56838617</v>
      </c>
      <c r="BV798">
        <v>-15.784630910000001</v>
      </c>
      <c r="BW798">
        <v>-6.5238387619999996</v>
      </c>
      <c r="BX798">
        <v>-7.7431479940000001</v>
      </c>
      <c r="BY798">
        <v>9.2283094338999998</v>
      </c>
      <c r="BZ798">
        <v>-3.1504884030000002</v>
      </c>
      <c r="CA798">
        <v>-3.1725983129999999</v>
      </c>
      <c r="CB798">
        <v>6.4122338653000002</v>
      </c>
      <c r="CC798">
        <v>-2.806296718</v>
      </c>
      <c r="CD798">
        <v>-15.58648348</v>
      </c>
      <c r="CE798">
        <v>9.3630079627999994</v>
      </c>
      <c r="CF798">
        <v>5.1628031004999997</v>
      </c>
      <c r="CG798">
        <v>474.74004414000001</v>
      </c>
      <c r="CH798">
        <v>108.95290694000001</v>
      </c>
      <c r="CI798">
        <v>-41.7766989</v>
      </c>
      <c r="CJ798">
        <v>-25.46337552</v>
      </c>
      <c r="CK798">
        <v>-16.090007700000001</v>
      </c>
      <c r="CL798">
        <v>-18.853303059999998</v>
      </c>
      <c r="CM798">
        <v>0.19506451089999999</v>
      </c>
      <c r="CN798">
        <v>12.733337993999999</v>
      </c>
      <c r="CO798">
        <v>3.0520493360000001</v>
      </c>
      <c r="CP798">
        <v>-2.4804511850000002</v>
      </c>
      <c r="CQ798">
        <v>15.549725731000001</v>
      </c>
      <c r="CR798">
        <v>-0.89672272600000003</v>
      </c>
      <c r="CS798">
        <v>-12.48312458</v>
      </c>
      <c r="CT798">
        <v>-1.827145112</v>
      </c>
      <c r="CU798">
        <v>6.2553631546000004</v>
      </c>
      <c r="CV798">
        <v>7.9296704224000001</v>
      </c>
      <c r="CW798">
        <v>-3.7211207059999998</v>
      </c>
      <c r="CX798">
        <v>1.9382827823</v>
      </c>
      <c r="CY798">
        <v>1.2011215039000001</v>
      </c>
      <c r="CZ798">
        <v>0.98932141259999995</v>
      </c>
      <c r="DA798">
        <v>-0.56925579199999998</v>
      </c>
      <c r="DB798">
        <v>-0.49484956099999999</v>
      </c>
      <c r="DC798">
        <v>-0.16928125899999999</v>
      </c>
      <c r="DD798">
        <v>-0.82942472199999995</v>
      </c>
      <c r="DE798">
        <v>0.94131973150000003</v>
      </c>
      <c r="DF798">
        <v>-0.92607154700000005</v>
      </c>
      <c r="DG798">
        <v>1.6206504279</v>
      </c>
      <c r="DH798">
        <v>0.71518133350000002</v>
      </c>
      <c r="DI798">
        <v>-1.253653723</v>
      </c>
      <c r="DJ798">
        <v>-0.70618098399999996</v>
      </c>
    </row>
    <row r="799" spans="19:114" x14ac:dyDescent="0.15">
      <c r="S799" s="11" t="s">
        <v>40</v>
      </c>
      <c r="T799" s="11" t="s">
        <v>100</v>
      </c>
      <c r="U799" s="11">
        <v>10</v>
      </c>
      <c r="V799" s="11">
        <v>15</v>
      </c>
      <c r="W799" s="9">
        <v>0.15915699999999999</v>
      </c>
      <c r="X799" s="9">
        <v>0.52275000000000005</v>
      </c>
      <c r="Y799" s="9">
        <f t="shared" si="338"/>
        <v>1.3531760748494448</v>
      </c>
      <c r="Z799" s="9">
        <f t="shared" si="339"/>
        <v>38</v>
      </c>
      <c r="AA799" s="8">
        <f t="shared" si="340"/>
        <v>60</v>
      </c>
      <c r="AB799" s="8" t="b">
        <f t="shared" si="337"/>
        <v>0</v>
      </c>
      <c r="AC799" s="25" t="str">
        <f t="shared" si="328"/>
        <v>NO</v>
      </c>
      <c r="AD799" s="21" t="str">
        <f t="shared" si="341"/>
        <v>YES</v>
      </c>
      <c r="AE799" s="8" t="str">
        <f t="shared" si="342"/>
        <v>MEDIUM</v>
      </c>
      <c r="AF799" s="8">
        <f t="shared" si="343"/>
        <v>3</v>
      </c>
      <c r="AG799" s="8">
        <f t="shared" si="344"/>
        <v>3</v>
      </c>
      <c r="AH799" s="8">
        <f t="shared" si="345"/>
        <v>3</v>
      </c>
      <c r="AI799" s="25">
        <f t="shared" si="329"/>
        <v>115</v>
      </c>
      <c r="AJ799" s="25">
        <f t="shared" si="330"/>
        <v>262</v>
      </c>
      <c r="AK799" s="25">
        <f t="shared" si="331"/>
        <v>497</v>
      </c>
      <c r="AL799" s="25">
        <f t="shared" si="332"/>
        <v>7.1</v>
      </c>
      <c r="AM799" s="21">
        <f t="shared" si="346"/>
        <v>115</v>
      </c>
      <c r="AN799" s="21">
        <f t="shared" si="347"/>
        <v>262</v>
      </c>
      <c r="AO799" s="21">
        <f t="shared" si="348"/>
        <v>497</v>
      </c>
      <c r="AP799" s="21">
        <f t="shared" si="349"/>
        <v>7.1</v>
      </c>
      <c r="AQ799" s="24">
        <f t="shared" si="333"/>
        <v>1</v>
      </c>
      <c r="AR799" s="24">
        <f t="shared" si="334"/>
        <v>1</v>
      </c>
      <c r="AS799" s="24">
        <f t="shared" si="335"/>
        <v>1</v>
      </c>
      <c r="AT799" s="24">
        <f t="shared" si="336"/>
        <v>-0.33333333333333331</v>
      </c>
      <c r="AU799">
        <v>6</v>
      </c>
      <c r="AV799">
        <v>4</v>
      </c>
      <c r="AW799">
        <v>85</v>
      </c>
      <c r="AX799">
        <v>35</v>
      </c>
      <c r="AY799">
        <v>45</v>
      </c>
      <c r="AZ799">
        <v>15</v>
      </c>
      <c r="BA799">
        <v>22.5</v>
      </c>
      <c r="BB799">
        <v>22.5</v>
      </c>
      <c r="BC799">
        <v>114.58040139000001</v>
      </c>
      <c r="BD799">
        <v>21.127969237999999</v>
      </c>
      <c r="BE799">
        <v>-11.216792570000001</v>
      </c>
      <c r="BF799">
        <v>-9.4581046769999997</v>
      </c>
      <c r="BG799">
        <v>-4.9367973330000003</v>
      </c>
      <c r="BH799">
        <v>-2.1706066669999999</v>
      </c>
      <c r="BI799">
        <v>-2.703258076</v>
      </c>
      <c r="BJ799">
        <v>3.6624164078999999</v>
      </c>
      <c r="BK799">
        <v>-1.2045983</v>
      </c>
      <c r="BL799">
        <v>-2.4608748550000001</v>
      </c>
      <c r="BM799">
        <v>3.0117500701000002</v>
      </c>
      <c r="BN799">
        <v>-2.2836698489999998</v>
      </c>
      <c r="BO799">
        <v>-6.9932106000000003</v>
      </c>
      <c r="BP799">
        <v>7.1223791698000003</v>
      </c>
      <c r="BQ799">
        <v>4.9723595833000003</v>
      </c>
      <c r="BR799">
        <v>260.24563330000001</v>
      </c>
      <c r="BS799">
        <v>51.590929189999997</v>
      </c>
      <c r="BT799">
        <v>-21.56389063</v>
      </c>
      <c r="BU799">
        <v>-20.56838617</v>
      </c>
      <c r="BV799">
        <v>-15.784630910000001</v>
      </c>
      <c r="BW799">
        <v>-6.5238387619999996</v>
      </c>
      <c r="BX799">
        <v>-7.7431479940000001</v>
      </c>
      <c r="BY799">
        <v>9.2283094338999998</v>
      </c>
      <c r="BZ799">
        <v>-3.1504884030000002</v>
      </c>
      <c r="CA799">
        <v>-3.1725983129999999</v>
      </c>
      <c r="CB799">
        <v>6.4122338653000002</v>
      </c>
      <c r="CC799">
        <v>-2.806296718</v>
      </c>
      <c r="CD799">
        <v>-15.58648348</v>
      </c>
      <c r="CE799">
        <v>9.3630079627999994</v>
      </c>
      <c r="CF799">
        <v>5.1628031004999997</v>
      </c>
      <c r="CG799">
        <v>474.74004414000001</v>
      </c>
      <c r="CH799">
        <v>108.95290694000001</v>
      </c>
      <c r="CI799">
        <v>-41.7766989</v>
      </c>
      <c r="CJ799">
        <v>-25.46337552</v>
      </c>
      <c r="CK799">
        <v>-16.090007700000001</v>
      </c>
      <c r="CL799">
        <v>-18.853303059999998</v>
      </c>
      <c r="CM799">
        <v>0.19506451089999999</v>
      </c>
      <c r="CN799">
        <v>12.733337993999999</v>
      </c>
      <c r="CO799">
        <v>3.0520493360000001</v>
      </c>
      <c r="CP799">
        <v>-2.4804511850000002</v>
      </c>
      <c r="CQ799">
        <v>15.549725731000001</v>
      </c>
      <c r="CR799">
        <v>-0.89672272600000003</v>
      </c>
      <c r="CS799">
        <v>-12.48312458</v>
      </c>
      <c r="CT799">
        <v>-1.827145112</v>
      </c>
      <c r="CU799">
        <v>6.2553631546000004</v>
      </c>
      <c r="CV799">
        <v>7.9296704224000001</v>
      </c>
      <c r="CW799">
        <v>-3.7211207059999998</v>
      </c>
      <c r="CX799">
        <v>1.9382827823</v>
      </c>
      <c r="CY799">
        <v>1.2011215039000001</v>
      </c>
      <c r="CZ799">
        <v>0.98932141259999995</v>
      </c>
      <c r="DA799">
        <v>-0.56925579199999998</v>
      </c>
      <c r="DB799">
        <v>-0.49484956099999999</v>
      </c>
      <c r="DC799">
        <v>-0.16928125899999999</v>
      </c>
      <c r="DD799">
        <v>-0.82942472199999995</v>
      </c>
      <c r="DE799">
        <v>0.94131973150000003</v>
      </c>
      <c r="DF799">
        <v>-0.92607154700000005</v>
      </c>
      <c r="DG799">
        <v>1.6206504279</v>
      </c>
      <c r="DH799">
        <v>0.71518133350000002</v>
      </c>
      <c r="DI799">
        <v>-1.253653723</v>
      </c>
      <c r="DJ799">
        <v>-0.70618098399999996</v>
      </c>
    </row>
    <row r="800" spans="19:114" x14ac:dyDescent="0.15">
      <c r="S800" s="11" t="s">
        <v>40</v>
      </c>
      <c r="T800" s="11" t="s">
        <v>100</v>
      </c>
      <c r="U800" s="11">
        <v>10</v>
      </c>
      <c r="V800" s="11">
        <v>30</v>
      </c>
      <c r="W800" s="9">
        <v>0.15915699999999999</v>
      </c>
      <c r="X800" s="9">
        <v>0.52275000000000005</v>
      </c>
      <c r="Y800" s="9">
        <f t="shared" si="338"/>
        <v>1.3531760748494448</v>
      </c>
      <c r="Z800" s="9">
        <f t="shared" si="339"/>
        <v>38</v>
      </c>
      <c r="AA800" s="8">
        <f t="shared" si="340"/>
        <v>60</v>
      </c>
      <c r="AB800" s="8" t="b">
        <f t="shared" si="337"/>
        <v>0</v>
      </c>
      <c r="AC800" s="25" t="str">
        <f t="shared" si="328"/>
        <v>NO</v>
      </c>
      <c r="AD800" s="21" t="str">
        <f t="shared" si="341"/>
        <v>YES</v>
      </c>
      <c r="AE800" s="8" t="str">
        <f t="shared" si="342"/>
        <v>MEDIUM</v>
      </c>
      <c r="AF800" s="8">
        <f t="shared" si="343"/>
        <v>3</v>
      </c>
      <c r="AG800" s="8">
        <f t="shared" si="344"/>
        <v>3</v>
      </c>
      <c r="AH800" s="8">
        <f t="shared" si="345"/>
        <v>3</v>
      </c>
      <c r="AI800" s="25">
        <f t="shared" si="329"/>
        <v>111</v>
      </c>
      <c r="AJ800" s="25">
        <f t="shared" si="330"/>
        <v>251</v>
      </c>
      <c r="AK800" s="25">
        <f t="shared" si="331"/>
        <v>497</v>
      </c>
      <c r="AL800" s="25">
        <f t="shared" si="332"/>
        <v>7.1999999999999993</v>
      </c>
      <c r="AM800" s="21">
        <f t="shared" si="346"/>
        <v>111</v>
      </c>
      <c r="AN800" s="21">
        <f t="shared" si="347"/>
        <v>251</v>
      </c>
      <c r="AO800" s="21">
        <f t="shared" si="348"/>
        <v>497</v>
      </c>
      <c r="AP800" s="21">
        <f t="shared" si="349"/>
        <v>7.1999999999999993</v>
      </c>
      <c r="AQ800" s="24">
        <f t="shared" si="333"/>
        <v>1</v>
      </c>
      <c r="AR800" s="24">
        <f t="shared" si="334"/>
        <v>1</v>
      </c>
      <c r="AS800" s="24">
        <f t="shared" si="335"/>
        <v>1</v>
      </c>
      <c r="AT800" s="24">
        <f t="shared" si="336"/>
        <v>0.33333333333333331</v>
      </c>
      <c r="AU800">
        <v>6</v>
      </c>
      <c r="AV800">
        <v>4</v>
      </c>
      <c r="AW800">
        <v>85</v>
      </c>
      <c r="AX800">
        <v>35</v>
      </c>
      <c r="AY800">
        <v>45</v>
      </c>
      <c r="AZ800">
        <v>15</v>
      </c>
      <c r="BA800">
        <v>22.5</v>
      </c>
      <c r="BB800">
        <v>22.5</v>
      </c>
      <c r="BC800">
        <v>114.58040139000001</v>
      </c>
      <c r="BD800">
        <v>21.127969237999999</v>
      </c>
      <c r="BE800">
        <v>-11.216792570000001</v>
      </c>
      <c r="BF800">
        <v>-9.4581046769999997</v>
      </c>
      <c r="BG800">
        <v>-4.9367973330000003</v>
      </c>
      <c r="BH800">
        <v>-2.1706066669999999</v>
      </c>
      <c r="BI800">
        <v>-2.703258076</v>
      </c>
      <c r="BJ800">
        <v>3.6624164078999999</v>
      </c>
      <c r="BK800">
        <v>-1.2045983</v>
      </c>
      <c r="BL800">
        <v>-2.4608748550000001</v>
      </c>
      <c r="BM800">
        <v>3.0117500701000002</v>
      </c>
      <c r="BN800">
        <v>-2.2836698489999998</v>
      </c>
      <c r="BO800">
        <v>-6.9932106000000003</v>
      </c>
      <c r="BP800">
        <v>7.1223791698000003</v>
      </c>
      <c r="BQ800">
        <v>4.9723595833000003</v>
      </c>
      <c r="BR800">
        <v>260.24563330000001</v>
      </c>
      <c r="BS800">
        <v>51.590929189999997</v>
      </c>
      <c r="BT800">
        <v>-21.56389063</v>
      </c>
      <c r="BU800">
        <v>-20.56838617</v>
      </c>
      <c r="BV800">
        <v>-15.784630910000001</v>
      </c>
      <c r="BW800">
        <v>-6.5238387619999996</v>
      </c>
      <c r="BX800">
        <v>-7.7431479940000001</v>
      </c>
      <c r="BY800">
        <v>9.2283094338999998</v>
      </c>
      <c r="BZ800">
        <v>-3.1504884030000002</v>
      </c>
      <c r="CA800">
        <v>-3.1725983129999999</v>
      </c>
      <c r="CB800">
        <v>6.4122338653000002</v>
      </c>
      <c r="CC800">
        <v>-2.806296718</v>
      </c>
      <c r="CD800">
        <v>-15.58648348</v>
      </c>
      <c r="CE800">
        <v>9.3630079627999994</v>
      </c>
      <c r="CF800">
        <v>5.1628031004999997</v>
      </c>
      <c r="CG800">
        <v>474.74004414000001</v>
      </c>
      <c r="CH800">
        <v>108.95290694000001</v>
      </c>
      <c r="CI800">
        <v>-41.7766989</v>
      </c>
      <c r="CJ800">
        <v>-25.46337552</v>
      </c>
      <c r="CK800">
        <v>-16.090007700000001</v>
      </c>
      <c r="CL800">
        <v>-18.853303059999998</v>
      </c>
      <c r="CM800">
        <v>0.19506451089999999</v>
      </c>
      <c r="CN800">
        <v>12.733337993999999</v>
      </c>
      <c r="CO800">
        <v>3.0520493360000001</v>
      </c>
      <c r="CP800">
        <v>-2.4804511850000002</v>
      </c>
      <c r="CQ800">
        <v>15.549725731000001</v>
      </c>
      <c r="CR800">
        <v>-0.89672272600000003</v>
      </c>
      <c r="CS800">
        <v>-12.48312458</v>
      </c>
      <c r="CT800">
        <v>-1.827145112</v>
      </c>
      <c r="CU800">
        <v>6.2553631546000004</v>
      </c>
      <c r="CV800">
        <v>7.9296704224000001</v>
      </c>
      <c r="CW800">
        <v>-3.7211207059999998</v>
      </c>
      <c r="CX800">
        <v>1.9382827823</v>
      </c>
      <c r="CY800">
        <v>1.2011215039000001</v>
      </c>
      <c r="CZ800">
        <v>0.98932141259999995</v>
      </c>
      <c r="DA800">
        <v>-0.56925579199999998</v>
      </c>
      <c r="DB800">
        <v>-0.49484956099999999</v>
      </c>
      <c r="DC800">
        <v>-0.16928125899999999</v>
      </c>
      <c r="DD800">
        <v>-0.82942472199999995</v>
      </c>
      <c r="DE800">
        <v>0.94131973150000003</v>
      </c>
      <c r="DF800">
        <v>-0.92607154700000005</v>
      </c>
      <c r="DG800">
        <v>1.6206504279</v>
      </c>
      <c r="DH800">
        <v>0.71518133350000002</v>
      </c>
      <c r="DI800">
        <v>-1.253653723</v>
      </c>
      <c r="DJ800">
        <v>-0.70618098399999996</v>
      </c>
    </row>
    <row r="801" spans="17:114" s="15" customFormat="1" x14ac:dyDescent="0.15">
      <c r="Q801" s="17"/>
      <c r="R801" s="17"/>
      <c r="S801" s="17" t="s">
        <v>40</v>
      </c>
      <c r="T801" s="11" t="s">
        <v>100</v>
      </c>
      <c r="U801" s="17">
        <v>10</v>
      </c>
      <c r="V801" s="17">
        <v>45</v>
      </c>
      <c r="W801" s="9">
        <v>0.15915699999999999</v>
      </c>
      <c r="X801" s="9">
        <v>0.52275000000000005</v>
      </c>
      <c r="Y801" s="9">
        <f t="shared" si="338"/>
        <v>1.3531760748494448</v>
      </c>
      <c r="Z801" s="9">
        <f t="shared" si="339"/>
        <v>38</v>
      </c>
      <c r="AA801" s="8">
        <f t="shared" si="340"/>
        <v>60</v>
      </c>
      <c r="AB801" s="8" t="b">
        <f t="shared" si="337"/>
        <v>0</v>
      </c>
      <c r="AC801" s="25" t="str">
        <f t="shared" si="328"/>
        <v>NO</v>
      </c>
      <c r="AD801" s="21" t="str">
        <f t="shared" si="341"/>
        <v>YES</v>
      </c>
      <c r="AE801" s="8" t="str">
        <f t="shared" si="342"/>
        <v>FINE</v>
      </c>
      <c r="AF801" s="8">
        <f t="shared" si="343"/>
        <v>2</v>
      </c>
      <c r="AG801" s="8">
        <f t="shared" si="344"/>
        <v>3</v>
      </c>
      <c r="AH801" s="8">
        <f t="shared" si="345"/>
        <v>2</v>
      </c>
      <c r="AI801" s="25">
        <f t="shared" si="329"/>
        <v>112</v>
      </c>
      <c r="AJ801" s="25">
        <f t="shared" si="330"/>
        <v>246</v>
      </c>
      <c r="AK801" s="25">
        <f t="shared" si="331"/>
        <v>502</v>
      </c>
      <c r="AL801" s="25">
        <f t="shared" si="332"/>
        <v>6.6999999999999993</v>
      </c>
      <c r="AM801" s="21">
        <f t="shared" si="346"/>
        <v>112</v>
      </c>
      <c r="AN801" s="21">
        <f t="shared" si="347"/>
        <v>246</v>
      </c>
      <c r="AO801" s="21">
        <f t="shared" si="348"/>
        <v>502</v>
      </c>
      <c r="AP801" s="21">
        <f t="shared" si="349"/>
        <v>6.6999999999999993</v>
      </c>
      <c r="AQ801" s="24">
        <f t="shared" si="333"/>
        <v>1</v>
      </c>
      <c r="AR801" s="24">
        <f t="shared" si="334"/>
        <v>1</v>
      </c>
      <c r="AS801" s="24">
        <f t="shared" si="335"/>
        <v>1</v>
      </c>
      <c r="AT801" s="24">
        <f t="shared" si="336"/>
        <v>1</v>
      </c>
      <c r="AU801">
        <v>6</v>
      </c>
      <c r="AV801">
        <v>4</v>
      </c>
      <c r="AW801">
        <v>85</v>
      </c>
      <c r="AX801">
        <v>35</v>
      </c>
      <c r="AY801">
        <v>45</v>
      </c>
      <c r="AZ801">
        <v>15</v>
      </c>
      <c r="BA801">
        <v>22.5</v>
      </c>
      <c r="BB801">
        <v>22.5</v>
      </c>
      <c r="BC801">
        <v>114.58040139000001</v>
      </c>
      <c r="BD801">
        <v>21.127969237999999</v>
      </c>
      <c r="BE801">
        <v>-11.216792570000001</v>
      </c>
      <c r="BF801">
        <v>-9.4581046769999997</v>
      </c>
      <c r="BG801">
        <v>-4.9367973330000003</v>
      </c>
      <c r="BH801">
        <v>-2.1706066669999999</v>
      </c>
      <c r="BI801">
        <v>-2.703258076</v>
      </c>
      <c r="BJ801">
        <v>3.6624164078999999</v>
      </c>
      <c r="BK801">
        <v>-1.2045983</v>
      </c>
      <c r="BL801">
        <v>-2.4608748550000001</v>
      </c>
      <c r="BM801">
        <v>3.0117500701000002</v>
      </c>
      <c r="BN801">
        <v>-2.2836698489999998</v>
      </c>
      <c r="BO801">
        <v>-6.9932106000000003</v>
      </c>
      <c r="BP801">
        <v>7.1223791698000003</v>
      </c>
      <c r="BQ801">
        <v>4.9723595833000003</v>
      </c>
      <c r="BR801">
        <v>260.24563330000001</v>
      </c>
      <c r="BS801">
        <v>51.590929189999997</v>
      </c>
      <c r="BT801">
        <v>-21.56389063</v>
      </c>
      <c r="BU801">
        <v>-20.56838617</v>
      </c>
      <c r="BV801">
        <v>-15.784630910000001</v>
      </c>
      <c r="BW801">
        <v>-6.5238387619999996</v>
      </c>
      <c r="BX801">
        <v>-7.7431479940000001</v>
      </c>
      <c r="BY801">
        <v>9.2283094338999998</v>
      </c>
      <c r="BZ801">
        <v>-3.1504884030000002</v>
      </c>
      <c r="CA801">
        <v>-3.1725983129999999</v>
      </c>
      <c r="CB801">
        <v>6.4122338653000002</v>
      </c>
      <c r="CC801">
        <v>-2.806296718</v>
      </c>
      <c r="CD801">
        <v>-15.58648348</v>
      </c>
      <c r="CE801">
        <v>9.3630079627999994</v>
      </c>
      <c r="CF801">
        <v>5.1628031004999997</v>
      </c>
      <c r="CG801">
        <v>474.74004414000001</v>
      </c>
      <c r="CH801">
        <v>108.95290694000001</v>
      </c>
      <c r="CI801">
        <v>-41.7766989</v>
      </c>
      <c r="CJ801">
        <v>-25.46337552</v>
      </c>
      <c r="CK801">
        <v>-16.090007700000001</v>
      </c>
      <c r="CL801">
        <v>-18.853303059999998</v>
      </c>
      <c r="CM801">
        <v>0.19506451089999999</v>
      </c>
      <c r="CN801">
        <v>12.733337993999999</v>
      </c>
      <c r="CO801">
        <v>3.0520493360000001</v>
      </c>
      <c r="CP801">
        <v>-2.4804511850000002</v>
      </c>
      <c r="CQ801">
        <v>15.549725731000001</v>
      </c>
      <c r="CR801">
        <v>-0.89672272600000003</v>
      </c>
      <c r="CS801">
        <v>-12.48312458</v>
      </c>
      <c r="CT801">
        <v>-1.827145112</v>
      </c>
      <c r="CU801">
        <v>6.2553631546000004</v>
      </c>
      <c r="CV801">
        <v>7.9296704224000001</v>
      </c>
      <c r="CW801">
        <v>-3.7211207059999998</v>
      </c>
      <c r="CX801">
        <v>1.9382827823</v>
      </c>
      <c r="CY801">
        <v>1.2011215039000001</v>
      </c>
      <c r="CZ801">
        <v>0.98932141259999995</v>
      </c>
      <c r="DA801">
        <v>-0.56925579199999998</v>
      </c>
      <c r="DB801">
        <v>-0.49484956099999999</v>
      </c>
      <c r="DC801">
        <v>-0.16928125899999999</v>
      </c>
      <c r="DD801">
        <v>-0.82942472199999995</v>
      </c>
      <c r="DE801">
        <v>0.94131973150000003</v>
      </c>
      <c r="DF801">
        <v>-0.92607154700000005</v>
      </c>
      <c r="DG801">
        <v>1.6206504279</v>
      </c>
      <c r="DH801">
        <v>0.71518133350000002</v>
      </c>
      <c r="DI801">
        <v>-1.253653723</v>
      </c>
      <c r="DJ801">
        <v>-0.70618098399999996</v>
      </c>
    </row>
    <row r="802" spans="17:114" x14ac:dyDescent="0.15">
      <c r="S802" s="11" t="s">
        <v>98</v>
      </c>
      <c r="T802" s="11" t="s">
        <v>100</v>
      </c>
      <c r="U802" s="11">
        <v>6.2E-2</v>
      </c>
      <c r="V802" s="11">
        <v>0</v>
      </c>
      <c r="W802" s="9">
        <v>6.7930000000000004E-3</v>
      </c>
      <c r="X802" s="9">
        <v>0.57869700000000002</v>
      </c>
      <c r="Y802" s="9">
        <f t="shared" si="338"/>
        <v>7.262270291929511E-2</v>
      </c>
      <c r="Z802" s="9">
        <f t="shared" si="339"/>
        <v>703</v>
      </c>
      <c r="AA802" s="8">
        <f t="shared" si="340"/>
        <v>60</v>
      </c>
      <c r="AB802" s="8" t="b">
        <f t="shared" si="337"/>
        <v>0</v>
      </c>
      <c r="AC802" s="25" t="str">
        <f t="shared" si="328"/>
        <v>YES</v>
      </c>
      <c r="AD802" s="21" t="str">
        <f t="shared" si="341"/>
        <v>NO</v>
      </c>
      <c r="AE802" s="8" t="str">
        <f t="shared" si="342"/>
        <v>COARSE</v>
      </c>
      <c r="AF802" s="8">
        <f t="shared" si="343"/>
        <v>4</v>
      </c>
      <c r="AG802" s="8">
        <f t="shared" si="344"/>
        <v>4</v>
      </c>
      <c r="AH802" s="8">
        <f t="shared" si="345"/>
        <v>5</v>
      </c>
      <c r="AI802" s="25">
        <f t="shared" si="329"/>
        <v>182</v>
      </c>
      <c r="AJ802" s="25">
        <f t="shared" si="330"/>
        <v>498</v>
      </c>
      <c r="AK802" s="25">
        <f t="shared" si="331"/>
        <v>1050</v>
      </c>
      <c r="AL802" s="25">
        <f t="shared" si="332"/>
        <v>0.79999999999999993</v>
      </c>
      <c r="AM802" s="21">
        <f t="shared" si="346"/>
        <v>182</v>
      </c>
      <c r="AN802" s="21">
        <f t="shared" si="347"/>
        <v>498</v>
      </c>
      <c r="AO802" s="21">
        <f t="shared" si="348"/>
        <v>1050</v>
      </c>
      <c r="AP802" s="21">
        <f t="shared" si="349"/>
        <v>0.79999999999999993</v>
      </c>
      <c r="AQ802" s="24">
        <f t="shared" si="333"/>
        <v>-1.0000000000000002</v>
      </c>
      <c r="AR802" s="24">
        <f>IF($B$3&lt;70,((70-AW802)/AX802),(($B$3-AW802)/AX802))</f>
        <v>1</v>
      </c>
      <c r="AS802" s="24">
        <f t="shared" si="335"/>
        <v>1</v>
      </c>
      <c r="AT802" s="24">
        <f t="shared" si="336"/>
        <v>0</v>
      </c>
      <c r="AU802">
        <v>0.11700000000000001</v>
      </c>
      <c r="AV802">
        <v>5.5E-2</v>
      </c>
      <c r="AW802">
        <v>95</v>
      </c>
      <c r="AX802">
        <v>25</v>
      </c>
      <c r="AY802">
        <v>45</v>
      </c>
      <c r="AZ802">
        <v>15</v>
      </c>
      <c r="BA802">
        <v>0</v>
      </c>
      <c r="BB802">
        <v>1</v>
      </c>
      <c r="BC802" s="4">
        <v>417.59520658999998</v>
      </c>
      <c r="BD802" s="4">
        <v>-38.555915419999998</v>
      </c>
      <c r="BE802" s="4">
        <v>-171.04695609999999</v>
      </c>
      <c r="BF802" s="4">
        <v>-4.3782199049999999</v>
      </c>
      <c r="BG802" s="9">
        <v>0</v>
      </c>
      <c r="BH802" s="4">
        <v>6.0470186309000002</v>
      </c>
      <c r="BI802" s="4">
        <v>53.021421085</v>
      </c>
      <c r="BJ802" s="4">
        <v>15.573319578</v>
      </c>
      <c r="BK802" s="9">
        <v>0</v>
      </c>
      <c r="BL802" s="9">
        <v>0</v>
      </c>
      <c r="BM802" s="9">
        <v>0</v>
      </c>
      <c r="BN802" s="4">
        <v>-73.947027869999999</v>
      </c>
      <c r="BO802" s="4">
        <v>58.740670921000003</v>
      </c>
      <c r="BP802" s="4">
        <v>-40.606152440000002</v>
      </c>
      <c r="BQ802" s="9">
        <v>0</v>
      </c>
      <c r="BR802" s="4">
        <v>955.87392867999995</v>
      </c>
      <c r="BS802" s="4">
        <v>-7.6908675769999997</v>
      </c>
      <c r="BT802" s="4">
        <v>-361.3222055</v>
      </c>
      <c r="BU802" s="4">
        <v>58.155388762999998</v>
      </c>
      <c r="BV802" s="9">
        <v>0</v>
      </c>
      <c r="BW802" s="4">
        <v>-32.138842369999999</v>
      </c>
      <c r="BX802" s="4">
        <v>66.601510808</v>
      </c>
      <c r="BY802" s="4">
        <v>-11.112730669999999</v>
      </c>
      <c r="BZ802" s="9">
        <v>0</v>
      </c>
      <c r="CA802" s="9">
        <v>0</v>
      </c>
      <c r="CB802" s="9">
        <v>0</v>
      </c>
      <c r="CC802" s="4">
        <v>-151.9264446</v>
      </c>
      <c r="CD802" s="4">
        <v>94.149249398999999</v>
      </c>
      <c r="CE802" s="4">
        <v>-59.811650999999998</v>
      </c>
      <c r="CF802" s="9">
        <v>0</v>
      </c>
      <c r="CG802" s="4">
        <v>1617.2401072</v>
      </c>
      <c r="CH802" s="4">
        <v>38.583281454999998</v>
      </c>
      <c r="CI802" s="4">
        <v>-487.38063190000003</v>
      </c>
      <c r="CJ802" s="4">
        <v>170.17086502000001</v>
      </c>
      <c r="CK802" s="9">
        <v>0</v>
      </c>
      <c r="CL802" s="4">
        <v>-22.992884969999999</v>
      </c>
      <c r="CM802" s="4">
        <v>70.164454121000006</v>
      </c>
      <c r="CN802" s="4">
        <v>-55.420656659999999</v>
      </c>
      <c r="CO802" s="9">
        <v>0</v>
      </c>
      <c r="CP802" s="9">
        <v>0</v>
      </c>
      <c r="CQ802" s="9">
        <v>0</v>
      </c>
      <c r="CR802" s="4">
        <v>-109.274331</v>
      </c>
      <c r="CS802" s="4">
        <v>121.17573145</v>
      </c>
      <c r="CT802" s="4">
        <v>-121.2615425</v>
      </c>
      <c r="CU802" s="9">
        <v>0</v>
      </c>
      <c r="CV802" s="4">
        <v>0.51329469260000005</v>
      </c>
      <c r="CW802" s="4">
        <v>0.48262480190000001</v>
      </c>
      <c r="CX802" s="4">
        <v>0.86608419950000004</v>
      </c>
      <c r="CY802" s="4">
        <v>-0.19684855400000001</v>
      </c>
      <c r="CZ802" s="9">
        <v>0</v>
      </c>
      <c r="DA802" s="4">
        <v>0.36354126079999999</v>
      </c>
      <c r="DB802" s="4">
        <v>-0.19140169500000001</v>
      </c>
      <c r="DC802" s="4">
        <v>-0.20413403399999999</v>
      </c>
      <c r="DD802" s="9">
        <v>0</v>
      </c>
      <c r="DE802" s="9">
        <v>0</v>
      </c>
      <c r="DF802" s="9">
        <v>0</v>
      </c>
      <c r="DG802" s="4">
        <v>-7.5910756999999995E-2</v>
      </c>
      <c r="DH802" s="4">
        <v>0.47942843880000002</v>
      </c>
      <c r="DI802" s="4">
        <v>4.4773386800000002E-2</v>
      </c>
      <c r="DJ802" s="9">
        <v>0</v>
      </c>
    </row>
    <row r="803" spans="17:114" x14ac:dyDescent="0.15">
      <c r="S803" s="11" t="s">
        <v>98</v>
      </c>
      <c r="T803" s="11" t="s">
        <v>100</v>
      </c>
      <c r="U803" s="11">
        <v>7.8E-2</v>
      </c>
      <c r="V803" s="11">
        <v>0</v>
      </c>
      <c r="W803" s="9">
        <v>0.15414</v>
      </c>
      <c r="X803" s="9">
        <v>0.49787999999999999</v>
      </c>
      <c r="Y803" s="9">
        <f t="shared" si="338"/>
        <v>1.1836445402539562</v>
      </c>
      <c r="Z803" s="9">
        <f t="shared" si="339"/>
        <v>44</v>
      </c>
      <c r="AA803" s="8">
        <f t="shared" si="340"/>
        <v>60</v>
      </c>
      <c r="AB803" s="8" t="b">
        <f t="shared" si="337"/>
        <v>0</v>
      </c>
      <c r="AC803" s="25" t="str">
        <f t="shared" si="328"/>
        <v>NO</v>
      </c>
      <c r="AD803" s="21" t="str">
        <f t="shared" si="341"/>
        <v>YES</v>
      </c>
      <c r="AE803" s="8" t="str">
        <f t="shared" si="342"/>
        <v>VERY COARSE</v>
      </c>
      <c r="AF803" s="8">
        <f t="shared" si="343"/>
        <v>5</v>
      </c>
      <c r="AG803" s="8">
        <f t="shared" si="344"/>
        <v>5</v>
      </c>
      <c r="AH803" s="8">
        <f t="shared" si="345"/>
        <v>6</v>
      </c>
      <c r="AI803" s="25">
        <f t="shared" si="329"/>
        <v>225</v>
      </c>
      <c r="AJ803" s="25">
        <f t="shared" si="330"/>
        <v>581</v>
      </c>
      <c r="AK803" s="25">
        <f t="shared" si="331"/>
        <v>1129</v>
      </c>
      <c r="AL803" s="25">
        <f t="shared" si="332"/>
        <v>1.1000000000000001</v>
      </c>
      <c r="AM803" s="21">
        <f t="shared" si="346"/>
        <v>225</v>
      </c>
      <c r="AN803" s="21">
        <f t="shared" si="347"/>
        <v>581</v>
      </c>
      <c r="AO803" s="21">
        <f t="shared" si="348"/>
        <v>1129</v>
      </c>
      <c r="AP803" s="21">
        <f t="shared" si="349"/>
        <v>1.1000000000000001</v>
      </c>
      <c r="AQ803" s="24">
        <f t="shared" si="333"/>
        <v>-0.70909090909090922</v>
      </c>
      <c r="AR803" s="24">
        <f t="shared" ref="AR803:AR808" si="350">IF($B$3&lt;70,((70-AW803)/AX803),(($B$3-AW803)/AX803))</f>
        <v>1</v>
      </c>
      <c r="AS803" s="24">
        <f t="shared" si="335"/>
        <v>1</v>
      </c>
      <c r="AT803" s="24">
        <f t="shared" si="336"/>
        <v>0</v>
      </c>
      <c r="AU803">
        <v>0.11700000000000001</v>
      </c>
      <c r="AV803">
        <v>5.5E-2</v>
      </c>
      <c r="AW803">
        <v>95</v>
      </c>
      <c r="AX803">
        <v>25</v>
      </c>
      <c r="AY803">
        <v>45</v>
      </c>
      <c r="AZ803">
        <v>15</v>
      </c>
      <c r="BA803">
        <v>0</v>
      </c>
      <c r="BB803">
        <v>1</v>
      </c>
      <c r="BC803" s="4">
        <v>417.59520658999998</v>
      </c>
      <c r="BD803" s="4">
        <v>-38.555915419999998</v>
      </c>
      <c r="BE803" s="4">
        <v>-171.04695609999999</v>
      </c>
      <c r="BF803" s="4">
        <v>-4.3782199049999999</v>
      </c>
      <c r="BG803" s="9">
        <v>0</v>
      </c>
      <c r="BH803" s="4">
        <v>6.0470186309000002</v>
      </c>
      <c r="BI803" s="4">
        <v>53.021421085</v>
      </c>
      <c r="BJ803" s="4">
        <v>15.573319578</v>
      </c>
      <c r="BK803" s="9">
        <v>0</v>
      </c>
      <c r="BL803" s="9">
        <v>0</v>
      </c>
      <c r="BM803" s="9">
        <v>0</v>
      </c>
      <c r="BN803" s="4">
        <v>-73.947027869999999</v>
      </c>
      <c r="BO803" s="4">
        <v>58.740670921000003</v>
      </c>
      <c r="BP803" s="4">
        <v>-40.606152440000002</v>
      </c>
      <c r="BQ803" s="9">
        <v>0</v>
      </c>
      <c r="BR803" s="4">
        <v>955.87392867999995</v>
      </c>
      <c r="BS803" s="4">
        <v>-7.6908675769999997</v>
      </c>
      <c r="BT803" s="4">
        <v>-361.3222055</v>
      </c>
      <c r="BU803" s="4">
        <v>58.155388762999998</v>
      </c>
      <c r="BV803" s="9">
        <v>0</v>
      </c>
      <c r="BW803" s="4">
        <v>-32.138842369999999</v>
      </c>
      <c r="BX803" s="4">
        <v>66.601510808</v>
      </c>
      <c r="BY803" s="4">
        <v>-11.112730669999999</v>
      </c>
      <c r="BZ803" s="9">
        <v>0</v>
      </c>
      <c r="CA803" s="9">
        <v>0</v>
      </c>
      <c r="CB803" s="9">
        <v>0</v>
      </c>
      <c r="CC803" s="4">
        <v>-151.9264446</v>
      </c>
      <c r="CD803" s="4">
        <v>94.149249398999999</v>
      </c>
      <c r="CE803" s="4">
        <v>-59.811650999999998</v>
      </c>
      <c r="CF803" s="9">
        <v>0</v>
      </c>
      <c r="CG803" s="4">
        <v>1617.2401072</v>
      </c>
      <c r="CH803" s="4">
        <v>38.583281454999998</v>
      </c>
      <c r="CI803" s="4">
        <v>-487.38063190000003</v>
      </c>
      <c r="CJ803" s="4">
        <v>170.17086502000001</v>
      </c>
      <c r="CK803" s="9">
        <v>0</v>
      </c>
      <c r="CL803" s="4">
        <v>-22.992884969999999</v>
      </c>
      <c r="CM803" s="4">
        <v>70.164454121000006</v>
      </c>
      <c r="CN803" s="4">
        <v>-55.420656659999999</v>
      </c>
      <c r="CO803" s="9">
        <v>0</v>
      </c>
      <c r="CP803" s="9">
        <v>0</v>
      </c>
      <c r="CQ803" s="9">
        <v>0</v>
      </c>
      <c r="CR803" s="4">
        <v>-109.274331</v>
      </c>
      <c r="CS803" s="4">
        <v>121.17573145</v>
      </c>
      <c r="CT803" s="4">
        <v>-121.2615425</v>
      </c>
      <c r="CU803" s="9">
        <v>0</v>
      </c>
      <c r="CV803" s="4">
        <v>0.51329469260000005</v>
      </c>
      <c r="CW803" s="4">
        <v>0.48262480190000001</v>
      </c>
      <c r="CX803" s="4">
        <v>0.86608419950000004</v>
      </c>
      <c r="CY803" s="4">
        <v>-0.19684855400000001</v>
      </c>
      <c r="CZ803" s="9">
        <v>0</v>
      </c>
      <c r="DA803" s="4">
        <v>0.36354126079999999</v>
      </c>
      <c r="DB803" s="4">
        <v>-0.19140169500000001</v>
      </c>
      <c r="DC803" s="4">
        <v>-0.20413403399999999</v>
      </c>
      <c r="DD803" s="9">
        <v>0</v>
      </c>
      <c r="DE803" s="9">
        <v>0</v>
      </c>
      <c r="DF803" s="9">
        <v>0</v>
      </c>
      <c r="DG803" s="4">
        <v>-7.5910756999999995E-2</v>
      </c>
      <c r="DH803" s="4">
        <v>0.47942843880000002</v>
      </c>
      <c r="DI803" s="4">
        <v>4.4773386800000002E-2</v>
      </c>
      <c r="DJ803" s="9">
        <v>0</v>
      </c>
    </row>
    <row r="804" spans="17:114" x14ac:dyDescent="0.15">
      <c r="S804" s="11" t="s">
        <v>98</v>
      </c>
      <c r="T804" s="11" t="s">
        <v>100</v>
      </c>
      <c r="U804" s="11">
        <v>0.125</v>
      </c>
      <c r="V804" s="11">
        <v>0</v>
      </c>
      <c r="W804" s="9">
        <v>0.38874999999999998</v>
      </c>
      <c r="X804" s="9">
        <v>0.51605500000000004</v>
      </c>
      <c r="Y804" s="9">
        <f t="shared" si="338"/>
        <v>3.215838613116329</v>
      </c>
      <c r="Z804" s="9">
        <f t="shared" si="339"/>
        <v>16</v>
      </c>
      <c r="AA804" s="8">
        <f t="shared" si="340"/>
        <v>60</v>
      </c>
      <c r="AB804" s="8" t="b">
        <f t="shared" si="337"/>
        <v>0</v>
      </c>
      <c r="AC804" s="25" t="str">
        <f t="shared" si="328"/>
        <v>NO</v>
      </c>
      <c r="AD804" s="21" t="str">
        <f t="shared" si="341"/>
        <v>NO</v>
      </c>
      <c r="AE804" s="8" t="str">
        <f t="shared" si="342"/>
        <v>EXT. COARSE</v>
      </c>
      <c r="AF804" s="8">
        <f t="shared" si="343"/>
        <v>6</v>
      </c>
      <c r="AG804" s="8">
        <f t="shared" si="344"/>
        <v>6</v>
      </c>
      <c r="AH804" s="8">
        <f t="shared" si="345"/>
        <v>7</v>
      </c>
      <c r="AI804" s="25">
        <f t="shared" si="329"/>
        <v>278</v>
      </c>
      <c r="AJ804" s="25">
        <f t="shared" si="330"/>
        <v>677</v>
      </c>
      <c r="AK804" s="25">
        <f t="shared" si="331"/>
        <v>1255</v>
      </c>
      <c r="AL804" s="25">
        <f t="shared" si="332"/>
        <v>1.6</v>
      </c>
      <c r="AM804" s="21">
        <f t="shared" si="346"/>
        <v>278</v>
      </c>
      <c r="AN804" s="21">
        <f t="shared" si="347"/>
        <v>677</v>
      </c>
      <c r="AO804" s="21">
        <f t="shared" si="348"/>
        <v>1255</v>
      </c>
      <c r="AP804" s="21">
        <f t="shared" si="349"/>
        <v>1.6</v>
      </c>
      <c r="AQ804" s="24">
        <f t="shared" si="333"/>
        <v>0.14545454545454534</v>
      </c>
      <c r="AR804" s="24">
        <f t="shared" si="350"/>
        <v>1</v>
      </c>
      <c r="AS804" s="24">
        <f t="shared" si="335"/>
        <v>1</v>
      </c>
      <c r="AT804" s="24">
        <f t="shared" si="336"/>
        <v>0</v>
      </c>
      <c r="AU804">
        <v>0.11700000000000001</v>
      </c>
      <c r="AV804">
        <v>5.5E-2</v>
      </c>
      <c r="AW804">
        <v>95</v>
      </c>
      <c r="AX804">
        <v>25</v>
      </c>
      <c r="AY804">
        <v>45</v>
      </c>
      <c r="AZ804">
        <v>15</v>
      </c>
      <c r="BA804">
        <v>0</v>
      </c>
      <c r="BB804">
        <v>1</v>
      </c>
      <c r="BC804" s="4">
        <v>417.59520658999998</v>
      </c>
      <c r="BD804" s="4">
        <v>-38.555915419999998</v>
      </c>
      <c r="BE804" s="4">
        <v>-171.04695609999999</v>
      </c>
      <c r="BF804" s="4">
        <v>-4.3782199049999999</v>
      </c>
      <c r="BG804" s="9">
        <v>0</v>
      </c>
      <c r="BH804" s="4">
        <v>6.0470186309000002</v>
      </c>
      <c r="BI804" s="4">
        <v>53.021421085</v>
      </c>
      <c r="BJ804" s="4">
        <v>15.573319578</v>
      </c>
      <c r="BK804" s="9">
        <v>0</v>
      </c>
      <c r="BL804" s="9">
        <v>0</v>
      </c>
      <c r="BM804" s="9">
        <v>0</v>
      </c>
      <c r="BN804" s="4">
        <v>-73.947027869999999</v>
      </c>
      <c r="BO804" s="4">
        <v>58.740670921000003</v>
      </c>
      <c r="BP804" s="4">
        <v>-40.606152440000002</v>
      </c>
      <c r="BQ804" s="9">
        <v>0</v>
      </c>
      <c r="BR804" s="4">
        <v>955.87392867999995</v>
      </c>
      <c r="BS804" s="4">
        <v>-7.6908675769999997</v>
      </c>
      <c r="BT804" s="4">
        <v>-361.3222055</v>
      </c>
      <c r="BU804" s="4">
        <v>58.155388762999998</v>
      </c>
      <c r="BV804" s="9">
        <v>0</v>
      </c>
      <c r="BW804" s="4">
        <v>-32.138842369999999</v>
      </c>
      <c r="BX804" s="4">
        <v>66.601510808</v>
      </c>
      <c r="BY804" s="4">
        <v>-11.112730669999999</v>
      </c>
      <c r="BZ804" s="9">
        <v>0</v>
      </c>
      <c r="CA804" s="9">
        <v>0</v>
      </c>
      <c r="CB804" s="9">
        <v>0</v>
      </c>
      <c r="CC804" s="4">
        <v>-151.9264446</v>
      </c>
      <c r="CD804" s="4">
        <v>94.149249398999999</v>
      </c>
      <c r="CE804" s="4">
        <v>-59.811650999999998</v>
      </c>
      <c r="CF804" s="9">
        <v>0</v>
      </c>
      <c r="CG804" s="4">
        <v>1617.2401072</v>
      </c>
      <c r="CH804" s="4">
        <v>38.583281454999998</v>
      </c>
      <c r="CI804" s="4">
        <v>-487.38063190000003</v>
      </c>
      <c r="CJ804" s="4">
        <v>170.17086502000001</v>
      </c>
      <c r="CK804" s="9">
        <v>0</v>
      </c>
      <c r="CL804" s="4">
        <v>-22.992884969999999</v>
      </c>
      <c r="CM804" s="4">
        <v>70.164454121000006</v>
      </c>
      <c r="CN804" s="4">
        <v>-55.420656659999999</v>
      </c>
      <c r="CO804" s="9">
        <v>0</v>
      </c>
      <c r="CP804" s="9">
        <v>0</v>
      </c>
      <c r="CQ804" s="9">
        <v>0</v>
      </c>
      <c r="CR804" s="4">
        <v>-109.274331</v>
      </c>
      <c r="CS804" s="4">
        <v>121.17573145</v>
      </c>
      <c r="CT804" s="4">
        <v>-121.2615425</v>
      </c>
      <c r="CU804" s="9">
        <v>0</v>
      </c>
      <c r="CV804" s="4">
        <v>0.51329469260000005</v>
      </c>
      <c r="CW804" s="4">
        <v>0.48262480190000001</v>
      </c>
      <c r="CX804" s="4">
        <v>0.86608419950000004</v>
      </c>
      <c r="CY804" s="4">
        <v>-0.19684855400000001</v>
      </c>
      <c r="CZ804" s="9">
        <v>0</v>
      </c>
      <c r="DA804" s="4">
        <v>0.36354126079999999</v>
      </c>
      <c r="DB804" s="4">
        <v>-0.19140169500000001</v>
      </c>
      <c r="DC804" s="4">
        <v>-0.20413403399999999</v>
      </c>
      <c r="DD804" s="9">
        <v>0</v>
      </c>
      <c r="DE804" s="9">
        <v>0</v>
      </c>
      <c r="DF804" s="9">
        <v>0</v>
      </c>
      <c r="DG804" s="4">
        <v>-7.5910756999999995E-2</v>
      </c>
      <c r="DH804" s="4">
        <v>0.47942843880000002</v>
      </c>
      <c r="DI804" s="4">
        <v>4.4773386800000002E-2</v>
      </c>
      <c r="DJ804" s="9">
        <v>0</v>
      </c>
    </row>
    <row r="805" spans="17:114" s="15" customFormat="1" x14ac:dyDescent="0.15">
      <c r="Q805" s="17"/>
      <c r="R805" s="17"/>
      <c r="S805" s="11" t="s">
        <v>98</v>
      </c>
      <c r="T805" s="11" t="s">
        <v>100</v>
      </c>
      <c r="U805" s="17">
        <v>0.17199999999999999</v>
      </c>
      <c r="V805" s="17">
        <v>0</v>
      </c>
      <c r="W805" s="15">
        <v>0.80813100000000004</v>
      </c>
      <c r="X805" s="15">
        <v>0.46081100000000003</v>
      </c>
      <c r="Y805" s="9">
        <f t="shared" si="338"/>
        <v>5.3317947478431247</v>
      </c>
      <c r="Z805" s="9">
        <f t="shared" si="339"/>
        <v>10</v>
      </c>
      <c r="AA805" s="8">
        <f t="shared" si="340"/>
        <v>60</v>
      </c>
      <c r="AB805" s="8" t="b">
        <f t="shared" si="337"/>
        <v>0</v>
      </c>
      <c r="AC805" s="25" t="str">
        <f t="shared" si="328"/>
        <v>NO</v>
      </c>
      <c r="AD805" s="21" t="str">
        <f t="shared" si="341"/>
        <v>NO</v>
      </c>
      <c r="AE805" s="8" t="str">
        <f t="shared" si="342"/>
        <v>VERY COARSE</v>
      </c>
      <c r="AF805" s="8">
        <f t="shared" si="343"/>
        <v>5</v>
      </c>
      <c r="AG805" s="8">
        <f t="shared" si="344"/>
        <v>5</v>
      </c>
      <c r="AH805" s="8">
        <f t="shared" si="345"/>
        <v>6</v>
      </c>
      <c r="AI805" s="25">
        <f t="shared" si="329"/>
        <v>223</v>
      </c>
      <c r="AJ805" s="25">
        <f t="shared" si="330"/>
        <v>551</v>
      </c>
      <c r="AK805" s="25">
        <f t="shared" si="331"/>
        <v>1222</v>
      </c>
      <c r="AL805" s="25">
        <f t="shared" si="332"/>
        <v>2.1</v>
      </c>
      <c r="AM805" s="21">
        <f t="shared" si="346"/>
        <v>223</v>
      </c>
      <c r="AN805" s="21">
        <f t="shared" si="347"/>
        <v>551</v>
      </c>
      <c r="AO805" s="21">
        <f t="shared" si="348"/>
        <v>1222</v>
      </c>
      <c r="AP805" s="21">
        <f t="shared" si="349"/>
        <v>2.1</v>
      </c>
      <c r="AQ805" s="24">
        <f t="shared" si="333"/>
        <v>0.99999999999999967</v>
      </c>
      <c r="AR805" s="24">
        <f t="shared" si="350"/>
        <v>1</v>
      </c>
      <c r="AS805" s="24">
        <f t="shared" si="335"/>
        <v>1</v>
      </c>
      <c r="AT805" s="24">
        <f t="shared" si="336"/>
        <v>0</v>
      </c>
      <c r="AU805">
        <v>0.11700000000000001</v>
      </c>
      <c r="AV805">
        <v>5.5E-2</v>
      </c>
      <c r="AW805">
        <v>95</v>
      </c>
      <c r="AX805">
        <v>25</v>
      </c>
      <c r="AY805">
        <v>45</v>
      </c>
      <c r="AZ805">
        <v>15</v>
      </c>
      <c r="BA805">
        <v>0</v>
      </c>
      <c r="BB805">
        <v>1</v>
      </c>
      <c r="BC805" s="4">
        <v>417.59520658999998</v>
      </c>
      <c r="BD805" s="4">
        <v>-38.555915419999998</v>
      </c>
      <c r="BE805" s="4">
        <v>-171.04695609999999</v>
      </c>
      <c r="BF805" s="4">
        <v>-4.3782199049999999</v>
      </c>
      <c r="BG805" s="9">
        <v>0</v>
      </c>
      <c r="BH805" s="4">
        <v>6.0470186309000002</v>
      </c>
      <c r="BI805" s="4">
        <v>53.021421085</v>
      </c>
      <c r="BJ805" s="4">
        <v>15.573319578</v>
      </c>
      <c r="BK805" s="9">
        <v>0</v>
      </c>
      <c r="BL805" s="9">
        <v>0</v>
      </c>
      <c r="BM805" s="9">
        <v>0</v>
      </c>
      <c r="BN805" s="4">
        <v>-73.947027869999999</v>
      </c>
      <c r="BO805" s="4">
        <v>58.740670921000003</v>
      </c>
      <c r="BP805" s="4">
        <v>-40.606152440000002</v>
      </c>
      <c r="BQ805" s="9">
        <v>0</v>
      </c>
      <c r="BR805" s="4">
        <v>955.87392867999995</v>
      </c>
      <c r="BS805" s="4">
        <v>-7.6908675769999997</v>
      </c>
      <c r="BT805" s="4">
        <v>-361.3222055</v>
      </c>
      <c r="BU805" s="4">
        <v>58.155388762999998</v>
      </c>
      <c r="BV805" s="9">
        <v>0</v>
      </c>
      <c r="BW805" s="4">
        <v>-32.138842369999999</v>
      </c>
      <c r="BX805" s="4">
        <v>66.601510808</v>
      </c>
      <c r="BY805" s="4">
        <v>-11.112730669999999</v>
      </c>
      <c r="BZ805" s="9">
        <v>0</v>
      </c>
      <c r="CA805" s="9">
        <v>0</v>
      </c>
      <c r="CB805" s="9">
        <v>0</v>
      </c>
      <c r="CC805" s="4">
        <v>-151.9264446</v>
      </c>
      <c r="CD805" s="4">
        <v>94.149249398999999</v>
      </c>
      <c r="CE805" s="4">
        <v>-59.811650999999998</v>
      </c>
      <c r="CF805" s="9">
        <v>0</v>
      </c>
      <c r="CG805" s="4">
        <v>1617.2401072</v>
      </c>
      <c r="CH805" s="4">
        <v>38.583281454999998</v>
      </c>
      <c r="CI805" s="4">
        <v>-487.38063190000003</v>
      </c>
      <c r="CJ805" s="4">
        <v>170.17086502000001</v>
      </c>
      <c r="CK805" s="9">
        <v>0</v>
      </c>
      <c r="CL805" s="4">
        <v>-22.992884969999999</v>
      </c>
      <c r="CM805" s="4">
        <v>70.164454121000006</v>
      </c>
      <c r="CN805" s="4">
        <v>-55.420656659999999</v>
      </c>
      <c r="CO805" s="9">
        <v>0</v>
      </c>
      <c r="CP805" s="9">
        <v>0</v>
      </c>
      <c r="CQ805" s="9">
        <v>0</v>
      </c>
      <c r="CR805" s="4">
        <v>-109.274331</v>
      </c>
      <c r="CS805" s="4">
        <v>121.17573145</v>
      </c>
      <c r="CT805" s="4">
        <v>-121.2615425</v>
      </c>
      <c r="CU805" s="9">
        <v>0</v>
      </c>
      <c r="CV805" s="4">
        <v>0.51329469260000005</v>
      </c>
      <c r="CW805" s="4">
        <v>0.48262480190000001</v>
      </c>
      <c r="CX805" s="4">
        <v>0.86608419950000004</v>
      </c>
      <c r="CY805" s="4">
        <v>-0.19684855400000001</v>
      </c>
      <c r="CZ805" s="9">
        <v>0</v>
      </c>
      <c r="DA805" s="4">
        <v>0.36354126079999999</v>
      </c>
      <c r="DB805" s="4">
        <v>-0.19140169500000001</v>
      </c>
      <c r="DC805" s="4">
        <v>-0.20413403399999999</v>
      </c>
      <c r="DD805" s="9">
        <v>0</v>
      </c>
      <c r="DE805" s="9">
        <v>0</v>
      </c>
      <c r="DF805" s="9">
        <v>0</v>
      </c>
      <c r="DG805" s="4">
        <v>-7.5910756999999995E-2</v>
      </c>
      <c r="DH805" s="4">
        <v>0.47942843880000002</v>
      </c>
      <c r="DI805" s="4">
        <v>4.4773386800000002E-2</v>
      </c>
      <c r="DJ805" s="9">
        <v>0</v>
      </c>
    </row>
    <row r="806" spans="17:114" x14ac:dyDescent="0.15">
      <c r="S806" s="11" t="s">
        <v>99</v>
      </c>
      <c r="T806" s="11" t="s">
        <v>100</v>
      </c>
      <c r="U806" s="11">
        <v>6.0999999999999999E-2</v>
      </c>
      <c r="V806" s="11">
        <v>0</v>
      </c>
      <c r="W806" s="9">
        <v>0.107668</v>
      </c>
      <c r="X806" s="9">
        <v>0.49492700000000001</v>
      </c>
      <c r="Y806" s="9">
        <f t="shared" si="338"/>
        <v>0.81684886462272566</v>
      </c>
      <c r="Z806" s="9">
        <f t="shared" si="339"/>
        <v>63</v>
      </c>
      <c r="AA806" s="8">
        <f t="shared" si="340"/>
        <v>60</v>
      </c>
      <c r="AB806" s="8" t="b">
        <f t="shared" si="337"/>
        <v>0</v>
      </c>
      <c r="AC806" s="25" t="str">
        <f t="shared" si="328"/>
        <v>NO</v>
      </c>
      <c r="AD806" s="21" t="str">
        <f t="shared" si="341"/>
        <v>NO</v>
      </c>
      <c r="AE806" s="8" t="str">
        <f t="shared" si="342"/>
        <v>ULT. COARSE</v>
      </c>
      <c r="AF806" s="8">
        <f t="shared" si="343"/>
        <v>7</v>
      </c>
      <c r="AG806" s="8">
        <f t="shared" si="344"/>
        <v>7</v>
      </c>
      <c r="AH806" s="8">
        <f t="shared" si="345"/>
        <v>7</v>
      </c>
      <c r="AI806" s="25">
        <f t="shared" si="329"/>
        <v>388</v>
      </c>
      <c r="AJ806" s="25">
        <f t="shared" si="330"/>
        <v>856</v>
      </c>
      <c r="AK806" s="25">
        <f t="shared" si="331"/>
        <v>1545</v>
      </c>
      <c r="AL806" s="25">
        <f t="shared" si="332"/>
        <v>0.4</v>
      </c>
      <c r="AM806" s="21">
        <f t="shared" si="346"/>
        <v>388</v>
      </c>
      <c r="AN806" s="21">
        <f t="shared" si="347"/>
        <v>856</v>
      </c>
      <c r="AO806" s="21">
        <f t="shared" si="348"/>
        <v>1545</v>
      </c>
      <c r="AP806" s="21">
        <f t="shared" si="349"/>
        <v>0.4</v>
      </c>
      <c r="AQ806" s="24">
        <f t="shared" si="333"/>
        <v>-1.0317460317460319</v>
      </c>
      <c r="AR806" s="24">
        <f>IF($B$3&lt;70,((70-AW806)/AX806),(($B$3-AW806)/AX806))</f>
        <v>1</v>
      </c>
      <c r="AS806" s="24">
        <f t="shared" si="335"/>
        <v>1</v>
      </c>
      <c r="AT806" s="24">
        <f t="shared" si="336"/>
        <v>0</v>
      </c>
      <c r="AU806">
        <v>9.35E-2</v>
      </c>
      <c r="AV806">
        <v>3.15E-2</v>
      </c>
      <c r="AW806">
        <v>95</v>
      </c>
      <c r="AX806">
        <v>25</v>
      </c>
      <c r="AY806">
        <v>45</v>
      </c>
      <c r="AZ806">
        <v>15</v>
      </c>
      <c r="BA806">
        <v>0</v>
      </c>
      <c r="BB806">
        <v>1</v>
      </c>
      <c r="BC806" s="4">
        <v>498.02388568999999</v>
      </c>
      <c r="BD806" s="4">
        <v>-119.5143909</v>
      </c>
      <c r="BE806" s="4">
        <v>-363.94619560000001</v>
      </c>
      <c r="BF806" s="4">
        <v>71.740019851</v>
      </c>
      <c r="BG806" s="9">
        <v>0</v>
      </c>
      <c r="BH806" s="4">
        <v>85.065709690000006</v>
      </c>
      <c r="BI806" s="4">
        <v>-19.391350710000001</v>
      </c>
      <c r="BJ806" s="4">
        <v>-22.886802079999999</v>
      </c>
      <c r="BK806" s="9">
        <v>0</v>
      </c>
      <c r="BL806" s="9">
        <v>0</v>
      </c>
      <c r="BM806" s="9">
        <v>0</v>
      </c>
      <c r="BN806" s="4">
        <v>43.503716023999999</v>
      </c>
      <c r="BO806" s="4">
        <v>169.96931617999999</v>
      </c>
      <c r="BP806" s="4">
        <v>-67.718183819999993</v>
      </c>
      <c r="BQ806" s="9">
        <v>0</v>
      </c>
      <c r="BR806" s="4">
        <v>1148.7007011000001</v>
      </c>
      <c r="BS806" s="4">
        <v>-69.368801469999994</v>
      </c>
      <c r="BT806" s="4">
        <v>-619.04583079999998</v>
      </c>
      <c r="BU806" s="4">
        <v>172.34964735</v>
      </c>
      <c r="BV806" s="9">
        <v>0</v>
      </c>
      <c r="BW806" s="4">
        <v>21.597847977000001</v>
      </c>
      <c r="BX806" s="4">
        <v>-7.9090672160000004</v>
      </c>
      <c r="BY806" s="4">
        <v>-32.82854167</v>
      </c>
      <c r="BZ806" s="9">
        <v>0</v>
      </c>
      <c r="CA806" s="9">
        <v>0</v>
      </c>
      <c r="CB806" s="9">
        <v>0</v>
      </c>
      <c r="CC806" s="4">
        <v>-43.011821179999998</v>
      </c>
      <c r="CD806" s="4">
        <v>199.76228431000001</v>
      </c>
      <c r="CE806" s="4">
        <v>-24.970049020000001</v>
      </c>
      <c r="CF806" s="9">
        <v>0</v>
      </c>
      <c r="CG806" s="4">
        <v>1818.0000035</v>
      </c>
      <c r="CH806" s="4">
        <v>-6.0587745100000001</v>
      </c>
      <c r="CI806" s="4">
        <v>-696.28533389999996</v>
      </c>
      <c r="CJ806" s="4">
        <v>204.80391627</v>
      </c>
      <c r="CK806" s="9">
        <v>0</v>
      </c>
      <c r="CL806" s="4">
        <v>5.8977760922</v>
      </c>
      <c r="CM806" s="4">
        <v>-21.849318589999999</v>
      </c>
      <c r="CN806" s="4">
        <v>72.923145833000007</v>
      </c>
      <c r="CO806" s="9">
        <v>0</v>
      </c>
      <c r="CP806" s="9">
        <v>0</v>
      </c>
      <c r="CQ806" s="9">
        <v>0</v>
      </c>
      <c r="CR806" s="4">
        <v>-63.272032869999997</v>
      </c>
      <c r="CS806" s="4">
        <v>195.34462744999999</v>
      </c>
      <c r="CT806" s="4">
        <v>-6.1275392159999997</v>
      </c>
      <c r="CU806" s="9">
        <v>0</v>
      </c>
      <c r="CV806">
        <v>0.24626552060000001</v>
      </c>
      <c r="CW806" s="4">
        <v>0.16869109930000001</v>
      </c>
      <c r="CX806" s="4">
        <v>0.50943030990000004</v>
      </c>
      <c r="CY806" s="4">
        <v>-0.197573837</v>
      </c>
      <c r="CZ806" s="9">
        <v>0</v>
      </c>
      <c r="DA806" s="4">
        <v>0.15404704029999999</v>
      </c>
      <c r="DB806" s="4">
        <v>-3.2838197E-2</v>
      </c>
      <c r="DC806" s="4">
        <v>-0.196654052</v>
      </c>
      <c r="DD806" s="9">
        <v>0</v>
      </c>
      <c r="DE806" s="9">
        <v>0</v>
      </c>
      <c r="DF806" s="9">
        <v>0</v>
      </c>
      <c r="DG806" s="4">
        <v>-9.6669496999999993E-2</v>
      </c>
      <c r="DH806" s="4">
        <v>0.29488951720000001</v>
      </c>
      <c r="DI806" s="4">
        <v>9.8462017200000002E-2</v>
      </c>
      <c r="DJ806" s="9">
        <v>0</v>
      </c>
    </row>
    <row r="807" spans="17:114" x14ac:dyDescent="0.15">
      <c r="S807" s="11" t="s">
        <v>99</v>
      </c>
      <c r="T807" s="11" t="s">
        <v>100</v>
      </c>
      <c r="U807" s="11">
        <v>7.8E-2</v>
      </c>
      <c r="V807" s="11">
        <v>0</v>
      </c>
      <c r="W807" s="9">
        <v>0.171653</v>
      </c>
      <c r="X807" s="9">
        <v>0.48879899999999998</v>
      </c>
      <c r="Y807" s="9">
        <f t="shared" si="338"/>
        <v>1.2700182187796969</v>
      </c>
      <c r="Z807" s="9">
        <f t="shared" si="339"/>
        <v>41</v>
      </c>
      <c r="AA807" s="8">
        <f t="shared" si="340"/>
        <v>60</v>
      </c>
      <c r="AB807" s="8" t="b">
        <f t="shared" si="337"/>
        <v>0</v>
      </c>
      <c r="AC807" s="25" t="str">
        <f t="shared" si="328"/>
        <v>NO</v>
      </c>
      <c r="AD807" s="21" t="str">
        <f t="shared" si="341"/>
        <v>YES</v>
      </c>
      <c r="AE807" s="8" t="str">
        <f t="shared" si="342"/>
        <v>ULT. COARSE</v>
      </c>
      <c r="AF807" s="8">
        <f t="shared" si="343"/>
        <v>7</v>
      </c>
      <c r="AG807" s="8">
        <f t="shared" si="344"/>
        <v>7</v>
      </c>
      <c r="AH807" s="8">
        <f t="shared" si="345"/>
        <v>7</v>
      </c>
      <c r="AI807" s="25">
        <f t="shared" si="329"/>
        <v>323</v>
      </c>
      <c r="AJ807" s="25">
        <f t="shared" si="330"/>
        <v>861</v>
      </c>
      <c r="AK807" s="25">
        <f t="shared" si="331"/>
        <v>1585</v>
      </c>
      <c r="AL807" s="25">
        <f t="shared" si="332"/>
        <v>0.6</v>
      </c>
      <c r="AM807" s="21">
        <f t="shared" si="346"/>
        <v>323</v>
      </c>
      <c r="AN807" s="21">
        <f t="shared" si="347"/>
        <v>861</v>
      </c>
      <c r="AO807" s="21">
        <f t="shared" si="348"/>
        <v>1585</v>
      </c>
      <c r="AP807" s="21">
        <f t="shared" si="349"/>
        <v>0.6</v>
      </c>
      <c r="AQ807" s="24">
        <f t="shared" si="333"/>
        <v>-0.49206349206349204</v>
      </c>
      <c r="AR807" s="24">
        <f t="shared" si="350"/>
        <v>1</v>
      </c>
      <c r="AS807" s="24">
        <f t="shared" si="335"/>
        <v>1</v>
      </c>
      <c r="AT807" s="24">
        <f t="shared" si="336"/>
        <v>0</v>
      </c>
      <c r="AU807">
        <v>9.35E-2</v>
      </c>
      <c r="AV807">
        <v>3.15E-2</v>
      </c>
      <c r="AW807">
        <v>95</v>
      </c>
      <c r="AX807">
        <v>25</v>
      </c>
      <c r="AY807">
        <v>45</v>
      </c>
      <c r="AZ807">
        <v>15</v>
      </c>
      <c r="BA807">
        <v>0</v>
      </c>
      <c r="BB807">
        <v>1</v>
      </c>
      <c r="BC807" s="4">
        <v>498.02388568999999</v>
      </c>
      <c r="BD807" s="4">
        <v>-119.5143909</v>
      </c>
      <c r="BE807" s="4">
        <v>-363.94619560000001</v>
      </c>
      <c r="BF807" s="4">
        <v>71.740019851</v>
      </c>
      <c r="BG807" s="9">
        <v>0</v>
      </c>
      <c r="BH807" s="4">
        <v>85.065709690000006</v>
      </c>
      <c r="BI807" s="4">
        <v>-19.391350710000001</v>
      </c>
      <c r="BJ807" s="4">
        <v>-22.886802079999999</v>
      </c>
      <c r="BK807" s="9">
        <v>0</v>
      </c>
      <c r="BL807" s="9">
        <v>0</v>
      </c>
      <c r="BM807" s="9">
        <v>0</v>
      </c>
      <c r="BN807" s="4">
        <v>43.503716023999999</v>
      </c>
      <c r="BO807" s="4">
        <v>169.96931617999999</v>
      </c>
      <c r="BP807" s="4">
        <v>-67.718183819999993</v>
      </c>
      <c r="BQ807" s="9">
        <v>0</v>
      </c>
      <c r="BR807" s="4">
        <v>1148.7007011000001</v>
      </c>
      <c r="BS807" s="4">
        <v>-69.368801469999994</v>
      </c>
      <c r="BT807" s="4">
        <v>-619.04583079999998</v>
      </c>
      <c r="BU807" s="4">
        <v>172.34964735</v>
      </c>
      <c r="BV807" s="9">
        <v>0</v>
      </c>
      <c r="BW807" s="4">
        <v>21.597847977000001</v>
      </c>
      <c r="BX807" s="4">
        <v>-7.9090672160000004</v>
      </c>
      <c r="BY807" s="4">
        <v>-32.82854167</v>
      </c>
      <c r="BZ807" s="9">
        <v>0</v>
      </c>
      <c r="CA807" s="9">
        <v>0</v>
      </c>
      <c r="CB807" s="9">
        <v>0</v>
      </c>
      <c r="CC807" s="4">
        <v>-43.011821179999998</v>
      </c>
      <c r="CD807" s="4">
        <v>199.76228431000001</v>
      </c>
      <c r="CE807" s="4">
        <v>-24.970049020000001</v>
      </c>
      <c r="CF807" s="9">
        <v>0</v>
      </c>
      <c r="CG807" s="4">
        <v>1818.0000035</v>
      </c>
      <c r="CH807" s="4">
        <v>-6.0587745100000001</v>
      </c>
      <c r="CI807" s="4">
        <v>-696.28533389999996</v>
      </c>
      <c r="CJ807" s="4">
        <v>204.80391627</v>
      </c>
      <c r="CK807" s="9">
        <v>0</v>
      </c>
      <c r="CL807" s="4">
        <v>5.8977760922</v>
      </c>
      <c r="CM807" s="4">
        <v>-21.849318589999999</v>
      </c>
      <c r="CN807" s="4">
        <v>72.923145833000007</v>
      </c>
      <c r="CO807" s="9">
        <v>0</v>
      </c>
      <c r="CP807" s="9">
        <v>0</v>
      </c>
      <c r="CQ807" s="9">
        <v>0</v>
      </c>
      <c r="CR807" s="4">
        <v>-63.272032869999997</v>
      </c>
      <c r="CS807" s="4">
        <v>195.34462744999999</v>
      </c>
      <c r="CT807" s="4">
        <v>-6.1275392159999997</v>
      </c>
      <c r="CU807" s="9">
        <v>0</v>
      </c>
      <c r="CV807">
        <v>0.24626552060000001</v>
      </c>
      <c r="CW807" s="4">
        <v>0.16869109930000001</v>
      </c>
      <c r="CX807" s="4">
        <v>0.50943030990000004</v>
      </c>
      <c r="CY807" s="4">
        <v>-0.197573837</v>
      </c>
      <c r="CZ807" s="9">
        <v>0</v>
      </c>
      <c r="DA807" s="4">
        <v>0.15404704029999999</v>
      </c>
      <c r="DB807" s="4">
        <v>-3.2838197E-2</v>
      </c>
      <c r="DC807" s="4">
        <v>-0.196654052</v>
      </c>
      <c r="DD807" s="9">
        <v>0</v>
      </c>
      <c r="DE807" s="9">
        <v>0</v>
      </c>
      <c r="DF807" s="9">
        <v>0</v>
      </c>
      <c r="DG807" s="4">
        <v>-9.6669496999999993E-2</v>
      </c>
      <c r="DH807" s="4">
        <v>0.29488951720000001</v>
      </c>
      <c r="DI807" s="4">
        <v>9.8462017200000002E-2</v>
      </c>
      <c r="DJ807" s="9">
        <v>0</v>
      </c>
    </row>
    <row r="808" spans="17:114" s="15" customFormat="1" x14ac:dyDescent="0.15">
      <c r="Q808" s="17"/>
      <c r="R808" s="17"/>
      <c r="S808" s="11" t="s">
        <v>99</v>
      </c>
      <c r="T808" s="11" t="s">
        <v>100</v>
      </c>
      <c r="U808" s="17">
        <v>0.125</v>
      </c>
      <c r="V808" s="17">
        <v>0</v>
      </c>
      <c r="W808" s="15">
        <v>0.38169900000000001</v>
      </c>
      <c r="X808" s="15">
        <v>0.50012299999999998</v>
      </c>
      <c r="Y808" s="9">
        <f t="shared" si="338"/>
        <v>2.9581170862006445</v>
      </c>
      <c r="Z808" s="9">
        <f t="shared" si="339"/>
        <v>18</v>
      </c>
      <c r="AA808" s="8">
        <f t="shared" si="340"/>
        <v>60</v>
      </c>
      <c r="AB808" s="8" t="b">
        <f t="shared" si="337"/>
        <v>0</v>
      </c>
      <c r="AC808" s="25" t="str">
        <f t="shared" si="328"/>
        <v>NO</v>
      </c>
      <c r="AD808" s="21" t="str">
        <f t="shared" si="341"/>
        <v>NO</v>
      </c>
      <c r="AE808" s="8" t="str">
        <f t="shared" si="342"/>
        <v>EXT. COARSE</v>
      </c>
      <c r="AF808" s="8">
        <f t="shared" si="343"/>
        <v>6</v>
      </c>
      <c r="AG808" s="8">
        <f t="shared" si="344"/>
        <v>6</v>
      </c>
      <c r="AH808" s="8">
        <f t="shared" si="345"/>
        <v>7</v>
      </c>
      <c r="AI808" s="25">
        <f t="shared" si="329"/>
        <v>275</v>
      </c>
      <c r="AJ808" s="25">
        <f t="shared" si="330"/>
        <v>746</v>
      </c>
      <c r="AK808" s="25">
        <f t="shared" si="331"/>
        <v>1504</v>
      </c>
      <c r="AL808" s="25">
        <f t="shared" si="332"/>
        <v>1</v>
      </c>
      <c r="AM808" s="21">
        <f t="shared" si="346"/>
        <v>275</v>
      </c>
      <c r="AN808" s="21">
        <f t="shared" si="347"/>
        <v>746</v>
      </c>
      <c r="AO808" s="21">
        <f t="shared" si="348"/>
        <v>1504</v>
      </c>
      <c r="AP808" s="21">
        <f t="shared" si="349"/>
        <v>1</v>
      </c>
      <c r="AQ808" s="24">
        <f t="shared" si="333"/>
        <v>1</v>
      </c>
      <c r="AR808" s="24">
        <f t="shared" si="350"/>
        <v>1</v>
      </c>
      <c r="AS808" s="24">
        <f t="shared" si="335"/>
        <v>1</v>
      </c>
      <c r="AT808" s="24">
        <f t="shared" si="336"/>
        <v>0</v>
      </c>
      <c r="AU808">
        <v>9.35E-2</v>
      </c>
      <c r="AV808">
        <v>3.15E-2</v>
      </c>
      <c r="AW808">
        <v>95</v>
      </c>
      <c r="AX808">
        <v>25</v>
      </c>
      <c r="AY808">
        <v>45</v>
      </c>
      <c r="AZ808">
        <v>15</v>
      </c>
      <c r="BA808">
        <v>0</v>
      </c>
      <c r="BB808">
        <v>1</v>
      </c>
      <c r="BC808" s="4">
        <v>498.02388568999999</v>
      </c>
      <c r="BD808" s="4">
        <v>-119.5143909</v>
      </c>
      <c r="BE808" s="4">
        <v>-363.94619560000001</v>
      </c>
      <c r="BF808" s="4">
        <v>71.740019851</v>
      </c>
      <c r="BG808" s="9">
        <v>0</v>
      </c>
      <c r="BH808" s="4">
        <v>85.065709690000006</v>
      </c>
      <c r="BI808" s="4">
        <v>-19.391350710000001</v>
      </c>
      <c r="BJ808" s="4">
        <v>-22.886802079999999</v>
      </c>
      <c r="BK808" s="9">
        <v>0</v>
      </c>
      <c r="BL808" s="9">
        <v>0</v>
      </c>
      <c r="BM808" s="9">
        <v>0</v>
      </c>
      <c r="BN808" s="4">
        <v>43.503716023999999</v>
      </c>
      <c r="BO808" s="4">
        <v>169.96931617999999</v>
      </c>
      <c r="BP808" s="4">
        <v>-67.718183819999993</v>
      </c>
      <c r="BQ808" s="9">
        <v>0</v>
      </c>
      <c r="BR808" s="4">
        <v>1148.7007011000001</v>
      </c>
      <c r="BS808" s="4">
        <v>-69.368801469999994</v>
      </c>
      <c r="BT808" s="4">
        <v>-619.04583079999998</v>
      </c>
      <c r="BU808" s="4">
        <v>172.34964735</v>
      </c>
      <c r="BV808" s="9">
        <v>0</v>
      </c>
      <c r="BW808" s="4">
        <v>21.597847977000001</v>
      </c>
      <c r="BX808" s="4">
        <v>-7.9090672160000004</v>
      </c>
      <c r="BY808" s="4">
        <v>-32.82854167</v>
      </c>
      <c r="BZ808" s="9">
        <v>0</v>
      </c>
      <c r="CA808" s="9">
        <v>0</v>
      </c>
      <c r="CB808" s="9">
        <v>0</v>
      </c>
      <c r="CC808" s="4">
        <v>-43.011821179999998</v>
      </c>
      <c r="CD808" s="4">
        <v>199.76228431000001</v>
      </c>
      <c r="CE808" s="4">
        <v>-24.970049020000001</v>
      </c>
      <c r="CF808" s="9">
        <v>0</v>
      </c>
      <c r="CG808" s="4">
        <v>1818.0000035</v>
      </c>
      <c r="CH808" s="4">
        <v>-6.0587745100000001</v>
      </c>
      <c r="CI808" s="4">
        <v>-696.28533389999996</v>
      </c>
      <c r="CJ808" s="4">
        <v>204.80391627</v>
      </c>
      <c r="CK808" s="9">
        <v>0</v>
      </c>
      <c r="CL808" s="4">
        <v>5.8977760922</v>
      </c>
      <c r="CM808" s="4">
        <v>-21.849318589999999</v>
      </c>
      <c r="CN808" s="4">
        <v>72.923145833000007</v>
      </c>
      <c r="CO808" s="9">
        <v>0</v>
      </c>
      <c r="CP808" s="9">
        <v>0</v>
      </c>
      <c r="CQ808" s="9">
        <v>0</v>
      </c>
      <c r="CR808" s="4">
        <v>-63.272032869999997</v>
      </c>
      <c r="CS808" s="4">
        <v>195.34462744999999</v>
      </c>
      <c r="CT808" s="4">
        <v>-6.1275392159999997</v>
      </c>
      <c r="CU808" s="9">
        <v>0</v>
      </c>
      <c r="CV808">
        <v>0.24626552060000001</v>
      </c>
      <c r="CW808" s="4">
        <v>0.16869109930000001</v>
      </c>
      <c r="CX808" s="4">
        <v>0.50943030990000004</v>
      </c>
      <c r="CY808" s="4">
        <v>-0.197573837</v>
      </c>
      <c r="CZ808" s="9">
        <v>0</v>
      </c>
      <c r="DA808" s="4">
        <v>0.15404704029999999</v>
      </c>
      <c r="DB808" s="4">
        <v>-3.2838197E-2</v>
      </c>
      <c r="DC808" s="4">
        <v>-0.196654052</v>
      </c>
      <c r="DD808" s="9">
        <v>0</v>
      </c>
      <c r="DE808" s="9">
        <v>0</v>
      </c>
      <c r="DF808" s="9">
        <v>0</v>
      </c>
      <c r="DG808" s="4">
        <v>-9.6669496999999993E-2</v>
      </c>
      <c r="DH808" s="4">
        <v>0.29488951720000001</v>
      </c>
      <c r="DI808" s="4">
        <v>9.8462017200000002E-2</v>
      </c>
      <c r="DJ808" s="9">
        <v>0</v>
      </c>
    </row>
    <row r="809" spans="17:114" x14ac:dyDescent="0.15">
      <c r="S809" s="11" t="s">
        <v>97</v>
      </c>
      <c r="T809" s="11" t="s">
        <v>100</v>
      </c>
      <c r="U809" s="11">
        <v>4</v>
      </c>
      <c r="V809" s="11">
        <v>0</v>
      </c>
      <c r="W809" s="9">
        <v>6.5175999999999998E-2</v>
      </c>
      <c r="X809" s="9">
        <v>0.49385899999999999</v>
      </c>
      <c r="Y809" s="9">
        <f t="shared" si="338"/>
        <v>0.49231571810926328</v>
      </c>
      <c r="Z809" s="9">
        <f t="shared" si="339"/>
        <v>104</v>
      </c>
      <c r="AA809" s="8">
        <f t="shared" si="340"/>
        <v>60</v>
      </c>
      <c r="AB809" s="8" t="b">
        <f t="shared" si="337"/>
        <v>0</v>
      </c>
      <c r="AC809" s="25" t="str">
        <f t="shared" si="328"/>
        <v>NO</v>
      </c>
      <c r="AD809" s="21" t="str">
        <f t="shared" si="341"/>
        <v>NO</v>
      </c>
      <c r="AE809" s="8" t="str">
        <f t="shared" si="342"/>
        <v>FINE</v>
      </c>
      <c r="AF809" s="8">
        <f t="shared" si="343"/>
        <v>2</v>
      </c>
      <c r="AG809" s="8">
        <f t="shared" si="344"/>
        <v>2</v>
      </c>
      <c r="AH809" s="8">
        <f t="shared" si="345"/>
        <v>2</v>
      </c>
      <c r="AI809" s="25">
        <f t="shared" si="329"/>
        <v>105</v>
      </c>
      <c r="AJ809" s="25">
        <f t="shared" si="330"/>
        <v>235</v>
      </c>
      <c r="AK809" s="25">
        <f t="shared" si="331"/>
        <v>418</v>
      </c>
      <c r="AL809" s="25">
        <f t="shared" si="332"/>
        <v>9.9</v>
      </c>
      <c r="AM809" s="21">
        <f t="shared" si="346"/>
        <v>105</v>
      </c>
      <c r="AN809" s="21">
        <f t="shared" si="347"/>
        <v>235</v>
      </c>
      <c r="AO809" s="21">
        <f t="shared" si="348"/>
        <v>418</v>
      </c>
      <c r="AP809" s="21">
        <f t="shared" si="349"/>
        <v>9.9</v>
      </c>
      <c r="AQ809" s="24">
        <f t="shared" si="333"/>
        <v>-1</v>
      </c>
      <c r="AR809" s="24">
        <f t="shared" si="334"/>
        <v>1</v>
      </c>
      <c r="AS809" s="24">
        <f t="shared" si="335"/>
        <v>1</v>
      </c>
      <c r="AT809" s="24">
        <f t="shared" si="336"/>
        <v>-1</v>
      </c>
      <c r="AU809">
        <v>6</v>
      </c>
      <c r="AV809">
        <v>2</v>
      </c>
      <c r="AW809">
        <v>85</v>
      </c>
      <c r="AX809">
        <v>35</v>
      </c>
      <c r="AY809">
        <v>45</v>
      </c>
      <c r="AZ809">
        <v>15</v>
      </c>
      <c r="BA809">
        <v>22.5</v>
      </c>
      <c r="BB809">
        <v>22.5</v>
      </c>
      <c r="BC809">
        <v>171.93911610000001</v>
      </c>
      <c r="BD809">
        <v>18.545332407</v>
      </c>
      <c r="BE809">
        <v>-15.88783241</v>
      </c>
      <c r="BF809">
        <v>-4.414769444</v>
      </c>
      <c r="BG809">
        <v>-2.7343620369999999</v>
      </c>
      <c r="BH809">
        <v>-5.4097177079999996</v>
      </c>
      <c r="BI809">
        <v>-3.9961885420000001</v>
      </c>
      <c r="BJ809">
        <v>2.6306052083</v>
      </c>
      <c r="BK809">
        <v>-1.9837093750000001</v>
      </c>
      <c r="BL809">
        <v>-15.19816563</v>
      </c>
      <c r="BM809">
        <v>3.4434468749999998</v>
      </c>
      <c r="BN809">
        <v>-6.2029132300000001</v>
      </c>
      <c r="BO809">
        <v>-26.895079899999999</v>
      </c>
      <c r="BP809">
        <v>-0.61907989600000002</v>
      </c>
      <c r="BQ809">
        <v>-19.03691323</v>
      </c>
      <c r="BR809">
        <v>332.71200734000001</v>
      </c>
      <c r="BS809">
        <v>35.946503704000001</v>
      </c>
      <c r="BT809">
        <v>-24.93404074</v>
      </c>
      <c r="BU809">
        <v>-14.47658889</v>
      </c>
      <c r="BV809" s="4">
        <v>-21.304449999999999</v>
      </c>
      <c r="BW809" s="4">
        <v>-10.046264580000001</v>
      </c>
      <c r="BX809" s="4">
        <v>-6.0311729170000001</v>
      </c>
      <c r="BY809" s="4">
        <v>5.3375270833000004</v>
      </c>
      <c r="BZ809" s="4">
        <v>-8.9298083330000004</v>
      </c>
      <c r="CA809">
        <v>-19.450587500000001</v>
      </c>
      <c r="CB809" s="4">
        <v>2.6926291667000002</v>
      </c>
      <c r="CC809" s="4">
        <v>-8.875786347</v>
      </c>
      <c r="CD809" s="4">
        <v>-32.534119680000003</v>
      </c>
      <c r="CE809" s="4">
        <v>3.0488803201999999</v>
      </c>
      <c r="CF809" s="4">
        <v>-35.265453010000002</v>
      </c>
      <c r="CG809" s="4">
        <v>544.59835706000001</v>
      </c>
      <c r="CH809" s="4">
        <v>65.712237036999994</v>
      </c>
      <c r="CI809" s="4">
        <v>-35.622959260000002</v>
      </c>
      <c r="CJ809" s="4">
        <v>-29.753392590000001</v>
      </c>
      <c r="CK809" s="4">
        <v>-57.459688890000002</v>
      </c>
      <c r="CL809" s="4">
        <v>-18.486933329999999</v>
      </c>
      <c r="CM809" s="4">
        <v>-8.0178583329999995</v>
      </c>
      <c r="CN809" s="4">
        <v>7.7744833333000001</v>
      </c>
      <c r="CO809" s="4">
        <v>-20.287420829999999</v>
      </c>
      <c r="CP809" s="4">
        <v>-27.4619125</v>
      </c>
      <c r="CQ809" s="4">
        <v>5.3354958333000004</v>
      </c>
      <c r="CR809" s="4">
        <v>-16.44602768</v>
      </c>
      <c r="CS809" s="4">
        <v>-34.855861019999999</v>
      </c>
      <c r="CT809" s="4">
        <v>4.3599723164000004</v>
      </c>
      <c r="CU809" s="4">
        <v>-42.17652768</v>
      </c>
      <c r="CV809" s="4">
        <v>1.3902877831</v>
      </c>
      <c r="CW809" s="4">
        <v>-2.1274324189999998</v>
      </c>
      <c r="CX809" s="4">
        <v>2.4714281221999999</v>
      </c>
      <c r="CY809" s="4">
        <v>0.67149208149999995</v>
      </c>
      <c r="CZ809" s="4">
        <v>0.78102978519999999</v>
      </c>
      <c r="DA809" s="4">
        <v>0.253858325</v>
      </c>
      <c r="DB809" s="4">
        <v>0.15217069580000001</v>
      </c>
      <c r="DC809" s="4">
        <v>5.30092208E-2</v>
      </c>
      <c r="DD809" s="4">
        <v>0.1609295292</v>
      </c>
      <c r="DE809" s="4">
        <v>2.8582377208</v>
      </c>
      <c r="DF809">
        <v>-0.51943320000000004</v>
      </c>
      <c r="DG809" s="4">
        <v>1.8503231419999999</v>
      </c>
      <c r="DH809" s="4">
        <v>3.2653428086999998</v>
      </c>
      <c r="DI809" s="4">
        <v>0.5655288087</v>
      </c>
      <c r="DJ809" s="4">
        <v>0.81359014200000002</v>
      </c>
    </row>
    <row r="810" spans="17:114" x14ac:dyDescent="0.15">
      <c r="S810" s="11" t="s">
        <v>97</v>
      </c>
      <c r="T810" s="11" t="s">
        <v>100</v>
      </c>
      <c r="U810" s="11">
        <v>4</v>
      </c>
      <c r="V810" s="11">
        <v>15</v>
      </c>
      <c r="W810" s="9">
        <v>6.5175999999999998E-2</v>
      </c>
      <c r="X810" s="9">
        <v>0.49385899999999999</v>
      </c>
      <c r="Y810" s="9">
        <f t="shared" si="338"/>
        <v>0.49231571810926328</v>
      </c>
      <c r="Z810" s="9">
        <f t="shared" si="339"/>
        <v>104</v>
      </c>
      <c r="AA810" s="8">
        <f t="shared" si="340"/>
        <v>60</v>
      </c>
      <c r="AB810" s="8" t="b">
        <f t="shared" si="337"/>
        <v>0</v>
      </c>
      <c r="AC810" s="25" t="str">
        <f t="shared" si="328"/>
        <v>NO</v>
      </c>
      <c r="AD810" s="21" t="str">
        <f t="shared" si="341"/>
        <v>NO</v>
      </c>
      <c r="AE810" s="8" t="str">
        <f t="shared" si="342"/>
        <v>FINE</v>
      </c>
      <c r="AF810" s="8">
        <f t="shared" si="343"/>
        <v>2</v>
      </c>
      <c r="AG810" s="8">
        <f t="shared" si="344"/>
        <v>3</v>
      </c>
      <c r="AH810" s="8">
        <f t="shared" si="345"/>
        <v>2</v>
      </c>
      <c r="AI810" s="25">
        <f t="shared" si="329"/>
        <v>114</v>
      </c>
      <c r="AJ810" s="25">
        <f t="shared" si="330"/>
        <v>247</v>
      </c>
      <c r="AK810" s="25">
        <f t="shared" si="331"/>
        <v>416</v>
      </c>
      <c r="AL810" s="25">
        <f t="shared" si="332"/>
        <v>11.1</v>
      </c>
      <c r="AM810" s="21">
        <f t="shared" si="346"/>
        <v>114</v>
      </c>
      <c r="AN810" s="21">
        <f t="shared" si="347"/>
        <v>247</v>
      </c>
      <c r="AO810" s="21">
        <f t="shared" si="348"/>
        <v>416</v>
      </c>
      <c r="AP810" s="21">
        <f t="shared" si="349"/>
        <v>11.1</v>
      </c>
      <c r="AQ810" s="24">
        <f t="shared" si="333"/>
        <v>-1</v>
      </c>
      <c r="AR810" s="24">
        <f t="shared" si="334"/>
        <v>1</v>
      </c>
      <c r="AS810" s="24">
        <f t="shared" si="335"/>
        <v>1</v>
      </c>
      <c r="AT810" s="24">
        <f t="shared" si="336"/>
        <v>-0.33333333333333331</v>
      </c>
      <c r="AU810">
        <v>6</v>
      </c>
      <c r="AV810">
        <v>2</v>
      </c>
      <c r="AW810">
        <v>85</v>
      </c>
      <c r="AX810">
        <v>35</v>
      </c>
      <c r="AY810">
        <v>45</v>
      </c>
      <c r="AZ810">
        <v>15</v>
      </c>
      <c r="BA810">
        <v>22.5</v>
      </c>
      <c r="BB810">
        <v>22.5</v>
      </c>
      <c r="BC810">
        <v>171.93911610000001</v>
      </c>
      <c r="BD810">
        <v>18.545332407</v>
      </c>
      <c r="BE810">
        <v>-15.88783241</v>
      </c>
      <c r="BF810">
        <v>-4.414769444</v>
      </c>
      <c r="BG810">
        <v>-2.7343620369999999</v>
      </c>
      <c r="BH810">
        <v>-5.4097177079999996</v>
      </c>
      <c r="BI810">
        <v>-3.9961885420000001</v>
      </c>
      <c r="BJ810">
        <v>2.6306052083</v>
      </c>
      <c r="BK810">
        <v>-1.9837093750000001</v>
      </c>
      <c r="BL810">
        <v>-15.19816563</v>
      </c>
      <c r="BM810">
        <v>3.4434468749999998</v>
      </c>
      <c r="BN810">
        <v>-6.2029132300000001</v>
      </c>
      <c r="BO810">
        <v>-26.895079899999999</v>
      </c>
      <c r="BP810">
        <v>-0.61907989600000002</v>
      </c>
      <c r="BQ810">
        <v>-19.03691323</v>
      </c>
      <c r="BR810">
        <v>332.71200734000001</v>
      </c>
      <c r="BS810">
        <v>35.946503704000001</v>
      </c>
      <c r="BT810">
        <v>-24.93404074</v>
      </c>
      <c r="BU810">
        <v>-14.47658889</v>
      </c>
      <c r="BV810" s="4">
        <v>-21.304449999999999</v>
      </c>
      <c r="BW810" s="4">
        <v>-10.046264580000001</v>
      </c>
      <c r="BX810" s="4">
        <v>-6.0311729170000001</v>
      </c>
      <c r="BY810" s="4">
        <v>5.3375270833000004</v>
      </c>
      <c r="BZ810" s="4">
        <v>-8.9298083330000004</v>
      </c>
      <c r="CA810">
        <v>-19.450587500000001</v>
      </c>
      <c r="CB810" s="4">
        <v>2.6926291667000002</v>
      </c>
      <c r="CC810" s="4">
        <v>-8.875786347</v>
      </c>
      <c r="CD810" s="4">
        <v>-32.534119680000003</v>
      </c>
      <c r="CE810" s="4">
        <v>3.0488803201999999</v>
      </c>
      <c r="CF810" s="4">
        <v>-35.265453010000002</v>
      </c>
      <c r="CG810" s="4">
        <v>544.59835706000001</v>
      </c>
      <c r="CH810" s="4">
        <v>65.712237036999994</v>
      </c>
      <c r="CI810" s="4">
        <v>-35.622959260000002</v>
      </c>
      <c r="CJ810" s="4">
        <v>-29.753392590000001</v>
      </c>
      <c r="CK810" s="4">
        <v>-57.459688890000002</v>
      </c>
      <c r="CL810" s="4">
        <v>-18.486933329999999</v>
      </c>
      <c r="CM810" s="4">
        <v>-8.0178583329999995</v>
      </c>
      <c r="CN810" s="4">
        <v>7.7744833333000001</v>
      </c>
      <c r="CO810" s="4">
        <v>-20.287420829999999</v>
      </c>
      <c r="CP810" s="4">
        <v>-27.4619125</v>
      </c>
      <c r="CQ810" s="4">
        <v>5.3354958333000004</v>
      </c>
      <c r="CR810" s="4">
        <v>-16.44602768</v>
      </c>
      <c r="CS810" s="4">
        <v>-34.855861019999999</v>
      </c>
      <c r="CT810" s="4">
        <v>4.3599723164000004</v>
      </c>
      <c r="CU810" s="4">
        <v>-42.17652768</v>
      </c>
      <c r="CV810" s="4">
        <v>1.3902877831</v>
      </c>
      <c r="CW810" s="4">
        <v>-2.1274324189999998</v>
      </c>
      <c r="CX810" s="4">
        <v>2.4714281221999999</v>
      </c>
      <c r="CY810" s="4">
        <v>0.67149208149999995</v>
      </c>
      <c r="CZ810" s="4">
        <v>0.78102978519999999</v>
      </c>
      <c r="DA810" s="4">
        <v>0.253858325</v>
      </c>
      <c r="DB810" s="4">
        <v>0.15217069580000001</v>
      </c>
      <c r="DC810" s="4">
        <v>5.30092208E-2</v>
      </c>
      <c r="DD810" s="4">
        <v>0.1609295292</v>
      </c>
      <c r="DE810" s="4">
        <v>2.8582377208</v>
      </c>
      <c r="DF810">
        <v>-0.51943320000000004</v>
      </c>
      <c r="DG810" s="4">
        <v>1.8503231419999999</v>
      </c>
      <c r="DH810" s="4">
        <v>3.2653428086999998</v>
      </c>
      <c r="DI810" s="4">
        <v>0.5655288087</v>
      </c>
      <c r="DJ810" s="4">
        <v>0.81359014200000002</v>
      </c>
    </row>
    <row r="811" spans="17:114" x14ac:dyDescent="0.15">
      <c r="S811" s="11" t="s">
        <v>97</v>
      </c>
      <c r="T811" s="11" t="s">
        <v>100</v>
      </c>
      <c r="U811" s="11">
        <v>4</v>
      </c>
      <c r="V811" s="11">
        <v>30</v>
      </c>
      <c r="W811" s="9">
        <v>6.5175999999999998E-2</v>
      </c>
      <c r="X811" s="9">
        <v>0.49385899999999999</v>
      </c>
      <c r="Y811" s="9">
        <f t="shared" si="338"/>
        <v>0.49231571810926328</v>
      </c>
      <c r="Z811" s="9">
        <f t="shared" si="339"/>
        <v>104</v>
      </c>
      <c r="AA811" s="8">
        <f t="shared" si="340"/>
        <v>60</v>
      </c>
      <c r="AB811" s="8" t="b">
        <f t="shared" si="337"/>
        <v>0</v>
      </c>
      <c r="AC811" s="25" t="str">
        <f t="shared" si="328"/>
        <v>NO</v>
      </c>
      <c r="AD811" s="21" t="str">
        <f t="shared" si="341"/>
        <v>NO</v>
      </c>
      <c r="AE811" s="8" t="str">
        <f t="shared" si="342"/>
        <v>FINE</v>
      </c>
      <c r="AF811" s="8">
        <f t="shared" si="343"/>
        <v>2</v>
      </c>
      <c r="AG811" s="8">
        <f t="shared" si="344"/>
        <v>2</v>
      </c>
      <c r="AH811" s="8">
        <f t="shared" si="345"/>
        <v>2</v>
      </c>
      <c r="AI811" s="25">
        <f t="shared" si="329"/>
        <v>106</v>
      </c>
      <c r="AJ811" s="25">
        <f t="shared" si="330"/>
        <v>227</v>
      </c>
      <c r="AK811" s="25">
        <f t="shared" si="331"/>
        <v>377</v>
      </c>
      <c r="AL811" s="25">
        <f t="shared" si="332"/>
        <v>13.1</v>
      </c>
      <c r="AM811" s="21">
        <f t="shared" si="346"/>
        <v>106</v>
      </c>
      <c r="AN811" s="21">
        <f t="shared" si="347"/>
        <v>227</v>
      </c>
      <c r="AO811" s="21">
        <f t="shared" si="348"/>
        <v>377</v>
      </c>
      <c r="AP811" s="21">
        <f t="shared" si="349"/>
        <v>13.1</v>
      </c>
      <c r="AQ811" s="24">
        <f t="shared" si="333"/>
        <v>-1</v>
      </c>
      <c r="AR811" s="24">
        <f t="shared" si="334"/>
        <v>1</v>
      </c>
      <c r="AS811" s="24">
        <f t="shared" si="335"/>
        <v>1</v>
      </c>
      <c r="AT811" s="24">
        <f t="shared" si="336"/>
        <v>0.33333333333333331</v>
      </c>
      <c r="AU811">
        <v>6</v>
      </c>
      <c r="AV811">
        <v>2</v>
      </c>
      <c r="AW811">
        <v>85</v>
      </c>
      <c r="AX811">
        <v>35</v>
      </c>
      <c r="AY811">
        <v>45</v>
      </c>
      <c r="AZ811">
        <v>15</v>
      </c>
      <c r="BA811">
        <v>22.5</v>
      </c>
      <c r="BB811">
        <v>22.5</v>
      </c>
      <c r="BC811">
        <v>171.93911610000001</v>
      </c>
      <c r="BD811">
        <v>18.545332407</v>
      </c>
      <c r="BE811">
        <v>-15.88783241</v>
      </c>
      <c r="BF811">
        <v>-4.414769444</v>
      </c>
      <c r="BG811">
        <v>-2.7343620369999999</v>
      </c>
      <c r="BH811">
        <v>-5.4097177079999996</v>
      </c>
      <c r="BI811">
        <v>-3.9961885420000001</v>
      </c>
      <c r="BJ811">
        <v>2.6306052083</v>
      </c>
      <c r="BK811">
        <v>-1.9837093750000001</v>
      </c>
      <c r="BL811">
        <v>-15.19816563</v>
      </c>
      <c r="BM811">
        <v>3.4434468749999998</v>
      </c>
      <c r="BN811">
        <v>-6.2029132300000001</v>
      </c>
      <c r="BO811">
        <v>-26.895079899999999</v>
      </c>
      <c r="BP811">
        <v>-0.61907989600000002</v>
      </c>
      <c r="BQ811">
        <v>-19.03691323</v>
      </c>
      <c r="BR811">
        <v>332.71200734000001</v>
      </c>
      <c r="BS811">
        <v>35.946503704000001</v>
      </c>
      <c r="BT811">
        <v>-24.93404074</v>
      </c>
      <c r="BU811">
        <v>-14.47658889</v>
      </c>
      <c r="BV811" s="4">
        <v>-21.304449999999999</v>
      </c>
      <c r="BW811" s="4">
        <v>-10.046264580000001</v>
      </c>
      <c r="BX811" s="4">
        <v>-6.0311729170000001</v>
      </c>
      <c r="BY811" s="4">
        <v>5.3375270833000004</v>
      </c>
      <c r="BZ811" s="4">
        <v>-8.9298083330000004</v>
      </c>
      <c r="CA811">
        <v>-19.450587500000001</v>
      </c>
      <c r="CB811" s="4">
        <v>2.6926291667000002</v>
      </c>
      <c r="CC811" s="4">
        <v>-8.875786347</v>
      </c>
      <c r="CD811" s="4">
        <v>-32.534119680000003</v>
      </c>
      <c r="CE811" s="4">
        <v>3.0488803201999999</v>
      </c>
      <c r="CF811" s="4">
        <v>-35.265453010000002</v>
      </c>
      <c r="CG811" s="4">
        <v>544.59835706000001</v>
      </c>
      <c r="CH811" s="4">
        <v>65.712237036999994</v>
      </c>
      <c r="CI811" s="4">
        <v>-35.622959260000002</v>
      </c>
      <c r="CJ811" s="4">
        <v>-29.753392590000001</v>
      </c>
      <c r="CK811" s="4">
        <v>-57.459688890000002</v>
      </c>
      <c r="CL811" s="4">
        <v>-18.486933329999999</v>
      </c>
      <c r="CM811" s="4">
        <v>-8.0178583329999995</v>
      </c>
      <c r="CN811" s="4">
        <v>7.7744833333000001</v>
      </c>
      <c r="CO811" s="4">
        <v>-20.287420829999999</v>
      </c>
      <c r="CP811" s="4">
        <v>-27.4619125</v>
      </c>
      <c r="CQ811" s="4">
        <v>5.3354958333000004</v>
      </c>
      <c r="CR811" s="4">
        <v>-16.44602768</v>
      </c>
      <c r="CS811" s="4">
        <v>-34.855861019999999</v>
      </c>
      <c r="CT811" s="4">
        <v>4.3599723164000004</v>
      </c>
      <c r="CU811" s="4">
        <v>-42.17652768</v>
      </c>
      <c r="CV811" s="4">
        <v>1.3902877831</v>
      </c>
      <c r="CW811" s="4">
        <v>-2.1274324189999998</v>
      </c>
      <c r="CX811" s="4">
        <v>2.4714281221999999</v>
      </c>
      <c r="CY811" s="4">
        <v>0.67149208149999995</v>
      </c>
      <c r="CZ811" s="4">
        <v>0.78102978519999999</v>
      </c>
      <c r="DA811" s="4">
        <v>0.253858325</v>
      </c>
      <c r="DB811" s="4">
        <v>0.15217069580000001</v>
      </c>
      <c r="DC811" s="4">
        <v>5.30092208E-2</v>
      </c>
      <c r="DD811" s="4">
        <v>0.1609295292</v>
      </c>
      <c r="DE811" s="4">
        <v>2.8582377208</v>
      </c>
      <c r="DF811">
        <v>-0.51943320000000004</v>
      </c>
      <c r="DG811" s="4">
        <v>1.8503231419999999</v>
      </c>
      <c r="DH811" s="4">
        <v>3.2653428086999998</v>
      </c>
      <c r="DI811" s="4">
        <v>0.5655288087</v>
      </c>
      <c r="DJ811" s="4">
        <v>0.81359014200000002</v>
      </c>
    </row>
    <row r="812" spans="17:114" x14ac:dyDescent="0.15">
      <c r="S812" s="11" t="s">
        <v>97</v>
      </c>
      <c r="T812" s="11" t="s">
        <v>100</v>
      </c>
      <c r="U812" s="11">
        <v>4</v>
      </c>
      <c r="V812" s="11">
        <v>45</v>
      </c>
      <c r="W812" s="9">
        <v>6.5175999999999998E-2</v>
      </c>
      <c r="X812" s="9">
        <v>0.49385899999999999</v>
      </c>
      <c r="Y812" s="9">
        <f t="shared" si="338"/>
        <v>0.49231571810926328</v>
      </c>
      <c r="Z812" s="9">
        <f t="shared" si="339"/>
        <v>104</v>
      </c>
      <c r="AA812" s="8">
        <f t="shared" si="340"/>
        <v>60</v>
      </c>
      <c r="AB812" s="8" t="b">
        <f t="shared" si="337"/>
        <v>0</v>
      </c>
      <c r="AC812" s="25" t="str">
        <f t="shared" si="328"/>
        <v>NO</v>
      </c>
      <c r="AD812" s="21" t="str">
        <f t="shared" si="341"/>
        <v>NO</v>
      </c>
      <c r="AE812" s="8" t="str">
        <f t="shared" si="342"/>
        <v>FINE</v>
      </c>
      <c r="AF812" s="8">
        <f t="shared" si="343"/>
        <v>2</v>
      </c>
      <c r="AG812" s="8">
        <f t="shared" si="344"/>
        <v>2</v>
      </c>
      <c r="AH812" s="8">
        <f t="shared" si="345"/>
        <v>2</v>
      </c>
      <c r="AI812" s="25">
        <f t="shared" si="329"/>
        <v>80</v>
      </c>
      <c r="AJ812" s="25">
        <f t="shared" si="330"/>
        <v>177</v>
      </c>
      <c r="AK812" s="25">
        <f t="shared" si="331"/>
        <v>300</v>
      </c>
      <c r="AL812" s="25">
        <f t="shared" si="332"/>
        <v>15.799999999999999</v>
      </c>
      <c r="AM812" s="21">
        <f t="shared" si="346"/>
        <v>80</v>
      </c>
      <c r="AN812" s="21">
        <f t="shared" si="347"/>
        <v>177</v>
      </c>
      <c r="AO812" s="21">
        <f t="shared" si="348"/>
        <v>300</v>
      </c>
      <c r="AP812" s="21">
        <f t="shared" si="349"/>
        <v>15.799999999999999</v>
      </c>
      <c r="AQ812" s="24">
        <f t="shared" si="333"/>
        <v>-1</v>
      </c>
      <c r="AR812" s="24">
        <f t="shared" si="334"/>
        <v>1</v>
      </c>
      <c r="AS812" s="24">
        <f t="shared" si="335"/>
        <v>1</v>
      </c>
      <c r="AT812" s="24">
        <f t="shared" si="336"/>
        <v>1</v>
      </c>
      <c r="AU812">
        <v>6</v>
      </c>
      <c r="AV812">
        <v>2</v>
      </c>
      <c r="AW812">
        <v>85</v>
      </c>
      <c r="AX812">
        <v>35</v>
      </c>
      <c r="AY812">
        <v>45</v>
      </c>
      <c r="AZ812">
        <v>15</v>
      </c>
      <c r="BA812">
        <v>22.5</v>
      </c>
      <c r="BB812">
        <v>22.5</v>
      </c>
      <c r="BC812">
        <v>171.93911610000001</v>
      </c>
      <c r="BD812">
        <v>18.545332407</v>
      </c>
      <c r="BE812">
        <v>-15.88783241</v>
      </c>
      <c r="BF812">
        <v>-4.414769444</v>
      </c>
      <c r="BG812">
        <v>-2.7343620369999999</v>
      </c>
      <c r="BH812">
        <v>-5.4097177079999996</v>
      </c>
      <c r="BI812">
        <v>-3.9961885420000001</v>
      </c>
      <c r="BJ812">
        <v>2.6306052083</v>
      </c>
      <c r="BK812">
        <v>-1.9837093750000001</v>
      </c>
      <c r="BL812">
        <v>-15.19816563</v>
      </c>
      <c r="BM812">
        <v>3.4434468749999998</v>
      </c>
      <c r="BN812">
        <v>-6.2029132300000001</v>
      </c>
      <c r="BO812">
        <v>-26.895079899999999</v>
      </c>
      <c r="BP812">
        <v>-0.61907989600000002</v>
      </c>
      <c r="BQ812">
        <v>-19.03691323</v>
      </c>
      <c r="BR812">
        <v>332.71200734000001</v>
      </c>
      <c r="BS812">
        <v>35.946503704000001</v>
      </c>
      <c r="BT812">
        <v>-24.93404074</v>
      </c>
      <c r="BU812">
        <v>-14.47658889</v>
      </c>
      <c r="BV812" s="4">
        <v>-21.304449999999999</v>
      </c>
      <c r="BW812" s="4">
        <v>-10.046264580000001</v>
      </c>
      <c r="BX812" s="4">
        <v>-6.0311729170000001</v>
      </c>
      <c r="BY812" s="4">
        <v>5.3375270833000004</v>
      </c>
      <c r="BZ812" s="4">
        <v>-8.9298083330000004</v>
      </c>
      <c r="CA812">
        <v>-19.450587500000001</v>
      </c>
      <c r="CB812" s="4">
        <v>2.6926291667000002</v>
      </c>
      <c r="CC812" s="4">
        <v>-8.875786347</v>
      </c>
      <c r="CD812" s="4">
        <v>-32.534119680000003</v>
      </c>
      <c r="CE812" s="4">
        <v>3.0488803201999999</v>
      </c>
      <c r="CF812" s="4">
        <v>-35.265453010000002</v>
      </c>
      <c r="CG812" s="4">
        <v>544.59835706000001</v>
      </c>
      <c r="CH812" s="4">
        <v>65.712237036999994</v>
      </c>
      <c r="CI812" s="4">
        <v>-35.622959260000002</v>
      </c>
      <c r="CJ812" s="4">
        <v>-29.753392590000001</v>
      </c>
      <c r="CK812" s="4">
        <v>-57.459688890000002</v>
      </c>
      <c r="CL812" s="4">
        <v>-18.486933329999999</v>
      </c>
      <c r="CM812" s="4">
        <v>-8.0178583329999995</v>
      </c>
      <c r="CN812" s="4">
        <v>7.7744833333000001</v>
      </c>
      <c r="CO812" s="4">
        <v>-20.287420829999999</v>
      </c>
      <c r="CP812" s="4">
        <v>-27.4619125</v>
      </c>
      <c r="CQ812" s="4">
        <v>5.3354958333000004</v>
      </c>
      <c r="CR812" s="4">
        <v>-16.44602768</v>
      </c>
      <c r="CS812" s="4">
        <v>-34.855861019999999</v>
      </c>
      <c r="CT812" s="4">
        <v>4.3599723164000004</v>
      </c>
      <c r="CU812" s="4">
        <v>-42.17652768</v>
      </c>
      <c r="CV812" s="4">
        <v>1.3902877831</v>
      </c>
      <c r="CW812" s="4">
        <v>-2.1274324189999998</v>
      </c>
      <c r="CX812" s="4">
        <v>2.4714281221999999</v>
      </c>
      <c r="CY812" s="4">
        <v>0.67149208149999995</v>
      </c>
      <c r="CZ812" s="4">
        <v>0.78102978519999999</v>
      </c>
      <c r="DA812" s="4">
        <v>0.253858325</v>
      </c>
      <c r="DB812" s="4">
        <v>0.15217069580000001</v>
      </c>
      <c r="DC812" s="4">
        <v>5.30092208E-2</v>
      </c>
      <c r="DD812" s="4">
        <v>0.1609295292</v>
      </c>
      <c r="DE812" s="4">
        <v>2.8582377208</v>
      </c>
      <c r="DF812">
        <v>-0.51943320000000004</v>
      </c>
      <c r="DG812" s="4">
        <v>1.8503231419999999</v>
      </c>
      <c r="DH812" s="4">
        <v>3.2653428086999998</v>
      </c>
      <c r="DI812" s="4">
        <v>0.5655288087</v>
      </c>
      <c r="DJ812" s="4">
        <v>0.81359014200000002</v>
      </c>
    </row>
    <row r="813" spans="17:114" x14ac:dyDescent="0.15">
      <c r="S813" s="11" t="s">
        <v>97</v>
      </c>
      <c r="T813" s="11" t="s">
        <v>100</v>
      </c>
      <c r="U813" s="11">
        <v>6</v>
      </c>
      <c r="V813" s="11">
        <v>0</v>
      </c>
      <c r="W813" s="9">
        <v>9.3974000000000002E-2</v>
      </c>
      <c r="X813" s="9">
        <v>0.50217500000000004</v>
      </c>
      <c r="Y813" s="9">
        <f t="shared" si="338"/>
        <v>0.7344306908451288</v>
      </c>
      <c r="Z813" s="9">
        <f t="shared" si="339"/>
        <v>70</v>
      </c>
      <c r="AA813" s="8">
        <f t="shared" si="340"/>
        <v>60</v>
      </c>
      <c r="AB813" s="8" t="b">
        <f t="shared" si="337"/>
        <v>0</v>
      </c>
      <c r="AC813" s="25" t="str">
        <f t="shared" si="328"/>
        <v>NO</v>
      </c>
      <c r="AD813" s="21" t="str">
        <f t="shared" si="341"/>
        <v>NO</v>
      </c>
      <c r="AE813" s="8" t="str">
        <f t="shared" si="342"/>
        <v>MEDIUM</v>
      </c>
      <c r="AF813" s="8">
        <f t="shared" si="343"/>
        <v>3</v>
      </c>
      <c r="AG813" s="8">
        <f t="shared" si="344"/>
        <v>3</v>
      </c>
      <c r="AH813" s="8">
        <f t="shared" si="345"/>
        <v>3</v>
      </c>
      <c r="AI813" s="25">
        <f t="shared" si="329"/>
        <v>123</v>
      </c>
      <c r="AJ813" s="25">
        <f t="shared" si="330"/>
        <v>272</v>
      </c>
      <c r="AK813" s="25">
        <f t="shared" si="331"/>
        <v>494</v>
      </c>
      <c r="AL813" s="25">
        <f t="shared" si="332"/>
        <v>6.1999999999999993</v>
      </c>
      <c r="AM813" s="21">
        <f t="shared" si="346"/>
        <v>123</v>
      </c>
      <c r="AN813" s="21">
        <f t="shared" si="347"/>
        <v>272</v>
      </c>
      <c r="AO813" s="21">
        <f t="shared" si="348"/>
        <v>494</v>
      </c>
      <c r="AP813" s="21">
        <f t="shared" si="349"/>
        <v>6.1999999999999993</v>
      </c>
      <c r="AQ813" s="24">
        <f t="shared" si="333"/>
        <v>0</v>
      </c>
      <c r="AR813" s="24">
        <f t="shared" si="334"/>
        <v>1</v>
      </c>
      <c r="AS813" s="24">
        <f t="shared" si="335"/>
        <v>1</v>
      </c>
      <c r="AT813" s="24">
        <f t="shared" si="336"/>
        <v>-1</v>
      </c>
      <c r="AU813">
        <v>6</v>
      </c>
      <c r="AV813">
        <v>2</v>
      </c>
      <c r="AW813">
        <v>85</v>
      </c>
      <c r="AX813">
        <v>35</v>
      </c>
      <c r="AY813">
        <v>45</v>
      </c>
      <c r="AZ813">
        <v>15</v>
      </c>
      <c r="BA813">
        <v>22.5</v>
      </c>
      <c r="BB813">
        <v>22.5</v>
      </c>
      <c r="BC813">
        <v>171.93911610000001</v>
      </c>
      <c r="BD813">
        <v>18.545332407</v>
      </c>
      <c r="BE813">
        <v>-15.88783241</v>
      </c>
      <c r="BF813">
        <v>-4.414769444</v>
      </c>
      <c r="BG813">
        <v>-2.7343620369999999</v>
      </c>
      <c r="BH813">
        <v>-5.4097177079999996</v>
      </c>
      <c r="BI813">
        <v>-3.9961885420000001</v>
      </c>
      <c r="BJ813">
        <v>2.6306052083</v>
      </c>
      <c r="BK813">
        <v>-1.9837093750000001</v>
      </c>
      <c r="BL813">
        <v>-15.19816563</v>
      </c>
      <c r="BM813">
        <v>3.4434468749999998</v>
      </c>
      <c r="BN813">
        <v>-6.2029132300000001</v>
      </c>
      <c r="BO813">
        <v>-26.895079899999999</v>
      </c>
      <c r="BP813">
        <v>-0.61907989600000002</v>
      </c>
      <c r="BQ813">
        <v>-19.03691323</v>
      </c>
      <c r="BR813">
        <v>332.71200734000001</v>
      </c>
      <c r="BS813">
        <v>35.946503704000001</v>
      </c>
      <c r="BT813">
        <v>-24.93404074</v>
      </c>
      <c r="BU813">
        <v>-14.47658889</v>
      </c>
      <c r="BV813" s="4">
        <v>-21.304449999999999</v>
      </c>
      <c r="BW813" s="4">
        <v>-10.046264580000001</v>
      </c>
      <c r="BX813" s="4">
        <v>-6.0311729170000001</v>
      </c>
      <c r="BY813" s="4">
        <v>5.3375270833000004</v>
      </c>
      <c r="BZ813" s="4">
        <v>-8.9298083330000004</v>
      </c>
      <c r="CA813">
        <v>-19.450587500000001</v>
      </c>
      <c r="CB813" s="4">
        <v>2.6926291667000002</v>
      </c>
      <c r="CC813" s="4">
        <v>-8.875786347</v>
      </c>
      <c r="CD813" s="4">
        <v>-32.534119680000003</v>
      </c>
      <c r="CE813" s="4">
        <v>3.0488803201999999</v>
      </c>
      <c r="CF813" s="4">
        <v>-35.265453010000002</v>
      </c>
      <c r="CG813" s="4">
        <v>544.59835706000001</v>
      </c>
      <c r="CH813" s="4">
        <v>65.712237036999994</v>
      </c>
      <c r="CI813" s="4">
        <v>-35.622959260000002</v>
      </c>
      <c r="CJ813" s="4">
        <v>-29.753392590000001</v>
      </c>
      <c r="CK813" s="4">
        <v>-57.459688890000002</v>
      </c>
      <c r="CL813" s="4">
        <v>-18.486933329999999</v>
      </c>
      <c r="CM813" s="4">
        <v>-8.0178583329999995</v>
      </c>
      <c r="CN813" s="4">
        <v>7.7744833333000001</v>
      </c>
      <c r="CO813" s="4">
        <v>-20.287420829999999</v>
      </c>
      <c r="CP813" s="4">
        <v>-27.4619125</v>
      </c>
      <c r="CQ813" s="4">
        <v>5.3354958333000004</v>
      </c>
      <c r="CR813" s="4">
        <v>-16.44602768</v>
      </c>
      <c r="CS813" s="4">
        <v>-34.855861019999999</v>
      </c>
      <c r="CT813" s="4">
        <v>4.3599723164000004</v>
      </c>
      <c r="CU813" s="4">
        <v>-42.17652768</v>
      </c>
      <c r="CV813" s="4">
        <v>1.3902877831</v>
      </c>
      <c r="CW813" s="4">
        <v>-2.1274324189999998</v>
      </c>
      <c r="CX813" s="4">
        <v>2.4714281221999999</v>
      </c>
      <c r="CY813" s="4">
        <v>0.67149208149999995</v>
      </c>
      <c r="CZ813" s="4">
        <v>0.78102978519999999</v>
      </c>
      <c r="DA813" s="4">
        <v>0.253858325</v>
      </c>
      <c r="DB813" s="4">
        <v>0.15217069580000001</v>
      </c>
      <c r="DC813" s="4">
        <v>5.30092208E-2</v>
      </c>
      <c r="DD813" s="4">
        <v>0.1609295292</v>
      </c>
      <c r="DE813" s="4">
        <v>2.8582377208</v>
      </c>
      <c r="DF813">
        <v>-0.51943320000000004</v>
      </c>
      <c r="DG813" s="4">
        <v>1.8503231419999999</v>
      </c>
      <c r="DH813" s="4">
        <v>3.2653428086999998</v>
      </c>
      <c r="DI813" s="4">
        <v>0.5655288087</v>
      </c>
      <c r="DJ813" s="4">
        <v>0.81359014200000002</v>
      </c>
    </row>
    <row r="814" spans="17:114" x14ac:dyDescent="0.15">
      <c r="S814" s="11" t="s">
        <v>97</v>
      </c>
      <c r="T814" s="11" t="s">
        <v>100</v>
      </c>
      <c r="U814" s="11">
        <v>6</v>
      </c>
      <c r="V814" s="11">
        <v>15</v>
      </c>
      <c r="W814" s="9">
        <v>9.3974000000000002E-2</v>
      </c>
      <c r="X814" s="9">
        <v>0.50217500000000004</v>
      </c>
      <c r="Y814" s="9">
        <f t="shared" si="338"/>
        <v>0.7344306908451288</v>
      </c>
      <c r="Z814" s="9">
        <f t="shared" si="339"/>
        <v>70</v>
      </c>
      <c r="AA814" s="8">
        <f t="shared" si="340"/>
        <v>60</v>
      </c>
      <c r="AB814" s="8" t="b">
        <f t="shared" si="337"/>
        <v>0</v>
      </c>
      <c r="AC814" s="25" t="str">
        <f t="shared" si="328"/>
        <v>NO</v>
      </c>
      <c r="AD814" s="21" t="str">
        <f t="shared" si="341"/>
        <v>NO</v>
      </c>
      <c r="AE814" s="8" t="str">
        <f t="shared" si="342"/>
        <v>MEDIUM</v>
      </c>
      <c r="AF814" s="8">
        <f t="shared" si="343"/>
        <v>3</v>
      </c>
      <c r="AG814" s="8">
        <f t="shared" si="344"/>
        <v>3</v>
      </c>
      <c r="AH814" s="8">
        <f t="shared" si="345"/>
        <v>3</v>
      </c>
      <c r="AI814" s="25">
        <f t="shared" si="329"/>
        <v>130</v>
      </c>
      <c r="AJ814" s="25">
        <f t="shared" si="330"/>
        <v>278</v>
      </c>
      <c r="AK814" s="25">
        <f t="shared" si="331"/>
        <v>479</v>
      </c>
      <c r="AL814" s="25">
        <f t="shared" si="332"/>
        <v>7.5</v>
      </c>
      <c r="AM814" s="21">
        <f t="shared" si="346"/>
        <v>130</v>
      </c>
      <c r="AN814" s="21">
        <f t="shared" si="347"/>
        <v>278</v>
      </c>
      <c r="AO814" s="21">
        <f t="shared" si="348"/>
        <v>479</v>
      </c>
      <c r="AP814" s="21">
        <f t="shared" si="349"/>
        <v>7.5</v>
      </c>
      <c r="AQ814" s="24">
        <f t="shared" si="333"/>
        <v>0</v>
      </c>
      <c r="AR814" s="24">
        <f t="shared" si="334"/>
        <v>1</v>
      </c>
      <c r="AS814" s="24">
        <f t="shared" si="335"/>
        <v>1</v>
      </c>
      <c r="AT814" s="24">
        <f t="shared" si="336"/>
        <v>-0.33333333333333331</v>
      </c>
      <c r="AU814">
        <v>6</v>
      </c>
      <c r="AV814">
        <v>2</v>
      </c>
      <c r="AW814">
        <v>85</v>
      </c>
      <c r="AX814">
        <v>35</v>
      </c>
      <c r="AY814">
        <v>45</v>
      </c>
      <c r="AZ814">
        <v>15</v>
      </c>
      <c r="BA814">
        <v>22.5</v>
      </c>
      <c r="BB814">
        <v>22.5</v>
      </c>
      <c r="BC814">
        <v>171.93911610000001</v>
      </c>
      <c r="BD814">
        <v>18.545332407</v>
      </c>
      <c r="BE814">
        <v>-15.88783241</v>
      </c>
      <c r="BF814">
        <v>-4.414769444</v>
      </c>
      <c r="BG814">
        <v>-2.7343620369999999</v>
      </c>
      <c r="BH814">
        <v>-5.4097177079999996</v>
      </c>
      <c r="BI814">
        <v>-3.9961885420000001</v>
      </c>
      <c r="BJ814">
        <v>2.6306052083</v>
      </c>
      <c r="BK814">
        <v>-1.9837093750000001</v>
      </c>
      <c r="BL814">
        <v>-15.19816563</v>
      </c>
      <c r="BM814">
        <v>3.4434468749999998</v>
      </c>
      <c r="BN814">
        <v>-6.2029132300000001</v>
      </c>
      <c r="BO814">
        <v>-26.895079899999999</v>
      </c>
      <c r="BP814">
        <v>-0.61907989600000002</v>
      </c>
      <c r="BQ814">
        <v>-19.03691323</v>
      </c>
      <c r="BR814">
        <v>332.71200734000001</v>
      </c>
      <c r="BS814">
        <v>35.946503704000001</v>
      </c>
      <c r="BT814">
        <v>-24.93404074</v>
      </c>
      <c r="BU814">
        <v>-14.47658889</v>
      </c>
      <c r="BV814" s="4">
        <v>-21.304449999999999</v>
      </c>
      <c r="BW814" s="4">
        <v>-10.046264580000001</v>
      </c>
      <c r="BX814" s="4">
        <v>-6.0311729170000001</v>
      </c>
      <c r="BY814" s="4">
        <v>5.3375270833000004</v>
      </c>
      <c r="BZ814" s="4">
        <v>-8.9298083330000004</v>
      </c>
      <c r="CA814">
        <v>-19.450587500000001</v>
      </c>
      <c r="CB814" s="4">
        <v>2.6926291667000002</v>
      </c>
      <c r="CC814" s="4">
        <v>-8.875786347</v>
      </c>
      <c r="CD814" s="4">
        <v>-32.534119680000003</v>
      </c>
      <c r="CE814" s="4">
        <v>3.0488803201999999</v>
      </c>
      <c r="CF814" s="4">
        <v>-35.265453010000002</v>
      </c>
      <c r="CG814" s="4">
        <v>544.59835706000001</v>
      </c>
      <c r="CH814" s="4">
        <v>65.712237036999994</v>
      </c>
      <c r="CI814" s="4">
        <v>-35.622959260000002</v>
      </c>
      <c r="CJ814" s="4">
        <v>-29.753392590000001</v>
      </c>
      <c r="CK814" s="4">
        <v>-57.459688890000002</v>
      </c>
      <c r="CL814" s="4">
        <v>-18.486933329999999</v>
      </c>
      <c r="CM814" s="4">
        <v>-8.0178583329999995</v>
      </c>
      <c r="CN814" s="4">
        <v>7.7744833333000001</v>
      </c>
      <c r="CO814" s="4">
        <v>-20.287420829999999</v>
      </c>
      <c r="CP814" s="4">
        <v>-27.4619125</v>
      </c>
      <c r="CQ814" s="4">
        <v>5.3354958333000004</v>
      </c>
      <c r="CR814" s="4">
        <v>-16.44602768</v>
      </c>
      <c r="CS814" s="4">
        <v>-34.855861019999999</v>
      </c>
      <c r="CT814" s="4">
        <v>4.3599723164000004</v>
      </c>
      <c r="CU814" s="4">
        <v>-42.17652768</v>
      </c>
      <c r="CV814" s="4">
        <v>1.3902877831</v>
      </c>
      <c r="CW814" s="4">
        <v>-2.1274324189999998</v>
      </c>
      <c r="CX814" s="4">
        <v>2.4714281221999999</v>
      </c>
      <c r="CY814" s="4">
        <v>0.67149208149999995</v>
      </c>
      <c r="CZ814" s="4">
        <v>0.78102978519999999</v>
      </c>
      <c r="DA814" s="4">
        <v>0.253858325</v>
      </c>
      <c r="DB814" s="4">
        <v>0.15217069580000001</v>
      </c>
      <c r="DC814" s="4">
        <v>5.30092208E-2</v>
      </c>
      <c r="DD814" s="4">
        <v>0.1609295292</v>
      </c>
      <c r="DE814" s="4">
        <v>2.8582377208</v>
      </c>
      <c r="DF814">
        <v>-0.51943320000000004</v>
      </c>
      <c r="DG814" s="4">
        <v>1.8503231419999999</v>
      </c>
      <c r="DH814" s="4">
        <v>3.2653428086999998</v>
      </c>
      <c r="DI814" s="4">
        <v>0.5655288087</v>
      </c>
      <c r="DJ814" s="4">
        <v>0.81359014200000002</v>
      </c>
    </row>
    <row r="815" spans="17:114" x14ac:dyDescent="0.15">
      <c r="S815" s="11" t="s">
        <v>97</v>
      </c>
      <c r="T815" s="11" t="s">
        <v>100</v>
      </c>
      <c r="U815" s="11">
        <v>6</v>
      </c>
      <c r="V815" s="11">
        <v>30</v>
      </c>
      <c r="W815" s="9">
        <v>9.3974000000000002E-2</v>
      </c>
      <c r="X815" s="9">
        <v>0.50217500000000004</v>
      </c>
      <c r="Y815" s="9">
        <f t="shared" si="338"/>
        <v>0.7344306908451288</v>
      </c>
      <c r="Z815" s="9">
        <f t="shared" si="339"/>
        <v>70</v>
      </c>
      <c r="AA815" s="8">
        <f t="shared" si="340"/>
        <v>60</v>
      </c>
      <c r="AB815" s="8" t="b">
        <f t="shared" si="337"/>
        <v>0</v>
      </c>
      <c r="AC815" s="25" t="str">
        <f t="shared" si="328"/>
        <v>NO</v>
      </c>
      <c r="AD815" s="21" t="str">
        <f t="shared" si="341"/>
        <v>NO</v>
      </c>
      <c r="AE815" s="8" t="str">
        <f t="shared" si="342"/>
        <v>MEDIUM</v>
      </c>
      <c r="AF815" s="8">
        <f t="shared" si="343"/>
        <v>3</v>
      </c>
      <c r="AG815" s="8">
        <f t="shared" si="344"/>
        <v>3</v>
      </c>
      <c r="AH815" s="8">
        <f t="shared" si="345"/>
        <v>3</v>
      </c>
      <c r="AI815" s="25">
        <f t="shared" si="329"/>
        <v>120</v>
      </c>
      <c r="AJ815" s="25">
        <f t="shared" si="330"/>
        <v>253</v>
      </c>
      <c r="AK815" s="25">
        <f t="shared" si="331"/>
        <v>426</v>
      </c>
      <c r="AL815" s="25">
        <f t="shared" si="332"/>
        <v>9.6</v>
      </c>
      <c r="AM815" s="21">
        <f t="shared" si="346"/>
        <v>120</v>
      </c>
      <c r="AN815" s="21">
        <f t="shared" si="347"/>
        <v>253</v>
      </c>
      <c r="AO815" s="21">
        <f t="shared" si="348"/>
        <v>426</v>
      </c>
      <c r="AP815" s="21">
        <f t="shared" si="349"/>
        <v>9.6</v>
      </c>
      <c r="AQ815" s="24">
        <f t="shared" si="333"/>
        <v>0</v>
      </c>
      <c r="AR815" s="24">
        <f t="shared" si="334"/>
        <v>1</v>
      </c>
      <c r="AS815" s="24">
        <f t="shared" si="335"/>
        <v>1</v>
      </c>
      <c r="AT815" s="24">
        <f t="shared" si="336"/>
        <v>0.33333333333333331</v>
      </c>
      <c r="AU815">
        <v>6</v>
      </c>
      <c r="AV815">
        <v>2</v>
      </c>
      <c r="AW815">
        <v>85</v>
      </c>
      <c r="AX815">
        <v>35</v>
      </c>
      <c r="AY815">
        <v>45</v>
      </c>
      <c r="AZ815">
        <v>15</v>
      </c>
      <c r="BA815">
        <v>22.5</v>
      </c>
      <c r="BB815">
        <v>22.5</v>
      </c>
      <c r="BC815">
        <v>171.93911610000001</v>
      </c>
      <c r="BD815">
        <v>18.545332407</v>
      </c>
      <c r="BE815">
        <v>-15.88783241</v>
      </c>
      <c r="BF815">
        <v>-4.414769444</v>
      </c>
      <c r="BG815">
        <v>-2.7343620369999999</v>
      </c>
      <c r="BH815">
        <v>-5.4097177079999996</v>
      </c>
      <c r="BI815">
        <v>-3.9961885420000001</v>
      </c>
      <c r="BJ815">
        <v>2.6306052083</v>
      </c>
      <c r="BK815">
        <v>-1.9837093750000001</v>
      </c>
      <c r="BL815">
        <v>-15.19816563</v>
      </c>
      <c r="BM815">
        <v>3.4434468749999998</v>
      </c>
      <c r="BN815">
        <v>-6.2029132300000001</v>
      </c>
      <c r="BO815">
        <v>-26.895079899999999</v>
      </c>
      <c r="BP815">
        <v>-0.61907989600000002</v>
      </c>
      <c r="BQ815">
        <v>-19.03691323</v>
      </c>
      <c r="BR815">
        <v>332.71200734000001</v>
      </c>
      <c r="BS815">
        <v>35.946503704000001</v>
      </c>
      <c r="BT815">
        <v>-24.93404074</v>
      </c>
      <c r="BU815">
        <v>-14.47658889</v>
      </c>
      <c r="BV815" s="4">
        <v>-21.304449999999999</v>
      </c>
      <c r="BW815" s="4">
        <v>-10.046264580000001</v>
      </c>
      <c r="BX815" s="4">
        <v>-6.0311729170000001</v>
      </c>
      <c r="BY815" s="4">
        <v>5.3375270833000004</v>
      </c>
      <c r="BZ815" s="4">
        <v>-8.9298083330000004</v>
      </c>
      <c r="CA815">
        <v>-19.450587500000001</v>
      </c>
      <c r="CB815" s="4">
        <v>2.6926291667000002</v>
      </c>
      <c r="CC815" s="4">
        <v>-8.875786347</v>
      </c>
      <c r="CD815" s="4">
        <v>-32.534119680000003</v>
      </c>
      <c r="CE815" s="4">
        <v>3.0488803201999999</v>
      </c>
      <c r="CF815" s="4">
        <v>-35.265453010000002</v>
      </c>
      <c r="CG815" s="4">
        <v>544.59835706000001</v>
      </c>
      <c r="CH815" s="4">
        <v>65.712237036999994</v>
      </c>
      <c r="CI815" s="4">
        <v>-35.622959260000002</v>
      </c>
      <c r="CJ815" s="4">
        <v>-29.753392590000001</v>
      </c>
      <c r="CK815" s="4">
        <v>-57.459688890000002</v>
      </c>
      <c r="CL815" s="4">
        <v>-18.486933329999999</v>
      </c>
      <c r="CM815" s="4">
        <v>-8.0178583329999995</v>
      </c>
      <c r="CN815" s="4">
        <v>7.7744833333000001</v>
      </c>
      <c r="CO815" s="4">
        <v>-20.287420829999999</v>
      </c>
      <c r="CP815" s="4">
        <v>-27.4619125</v>
      </c>
      <c r="CQ815" s="4">
        <v>5.3354958333000004</v>
      </c>
      <c r="CR815" s="4">
        <v>-16.44602768</v>
      </c>
      <c r="CS815" s="4">
        <v>-34.855861019999999</v>
      </c>
      <c r="CT815" s="4">
        <v>4.3599723164000004</v>
      </c>
      <c r="CU815" s="4">
        <v>-42.17652768</v>
      </c>
      <c r="CV815" s="4">
        <v>1.3902877831</v>
      </c>
      <c r="CW815" s="4">
        <v>-2.1274324189999998</v>
      </c>
      <c r="CX815" s="4">
        <v>2.4714281221999999</v>
      </c>
      <c r="CY815" s="4">
        <v>0.67149208149999995</v>
      </c>
      <c r="CZ815" s="4">
        <v>0.78102978519999999</v>
      </c>
      <c r="DA815" s="4">
        <v>0.253858325</v>
      </c>
      <c r="DB815" s="4">
        <v>0.15217069580000001</v>
      </c>
      <c r="DC815" s="4">
        <v>5.30092208E-2</v>
      </c>
      <c r="DD815" s="4">
        <v>0.1609295292</v>
      </c>
      <c r="DE815" s="4">
        <v>2.8582377208</v>
      </c>
      <c r="DF815">
        <v>-0.51943320000000004</v>
      </c>
      <c r="DG815" s="4">
        <v>1.8503231419999999</v>
      </c>
      <c r="DH815" s="4">
        <v>3.2653428086999998</v>
      </c>
      <c r="DI815" s="4">
        <v>0.5655288087</v>
      </c>
      <c r="DJ815" s="4">
        <v>0.81359014200000002</v>
      </c>
    </row>
    <row r="816" spans="17:114" x14ac:dyDescent="0.15">
      <c r="S816" s="11" t="s">
        <v>97</v>
      </c>
      <c r="T816" s="11" t="s">
        <v>100</v>
      </c>
      <c r="U816" s="11">
        <v>6</v>
      </c>
      <c r="V816" s="11">
        <v>45</v>
      </c>
      <c r="W816" s="9">
        <v>9.3974000000000002E-2</v>
      </c>
      <c r="X816" s="9">
        <v>0.50217500000000004</v>
      </c>
      <c r="Y816" s="9">
        <f t="shared" si="338"/>
        <v>0.7344306908451288</v>
      </c>
      <c r="Z816" s="9">
        <f t="shared" si="339"/>
        <v>70</v>
      </c>
      <c r="AA816" s="8">
        <f t="shared" si="340"/>
        <v>60</v>
      </c>
      <c r="AB816" s="8" t="b">
        <f t="shared" si="337"/>
        <v>0</v>
      </c>
      <c r="AC816" s="25" t="str">
        <f t="shared" si="328"/>
        <v>NO</v>
      </c>
      <c r="AD816" s="21" t="str">
        <f t="shared" si="341"/>
        <v>NO</v>
      </c>
      <c r="AE816" s="8" t="str">
        <f t="shared" si="342"/>
        <v>FINE</v>
      </c>
      <c r="AF816" s="8">
        <f t="shared" si="343"/>
        <v>2</v>
      </c>
      <c r="AG816" s="8">
        <f t="shared" si="344"/>
        <v>2</v>
      </c>
      <c r="AH816" s="8">
        <f t="shared" si="345"/>
        <v>2</v>
      </c>
      <c r="AI816" s="25">
        <f t="shared" si="329"/>
        <v>94</v>
      </c>
      <c r="AJ816" s="25">
        <f t="shared" si="330"/>
        <v>196</v>
      </c>
      <c r="AK816" s="25">
        <f t="shared" si="331"/>
        <v>335</v>
      </c>
      <c r="AL816" s="25">
        <f t="shared" si="332"/>
        <v>12.4</v>
      </c>
      <c r="AM816" s="21">
        <f t="shared" si="346"/>
        <v>94</v>
      </c>
      <c r="AN816" s="21">
        <f t="shared" si="347"/>
        <v>196</v>
      </c>
      <c r="AO816" s="21">
        <f t="shared" si="348"/>
        <v>335</v>
      </c>
      <c r="AP816" s="21">
        <f t="shared" si="349"/>
        <v>12.4</v>
      </c>
      <c r="AQ816" s="24">
        <f t="shared" si="333"/>
        <v>0</v>
      </c>
      <c r="AR816" s="24">
        <f t="shared" si="334"/>
        <v>1</v>
      </c>
      <c r="AS816" s="24">
        <f t="shared" si="335"/>
        <v>1</v>
      </c>
      <c r="AT816" s="24">
        <f t="shared" si="336"/>
        <v>1</v>
      </c>
      <c r="AU816">
        <v>6</v>
      </c>
      <c r="AV816">
        <v>2</v>
      </c>
      <c r="AW816">
        <v>85</v>
      </c>
      <c r="AX816">
        <v>35</v>
      </c>
      <c r="AY816">
        <v>45</v>
      </c>
      <c r="AZ816">
        <v>15</v>
      </c>
      <c r="BA816">
        <v>22.5</v>
      </c>
      <c r="BB816">
        <v>22.5</v>
      </c>
      <c r="BC816">
        <v>171.93911610000001</v>
      </c>
      <c r="BD816">
        <v>18.545332407</v>
      </c>
      <c r="BE816">
        <v>-15.88783241</v>
      </c>
      <c r="BF816">
        <v>-4.414769444</v>
      </c>
      <c r="BG816">
        <v>-2.7343620369999999</v>
      </c>
      <c r="BH816">
        <v>-5.4097177079999996</v>
      </c>
      <c r="BI816">
        <v>-3.9961885420000001</v>
      </c>
      <c r="BJ816">
        <v>2.6306052083</v>
      </c>
      <c r="BK816">
        <v>-1.9837093750000001</v>
      </c>
      <c r="BL816">
        <v>-15.19816563</v>
      </c>
      <c r="BM816">
        <v>3.4434468749999998</v>
      </c>
      <c r="BN816">
        <v>-6.2029132300000001</v>
      </c>
      <c r="BO816">
        <v>-26.895079899999999</v>
      </c>
      <c r="BP816">
        <v>-0.61907989600000002</v>
      </c>
      <c r="BQ816">
        <v>-19.03691323</v>
      </c>
      <c r="BR816">
        <v>332.71200734000001</v>
      </c>
      <c r="BS816">
        <v>35.946503704000001</v>
      </c>
      <c r="BT816">
        <v>-24.93404074</v>
      </c>
      <c r="BU816">
        <v>-14.47658889</v>
      </c>
      <c r="BV816" s="4">
        <v>-21.304449999999999</v>
      </c>
      <c r="BW816" s="4">
        <v>-10.046264580000001</v>
      </c>
      <c r="BX816" s="4">
        <v>-6.0311729170000001</v>
      </c>
      <c r="BY816" s="4">
        <v>5.3375270833000004</v>
      </c>
      <c r="BZ816" s="4">
        <v>-8.9298083330000004</v>
      </c>
      <c r="CA816">
        <v>-19.450587500000001</v>
      </c>
      <c r="CB816" s="4">
        <v>2.6926291667000002</v>
      </c>
      <c r="CC816" s="4">
        <v>-8.875786347</v>
      </c>
      <c r="CD816" s="4">
        <v>-32.534119680000003</v>
      </c>
      <c r="CE816" s="4">
        <v>3.0488803201999999</v>
      </c>
      <c r="CF816" s="4">
        <v>-35.265453010000002</v>
      </c>
      <c r="CG816" s="4">
        <v>544.59835706000001</v>
      </c>
      <c r="CH816" s="4">
        <v>65.712237036999994</v>
      </c>
      <c r="CI816" s="4">
        <v>-35.622959260000002</v>
      </c>
      <c r="CJ816" s="4">
        <v>-29.753392590000001</v>
      </c>
      <c r="CK816" s="4">
        <v>-57.459688890000002</v>
      </c>
      <c r="CL816" s="4">
        <v>-18.486933329999999</v>
      </c>
      <c r="CM816" s="4">
        <v>-8.0178583329999995</v>
      </c>
      <c r="CN816" s="4">
        <v>7.7744833333000001</v>
      </c>
      <c r="CO816" s="4">
        <v>-20.287420829999999</v>
      </c>
      <c r="CP816" s="4">
        <v>-27.4619125</v>
      </c>
      <c r="CQ816" s="4">
        <v>5.3354958333000004</v>
      </c>
      <c r="CR816" s="4">
        <v>-16.44602768</v>
      </c>
      <c r="CS816" s="4">
        <v>-34.855861019999999</v>
      </c>
      <c r="CT816" s="4">
        <v>4.3599723164000004</v>
      </c>
      <c r="CU816" s="4">
        <v>-42.17652768</v>
      </c>
      <c r="CV816" s="4">
        <v>1.3902877831</v>
      </c>
      <c r="CW816" s="4">
        <v>-2.1274324189999998</v>
      </c>
      <c r="CX816" s="4">
        <v>2.4714281221999999</v>
      </c>
      <c r="CY816" s="4">
        <v>0.67149208149999995</v>
      </c>
      <c r="CZ816" s="4">
        <v>0.78102978519999999</v>
      </c>
      <c r="DA816" s="4">
        <v>0.253858325</v>
      </c>
      <c r="DB816" s="4">
        <v>0.15217069580000001</v>
      </c>
      <c r="DC816" s="4">
        <v>5.30092208E-2</v>
      </c>
      <c r="DD816" s="4">
        <v>0.1609295292</v>
      </c>
      <c r="DE816" s="4">
        <v>2.8582377208</v>
      </c>
      <c r="DF816">
        <v>-0.51943320000000004</v>
      </c>
      <c r="DG816" s="4">
        <v>1.8503231419999999</v>
      </c>
      <c r="DH816" s="4">
        <v>3.2653428086999998</v>
      </c>
      <c r="DI816" s="4">
        <v>0.5655288087</v>
      </c>
      <c r="DJ816" s="4">
        <v>0.81359014200000002</v>
      </c>
    </row>
    <row r="817" spans="17:114" x14ac:dyDescent="0.15">
      <c r="S817" s="11" t="s">
        <v>97</v>
      </c>
      <c r="T817" s="11" t="s">
        <v>100</v>
      </c>
      <c r="U817" s="11">
        <v>8</v>
      </c>
      <c r="V817" s="11">
        <v>0</v>
      </c>
      <c r="W817" s="9">
        <v>0.118101</v>
      </c>
      <c r="X817" s="9">
        <v>0.5616622</v>
      </c>
      <c r="Y817" s="9">
        <f t="shared" si="338"/>
        <v>1.1775352537627612</v>
      </c>
      <c r="Z817" s="9">
        <f t="shared" si="339"/>
        <v>44</v>
      </c>
      <c r="AA817" s="8">
        <f t="shared" si="340"/>
        <v>60</v>
      </c>
      <c r="AB817" s="8" t="b">
        <f t="shared" si="337"/>
        <v>0</v>
      </c>
      <c r="AC817" s="25" t="str">
        <f t="shared" si="328"/>
        <v>NO</v>
      </c>
      <c r="AD817" s="21" t="str">
        <f t="shared" si="341"/>
        <v>YES</v>
      </c>
      <c r="AE817" s="8" t="str">
        <f t="shared" si="342"/>
        <v>MEDIUM</v>
      </c>
      <c r="AF817" s="8">
        <f t="shared" si="343"/>
        <v>3</v>
      </c>
      <c r="AG817" s="8">
        <f t="shared" si="344"/>
        <v>3</v>
      </c>
      <c r="AH817" s="8">
        <f t="shared" si="345"/>
        <v>3</v>
      </c>
      <c r="AI817" s="25">
        <f t="shared" si="329"/>
        <v>128</v>
      </c>
      <c r="AJ817" s="25">
        <f t="shared" si="330"/>
        <v>292</v>
      </c>
      <c r="AK817" s="25">
        <f t="shared" si="331"/>
        <v>537</v>
      </c>
      <c r="AL817" s="25">
        <f t="shared" si="332"/>
        <v>6.1</v>
      </c>
      <c r="AM817" s="21">
        <f t="shared" si="346"/>
        <v>128</v>
      </c>
      <c r="AN817" s="21">
        <f t="shared" si="347"/>
        <v>292</v>
      </c>
      <c r="AO817" s="21">
        <f t="shared" si="348"/>
        <v>537</v>
      </c>
      <c r="AP817" s="21">
        <f t="shared" si="349"/>
        <v>6.1</v>
      </c>
      <c r="AQ817" s="24">
        <f t="shared" si="333"/>
        <v>1</v>
      </c>
      <c r="AR817" s="24">
        <f t="shared" si="334"/>
        <v>1</v>
      </c>
      <c r="AS817" s="24">
        <f t="shared" si="335"/>
        <v>1</v>
      </c>
      <c r="AT817" s="24">
        <f t="shared" si="336"/>
        <v>-1</v>
      </c>
      <c r="AU817">
        <v>6</v>
      </c>
      <c r="AV817">
        <v>2</v>
      </c>
      <c r="AW817">
        <v>85</v>
      </c>
      <c r="AX817">
        <v>35</v>
      </c>
      <c r="AY817">
        <v>45</v>
      </c>
      <c r="AZ817">
        <v>15</v>
      </c>
      <c r="BA817">
        <v>22.5</v>
      </c>
      <c r="BB817">
        <v>22.5</v>
      </c>
      <c r="BC817">
        <v>171.93911610000001</v>
      </c>
      <c r="BD817">
        <v>18.545332407</v>
      </c>
      <c r="BE817">
        <v>-15.88783241</v>
      </c>
      <c r="BF817">
        <v>-4.414769444</v>
      </c>
      <c r="BG817">
        <v>-2.7343620369999999</v>
      </c>
      <c r="BH817">
        <v>-5.4097177079999996</v>
      </c>
      <c r="BI817">
        <v>-3.9961885420000001</v>
      </c>
      <c r="BJ817">
        <v>2.6306052083</v>
      </c>
      <c r="BK817">
        <v>-1.9837093750000001</v>
      </c>
      <c r="BL817">
        <v>-15.19816563</v>
      </c>
      <c r="BM817">
        <v>3.4434468749999998</v>
      </c>
      <c r="BN817">
        <v>-6.2029132300000001</v>
      </c>
      <c r="BO817">
        <v>-26.895079899999999</v>
      </c>
      <c r="BP817">
        <v>-0.61907989600000002</v>
      </c>
      <c r="BQ817">
        <v>-19.03691323</v>
      </c>
      <c r="BR817">
        <v>332.71200734000001</v>
      </c>
      <c r="BS817">
        <v>35.946503704000001</v>
      </c>
      <c r="BT817">
        <v>-24.93404074</v>
      </c>
      <c r="BU817">
        <v>-14.47658889</v>
      </c>
      <c r="BV817" s="4">
        <v>-21.304449999999999</v>
      </c>
      <c r="BW817" s="4">
        <v>-10.046264580000001</v>
      </c>
      <c r="BX817" s="4">
        <v>-6.0311729170000001</v>
      </c>
      <c r="BY817" s="4">
        <v>5.3375270833000004</v>
      </c>
      <c r="BZ817" s="4">
        <v>-8.9298083330000004</v>
      </c>
      <c r="CA817">
        <v>-19.450587500000001</v>
      </c>
      <c r="CB817" s="4">
        <v>2.6926291667000002</v>
      </c>
      <c r="CC817" s="4">
        <v>-8.875786347</v>
      </c>
      <c r="CD817" s="4">
        <v>-32.534119680000003</v>
      </c>
      <c r="CE817" s="4">
        <v>3.0488803201999999</v>
      </c>
      <c r="CF817" s="4">
        <v>-35.265453010000002</v>
      </c>
      <c r="CG817" s="4">
        <v>544.59835706000001</v>
      </c>
      <c r="CH817" s="4">
        <v>65.712237036999994</v>
      </c>
      <c r="CI817" s="4">
        <v>-35.622959260000002</v>
      </c>
      <c r="CJ817" s="4">
        <v>-29.753392590000001</v>
      </c>
      <c r="CK817" s="4">
        <v>-57.459688890000002</v>
      </c>
      <c r="CL817" s="4">
        <v>-18.486933329999999</v>
      </c>
      <c r="CM817" s="4">
        <v>-8.0178583329999995</v>
      </c>
      <c r="CN817" s="4">
        <v>7.7744833333000001</v>
      </c>
      <c r="CO817" s="4">
        <v>-20.287420829999999</v>
      </c>
      <c r="CP817" s="4">
        <v>-27.4619125</v>
      </c>
      <c r="CQ817" s="4">
        <v>5.3354958333000004</v>
      </c>
      <c r="CR817" s="4">
        <v>-16.44602768</v>
      </c>
      <c r="CS817" s="4">
        <v>-34.855861019999999</v>
      </c>
      <c r="CT817" s="4">
        <v>4.3599723164000004</v>
      </c>
      <c r="CU817" s="4">
        <v>-42.17652768</v>
      </c>
      <c r="CV817" s="4">
        <v>1.3902877831</v>
      </c>
      <c r="CW817" s="4">
        <v>-2.1274324189999998</v>
      </c>
      <c r="CX817" s="4">
        <v>2.4714281221999999</v>
      </c>
      <c r="CY817" s="4">
        <v>0.67149208149999995</v>
      </c>
      <c r="CZ817" s="4">
        <v>0.78102978519999999</v>
      </c>
      <c r="DA817" s="4">
        <v>0.253858325</v>
      </c>
      <c r="DB817" s="4">
        <v>0.15217069580000001</v>
      </c>
      <c r="DC817" s="4">
        <v>5.30092208E-2</v>
      </c>
      <c r="DD817" s="4">
        <v>0.1609295292</v>
      </c>
      <c r="DE817" s="4">
        <v>2.8582377208</v>
      </c>
      <c r="DF817">
        <v>-0.51943320000000004</v>
      </c>
      <c r="DG817" s="4">
        <v>1.8503231419999999</v>
      </c>
      <c r="DH817" s="4">
        <v>3.2653428086999998</v>
      </c>
      <c r="DI817" s="4">
        <v>0.5655288087</v>
      </c>
      <c r="DJ817" s="4">
        <v>0.81359014200000002</v>
      </c>
    </row>
    <row r="818" spans="17:114" x14ac:dyDescent="0.15">
      <c r="S818" s="11" t="s">
        <v>97</v>
      </c>
      <c r="T818" s="11" t="s">
        <v>100</v>
      </c>
      <c r="U818" s="11">
        <v>8</v>
      </c>
      <c r="V818" s="11">
        <v>15</v>
      </c>
      <c r="W818" s="9">
        <v>0.118101</v>
      </c>
      <c r="X818" s="9">
        <v>0.5616622</v>
      </c>
      <c r="Y818" s="9">
        <f t="shared" si="338"/>
        <v>1.1775352537627612</v>
      </c>
      <c r="Z818" s="9">
        <f t="shared" si="339"/>
        <v>44</v>
      </c>
      <c r="AA818" s="8">
        <f t="shared" si="340"/>
        <v>60</v>
      </c>
      <c r="AB818" s="8" t="b">
        <f t="shared" si="337"/>
        <v>0</v>
      </c>
      <c r="AC818" s="25" t="str">
        <f t="shared" si="328"/>
        <v>NO</v>
      </c>
      <c r="AD818" s="21" t="str">
        <f t="shared" si="341"/>
        <v>YES</v>
      </c>
      <c r="AE818" s="8" t="str">
        <f t="shared" si="342"/>
        <v>MEDIUM</v>
      </c>
      <c r="AF818" s="8">
        <f t="shared" si="343"/>
        <v>3</v>
      </c>
      <c r="AG818" s="8">
        <f t="shared" si="344"/>
        <v>3</v>
      </c>
      <c r="AH818" s="8">
        <f t="shared" si="345"/>
        <v>3</v>
      </c>
      <c r="AI818" s="25">
        <f t="shared" si="329"/>
        <v>134</v>
      </c>
      <c r="AJ818" s="25">
        <f t="shared" si="330"/>
        <v>292</v>
      </c>
      <c r="AK818" s="25">
        <f t="shared" si="331"/>
        <v>508</v>
      </c>
      <c r="AL818" s="25">
        <f t="shared" si="332"/>
        <v>7.6</v>
      </c>
      <c r="AM818" s="21">
        <f t="shared" si="346"/>
        <v>134</v>
      </c>
      <c r="AN818" s="21">
        <f t="shared" si="347"/>
        <v>292</v>
      </c>
      <c r="AO818" s="21">
        <f t="shared" si="348"/>
        <v>508</v>
      </c>
      <c r="AP818" s="21">
        <f t="shared" si="349"/>
        <v>7.6</v>
      </c>
      <c r="AQ818" s="24">
        <f t="shared" si="333"/>
        <v>1</v>
      </c>
      <c r="AR818" s="24">
        <f t="shared" si="334"/>
        <v>1</v>
      </c>
      <c r="AS818" s="24">
        <f t="shared" si="335"/>
        <v>1</v>
      </c>
      <c r="AT818" s="24">
        <f t="shared" si="336"/>
        <v>-0.33333333333333331</v>
      </c>
      <c r="AU818">
        <v>6</v>
      </c>
      <c r="AV818">
        <v>2</v>
      </c>
      <c r="AW818">
        <v>85</v>
      </c>
      <c r="AX818">
        <v>35</v>
      </c>
      <c r="AY818">
        <v>45</v>
      </c>
      <c r="AZ818">
        <v>15</v>
      </c>
      <c r="BA818">
        <v>22.5</v>
      </c>
      <c r="BB818">
        <v>22.5</v>
      </c>
      <c r="BC818">
        <v>171.93911610000001</v>
      </c>
      <c r="BD818">
        <v>18.545332407</v>
      </c>
      <c r="BE818">
        <v>-15.88783241</v>
      </c>
      <c r="BF818">
        <v>-4.414769444</v>
      </c>
      <c r="BG818">
        <v>-2.7343620369999999</v>
      </c>
      <c r="BH818">
        <v>-5.4097177079999996</v>
      </c>
      <c r="BI818">
        <v>-3.9961885420000001</v>
      </c>
      <c r="BJ818">
        <v>2.6306052083</v>
      </c>
      <c r="BK818">
        <v>-1.9837093750000001</v>
      </c>
      <c r="BL818">
        <v>-15.19816563</v>
      </c>
      <c r="BM818">
        <v>3.4434468749999998</v>
      </c>
      <c r="BN818">
        <v>-6.2029132300000001</v>
      </c>
      <c r="BO818">
        <v>-26.895079899999999</v>
      </c>
      <c r="BP818">
        <v>-0.61907989600000002</v>
      </c>
      <c r="BQ818">
        <v>-19.03691323</v>
      </c>
      <c r="BR818">
        <v>332.71200734000001</v>
      </c>
      <c r="BS818">
        <v>35.946503704000001</v>
      </c>
      <c r="BT818">
        <v>-24.93404074</v>
      </c>
      <c r="BU818">
        <v>-14.47658889</v>
      </c>
      <c r="BV818" s="4">
        <v>-21.304449999999999</v>
      </c>
      <c r="BW818" s="4">
        <v>-10.046264580000001</v>
      </c>
      <c r="BX818" s="4">
        <v>-6.0311729170000001</v>
      </c>
      <c r="BY818" s="4">
        <v>5.3375270833000004</v>
      </c>
      <c r="BZ818" s="4">
        <v>-8.9298083330000004</v>
      </c>
      <c r="CA818">
        <v>-19.450587500000001</v>
      </c>
      <c r="CB818" s="4">
        <v>2.6926291667000002</v>
      </c>
      <c r="CC818" s="4">
        <v>-8.875786347</v>
      </c>
      <c r="CD818" s="4">
        <v>-32.534119680000003</v>
      </c>
      <c r="CE818" s="4">
        <v>3.0488803201999999</v>
      </c>
      <c r="CF818" s="4">
        <v>-35.265453010000002</v>
      </c>
      <c r="CG818" s="4">
        <v>544.59835706000001</v>
      </c>
      <c r="CH818" s="4">
        <v>65.712237036999994</v>
      </c>
      <c r="CI818" s="4">
        <v>-35.622959260000002</v>
      </c>
      <c r="CJ818" s="4">
        <v>-29.753392590000001</v>
      </c>
      <c r="CK818" s="4">
        <v>-57.459688890000002</v>
      </c>
      <c r="CL818" s="4">
        <v>-18.486933329999999</v>
      </c>
      <c r="CM818" s="4">
        <v>-8.0178583329999995</v>
      </c>
      <c r="CN818" s="4">
        <v>7.7744833333000001</v>
      </c>
      <c r="CO818" s="4">
        <v>-20.287420829999999</v>
      </c>
      <c r="CP818" s="4">
        <v>-27.4619125</v>
      </c>
      <c r="CQ818" s="4">
        <v>5.3354958333000004</v>
      </c>
      <c r="CR818" s="4">
        <v>-16.44602768</v>
      </c>
      <c r="CS818" s="4">
        <v>-34.855861019999999</v>
      </c>
      <c r="CT818" s="4">
        <v>4.3599723164000004</v>
      </c>
      <c r="CU818" s="4">
        <v>-42.17652768</v>
      </c>
      <c r="CV818" s="4">
        <v>1.3902877831</v>
      </c>
      <c r="CW818" s="4">
        <v>-2.1274324189999998</v>
      </c>
      <c r="CX818" s="4">
        <v>2.4714281221999999</v>
      </c>
      <c r="CY818" s="4">
        <v>0.67149208149999995</v>
      </c>
      <c r="CZ818" s="4">
        <v>0.78102978519999999</v>
      </c>
      <c r="DA818" s="4">
        <v>0.253858325</v>
      </c>
      <c r="DB818" s="4">
        <v>0.15217069580000001</v>
      </c>
      <c r="DC818" s="4">
        <v>5.30092208E-2</v>
      </c>
      <c r="DD818" s="4">
        <v>0.1609295292</v>
      </c>
      <c r="DE818" s="4">
        <v>2.8582377208</v>
      </c>
      <c r="DF818">
        <v>-0.51943320000000004</v>
      </c>
      <c r="DG818" s="4">
        <v>1.8503231419999999</v>
      </c>
      <c r="DH818" s="4">
        <v>3.2653428086999998</v>
      </c>
      <c r="DI818" s="4">
        <v>0.5655288087</v>
      </c>
      <c r="DJ818" s="4">
        <v>0.81359014200000002</v>
      </c>
    </row>
    <row r="819" spans="17:114" x14ac:dyDescent="0.15">
      <c r="S819" s="11" t="s">
        <v>97</v>
      </c>
      <c r="T819" s="11" t="s">
        <v>100</v>
      </c>
      <c r="U819" s="11">
        <v>8</v>
      </c>
      <c r="V819" s="11">
        <v>30</v>
      </c>
      <c r="W819" s="9">
        <v>0.118101</v>
      </c>
      <c r="X819" s="9">
        <v>0.5616622</v>
      </c>
      <c r="Y819" s="9">
        <f t="shared" si="338"/>
        <v>1.1775352537627612</v>
      </c>
      <c r="Z819" s="9">
        <f t="shared" si="339"/>
        <v>44</v>
      </c>
      <c r="AA819" s="8">
        <f t="shared" si="340"/>
        <v>60</v>
      </c>
      <c r="AB819" s="8" t="b">
        <f t="shared" si="337"/>
        <v>0</v>
      </c>
      <c r="AC819" s="25" t="str">
        <f t="shared" si="328"/>
        <v>NO</v>
      </c>
      <c r="AD819" s="21" t="str">
        <f t="shared" si="341"/>
        <v>YES</v>
      </c>
      <c r="AE819" s="8" t="str">
        <f t="shared" si="342"/>
        <v>MEDIUM</v>
      </c>
      <c r="AF819" s="8">
        <f t="shared" si="343"/>
        <v>3</v>
      </c>
      <c r="AG819" s="8">
        <f t="shared" si="344"/>
        <v>3</v>
      </c>
      <c r="AH819" s="8">
        <f t="shared" si="345"/>
        <v>3</v>
      </c>
      <c r="AI819" s="25">
        <f t="shared" si="329"/>
        <v>123</v>
      </c>
      <c r="AJ819" s="25">
        <f t="shared" si="330"/>
        <v>261</v>
      </c>
      <c r="AK819" s="25">
        <f t="shared" si="331"/>
        <v>442</v>
      </c>
      <c r="AL819" s="25">
        <f t="shared" si="332"/>
        <v>9.7999999999999989</v>
      </c>
      <c r="AM819" s="21">
        <f t="shared" si="346"/>
        <v>123</v>
      </c>
      <c r="AN819" s="21">
        <f t="shared" si="347"/>
        <v>261</v>
      </c>
      <c r="AO819" s="21">
        <f t="shared" si="348"/>
        <v>442</v>
      </c>
      <c r="AP819" s="21">
        <f t="shared" si="349"/>
        <v>9.7999999999999989</v>
      </c>
      <c r="AQ819" s="24">
        <f t="shared" si="333"/>
        <v>1</v>
      </c>
      <c r="AR819" s="24">
        <f t="shared" si="334"/>
        <v>1</v>
      </c>
      <c r="AS819" s="24">
        <f t="shared" si="335"/>
        <v>1</v>
      </c>
      <c r="AT819" s="24">
        <f t="shared" si="336"/>
        <v>0.33333333333333331</v>
      </c>
      <c r="AU819">
        <v>6</v>
      </c>
      <c r="AV819">
        <v>2</v>
      </c>
      <c r="AW819">
        <v>85</v>
      </c>
      <c r="AX819">
        <v>35</v>
      </c>
      <c r="AY819">
        <v>45</v>
      </c>
      <c r="AZ819">
        <v>15</v>
      </c>
      <c r="BA819">
        <v>22.5</v>
      </c>
      <c r="BB819">
        <v>22.5</v>
      </c>
      <c r="BC819">
        <v>171.93911610000001</v>
      </c>
      <c r="BD819">
        <v>18.545332407</v>
      </c>
      <c r="BE819">
        <v>-15.88783241</v>
      </c>
      <c r="BF819">
        <v>-4.414769444</v>
      </c>
      <c r="BG819">
        <v>-2.7343620369999999</v>
      </c>
      <c r="BH819">
        <v>-5.4097177079999996</v>
      </c>
      <c r="BI819">
        <v>-3.9961885420000001</v>
      </c>
      <c r="BJ819">
        <v>2.6306052083</v>
      </c>
      <c r="BK819">
        <v>-1.9837093750000001</v>
      </c>
      <c r="BL819">
        <v>-15.19816563</v>
      </c>
      <c r="BM819">
        <v>3.4434468749999998</v>
      </c>
      <c r="BN819">
        <v>-6.2029132300000001</v>
      </c>
      <c r="BO819">
        <v>-26.895079899999999</v>
      </c>
      <c r="BP819">
        <v>-0.61907989600000002</v>
      </c>
      <c r="BQ819">
        <v>-19.03691323</v>
      </c>
      <c r="BR819">
        <v>332.71200734000001</v>
      </c>
      <c r="BS819">
        <v>35.946503704000001</v>
      </c>
      <c r="BT819">
        <v>-24.93404074</v>
      </c>
      <c r="BU819">
        <v>-14.47658889</v>
      </c>
      <c r="BV819" s="4">
        <v>-21.304449999999999</v>
      </c>
      <c r="BW819" s="4">
        <v>-10.046264580000001</v>
      </c>
      <c r="BX819" s="4">
        <v>-6.0311729170000001</v>
      </c>
      <c r="BY819" s="4">
        <v>5.3375270833000004</v>
      </c>
      <c r="BZ819" s="4">
        <v>-8.9298083330000004</v>
      </c>
      <c r="CA819">
        <v>-19.450587500000001</v>
      </c>
      <c r="CB819" s="4">
        <v>2.6926291667000002</v>
      </c>
      <c r="CC819" s="4">
        <v>-8.875786347</v>
      </c>
      <c r="CD819" s="4">
        <v>-32.534119680000003</v>
      </c>
      <c r="CE819" s="4">
        <v>3.0488803201999999</v>
      </c>
      <c r="CF819" s="4">
        <v>-35.265453010000002</v>
      </c>
      <c r="CG819" s="4">
        <v>544.59835706000001</v>
      </c>
      <c r="CH819" s="4">
        <v>65.712237036999994</v>
      </c>
      <c r="CI819" s="4">
        <v>-35.622959260000002</v>
      </c>
      <c r="CJ819" s="4">
        <v>-29.753392590000001</v>
      </c>
      <c r="CK819" s="4">
        <v>-57.459688890000002</v>
      </c>
      <c r="CL819" s="4">
        <v>-18.486933329999999</v>
      </c>
      <c r="CM819" s="4">
        <v>-8.0178583329999995</v>
      </c>
      <c r="CN819" s="4">
        <v>7.7744833333000001</v>
      </c>
      <c r="CO819" s="4">
        <v>-20.287420829999999</v>
      </c>
      <c r="CP819" s="4">
        <v>-27.4619125</v>
      </c>
      <c r="CQ819" s="4">
        <v>5.3354958333000004</v>
      </c>
      <c r="CR819" s="4">
        <v>-16.44602768</v>
      </c>
      <c r="CS819" s="4">
        <v>-34.855861019999999</v>
      </c>
      <c r="CT819" s="4">
        <v>4.3599723164000004</v>
      </c>
      <c r="CU819" s="4">
        <v>-42.17652768</v>
      </c>
      <c r="CV819" s="4">
        <v>1.3902877831</v>
      </c>
      <c r="CW819" s="4">
        <v>-2.1274324189999998</v>
      </c>
      <c r="CX819" s="4">
        <v>2.4714281221999999</v>
      </c>
      <c r="CY819" s="4">
        <v>0.67149208149999995</v>
      </c>
      <c r="CZ819" s="4">
        <v>0.78102978519999999</v>
      </c>
      <c r="DA819" s="4">
        <v>0.253858325</v>
      </c>
      <c r="DB819" s="4">
        <v>0.15217069580000001</v>
      </c>
      <c r="DC819" s="4">
        <v>5.30092208E-2</v>
      </c>
      <c r="DD819" s="4">
        <v>0.1609295292</v>
      </c>
      <c r="DE819" s="4">
        <v>2.8582377208</v>
      </c>
      <c r="DF819">
        <v>-0.51943320000000004</v>
      </c>
      <c r="DG819" s="4">
        <v>1.8503231419999999</v>
      </c>
      <c r="DH819" s="4">
        <v>3.2653428086999998</v>
      </c>
      <c r="DI819" s="4">
        <v>0.5655288087</v>
      </c>
      <c r="DJ819" s="4">
        <v>0.81359014200000002</v>
      </c>
    </row>
    <row r="820" spans="17:114" s="15" customFormat="1" x14ac:dyDescent="0.15">
      <c r="Q820" s="17"/>
      <c r="R820" s="17"/>
      <c r="S820" s="17" t="s">
        <v>97</v>
      </c>
      <c r="T820" s="11" t="s">
        <v>100</v>
      </c>
      <c r="U820" s="17">
        <v>8</v>
      </c>
      <c r="V820" s="17">
        <v>45</v>
      </c>
      <c r="W820" s="9">
        <v>0.118101</v>
      </c>
      <c r="X820" s="9">
        <v>0.5616622</v>
      </c>
      <c r="Y820" s="9">
        <f t="shared" si="338"/>
        <v>1.1775352537627612</v>
      </c>
      <c r="Z820" s="9">
        <f t="shared" si="339"/>
        <v>44</v>
      </c>
      <c r="AA820" s="8">
        <f t="shared" si="340"/>
        <v>60</v>
      </c>
      <c r="AB820" s="8" t="b">
        <f t="shared" si="337"/>
        <v>0</v>
      </c>
      <c r="AC820" s="25" t="str">
        <f t="shared" ref="AC820" si="351">IF($C$7=AF820,"YES","NO")</f>
        <v>NO</v>
      </c>
      <c r="AD820" s="21" t="str">
        <f t="shared" si="341"/>
        <v>YES</v>
      </c>
      <c r="AE820" s="8" t="str">
        <f t="shared" si="342"/>
        <v>FINE</v>
      </c>
      <c r="AF820" s="8">
        <f t="shared" si="343"/>
        <v>2</v>
      </c>
      <c r="AG820" s="8">
        <f t="shared" si="344"/>
        <v>2</v>
      </c>
      <c r="AH820" s="8">
        <f t="shared" si="345"/>
        <v>2</v>
      </c>
      <c r="AI820" s="25">
        <f t="shared" ref="AI820" si="352">IF(AM820&lt;0,0,AM820)</f>
        <v>95</v>
      </c>
      <c r="AJ820" s="25">
        <f t="shared" ref="AJ820" si="353">IF(AN820&lt;0,0,AN820)</f>
        <v>198</v>
      </c>
      <c r="AK820" s="25">
        <f t="shared" ref="AK820" si="354">IF(AO820&lt;0,0,AO820)</f>
        <v>338</v>
      </c>
      <c r="AL820" s="25">
        <f t="shared" ref="AL820" si="355">IF(AP820&lt;0,0,AP820)</f>
        <v>12.7</v>
      </c>
      <c r="AM820" s="21">
        <f t="shared" si="346"/>
        <v>95</v>
      </c>
      <c r="AN820" s="21">
        <f t="shared" si="347"/>
        <v>198</v>
      </c>
      <c r="AO820" s="21">
        <f t="shared" si="348"/>
        <v>338</v>
      </c>
      <c r="AP820" s="21">
        <f t="shared" si="349"/>
        <v>12.7</v>
      </c>
      <c r="AQ820" s="24">
        <f t="shared" ref="AQ820" si="356">(U820-AU820)/AV820</f>
        <v>1</v>
      </c>
      <c r="AR820" s="24">
        <f t="shared" ref="AR820" si="357">($B$3-AW820)/AX820</f>
        <v>1</v>
      </c>
      <c r="AS820" s="24">
        <f t="shared" ref="AS820" si="358">(AA820-AY820)/AZ820</f>
        <v>1</v>
      </c>
      <c r="AT820" s="24">
        <f t="shared" ref="AT820" si="359">(V820-BA820)/BB820</f>
        <v>1</v>
      </c>
      <c r="AU820">
        <v>6</v>
      </c>
      <c r="AV820">
        <v>2</v>
      </c>
      <c r="AW820">
        <v>85</v>
      </c>
      <c r="AX820">
        <v>35</v>
      </c>
      <c r="AY820">
        <v>45</v>
      </c>
      <c r="AZ820">
        <v>15</v>
      </c>
      <c r="BA820">
        <v>22.5</v>
      </c>
      <c r="BB820">
        <v>22.5</v>
      </c>
      <c r="BC820">
        <v>171.93911610000001</v>
      </c>
      <c r="BD820">
        <v>18.545332407</v>
      </c>
      <c r="BE820">
        <v>-15.88783241</v>
      </c>
      <c r="BF820">
        <v>-4.414769444</v>
      </c>
      <c r="BG820">
        <v>-2.7343620369999999</v>
      </c>
      <c r="BH820">
        <v>-5.4097177079999996</v>
      </c>
      <c r="BI820">
        <v>-3.9961885420000001</v>
      </c>
      <c r="BJ820">
        <v>2.6306052083</v>
      </c>
      <c r="BK820">
        <v>-1.9837093750000001</v>
      </c>
      <c r="BL820">
        <v>-15.19816563</v>
      </c>
      <c r="BM820">
        <v>3.4434468749999998</v>
      </c>
      <c r="BN820">
        <v>-6.2029132300000001</v>
      </c>
      <c r="BO820">
        <v>-26.895079899999999</v>
      </c>
      <c r="BP820">
        <v>-0.61907989600000002</v>
      </c>
      <c r="BQ820">
        <v>-19.03691323</v>
      </c>
      <c r="BR820">
        <v>332.71200734000001</v>
      </c>
      <c r="BS820">
        <v>35.946503704000001</v>
      </c>
      <c r="BT820">
        <v>-24.93404074</v>
      </c>
      <c r="BU820">
        <v>-14.47658889</v>
      </c>
      <c r="BV820" s="4">
        <v>-21.304449999999999</v>
      </c>
      <c r="BW820" s="4">
        <v>-10.046264580000001</v>
      </c>
      <c r="BX820" s="4">
        <v>-6.0311729170000001</v>
      </c>
      <c r="BY820" s="4">
        <v>5.3375270833000004</v>
      </c>
      <c r="BZ820" s="4">
        <v>-8.9298083330000004</v>
      </c>
      <c r="CA820">
        <v>-19.450587500000001</v>
      </c>
      <c r="CB820" s="4">
        <v>2.6926291667000002</v>
      </c>
      <c r="CC820" s="4">
        <v>-8.875786347</v>
      </c>
      <c r="CD820" s="4">
        <v>-32.534119680000003</v>
      </c>
      <c r="CE820" s="4">
        <v>3.0488803201999999</v>
      </c>
      <c r="CF820" s="4">
        <v>-35.265453010000002</v>
      </c>
      <c r="CG820" s="4">
        <v>544.59835706000001</v>
      </c>
      <c r="CH820" s="4">
        <v>65.712237036999994</v>
      </c>
      <c r="CI820" s="4">
        <v>-35.622959260000002</v>
      </c>
      <c r="CJ820" s="4">
        <v>-29.753392590000001</v>
      </c>
      <c r="CK820" s="4">
        <v>-57.459688890000002</v>
      </c>
      <c r="CL820" s="4">
        <v>-18.486933329999999</v>
      </c>
      <c r="CM820" s="4">
        <v>-8.0178583329999995</v>
      </c>
      <c r="CN820" s="4">
        <v>7.7744833333000001</v>
      </c>
      <c r="CO820" s="4">
        <v>-20.287420829999999</v>
      </c>
      <c r="CP820" s="4">
        <v>-27.4619125</v>
      </c>
      <c r="CQ820" s="4">
        <v>5.3354958333000004</v>
      </c>
      <c r="CR820" s="4">
        <v>-16.44602768</v>
      </c>
      <c r="CS820" s="4">
        <v>-34.855861019999999</v>
      </c>
      <c r="CT820" s="4">
        <v>4.3599723164000004</v>
      </c>
      <c r="CU820" s="4">
        <v>-42.17652768</v>
      </c>
      <c r="CV820" s="4">
        <v>1.3902877831</v>
      </c>
      <c r="CW820" s="4">
        <v>-2.1274324189999998</v>
      </c>
      <c r="CX820" s="4">
        <v>2.4714281221999999</v>
      </c>
      <c r="CY820" s="4">
        <v>0.67149208149999995</v>
      </c>
      <c r="CZ820" s="4">
        <v>0.78102978519999999</v>
      </c>
      <c r="DA820" s="4">
        <v>0.253858325</v>
      </c>
      <c r="DB820" s="4">
        <v>0.15217069580000001</v>
      </c>
      <c r="DC820" s="4">
        <v>5.30092208E-2</v>
      </c>
      <c r="DD820" s="4">
        <v>0.1609295292</v>
      </c>
      <c r="DE820" s="4">
        <v>2.8582377208</v>
      </c>
      <c r="DF820">
        <v>-0.51943320000000004</v>
      </c>
      <c r="DG820" s="4">
        <v>1.8503231419999999</v>
      </c>
      <c r="DH820" s="4">
        <v>3.2653428086999998</v>
      </c>
      <c r="DI820" s="4">
        <v>0.5655288087</v>
      </c>
      <c r="DJ820" s="4">
        <v>0.81359014200000002</v>
      </c>
    </row>
  </sheetData>
  <dataValidations count="1">
    <dataValidation type="list" allowBlank="1" showInputMessage="1" showErrorMessage="1" sqref="B7" xr:uid="{00000000-0002-0000-0100-000000000000}">
      <formula1>$Q$2:$Q$7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UI</vt:lpstr>
      <vt:lpstr>Calc and Test All Setups</vt:lpstr>
    </vt:vector>
  </TitlesOfParts>
  <Company>ARS, USDA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Reviewer</cp:lastModifiedBy>
  <cp:lastPrinted>2011-01-11T13:39:02Z</cp:lastPrinted>
  <dcterms:created xsi:type="dcterms:W3CDTF">1998-11-30T16:43:08Z</dcterms:created>
  <dcterms:modified xsi:type="dcterms:W3CDTF">2021-03-02T17:44:58Z</dcterms:modified>
</cp:coreProperties>
</file>